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C:\Users\Laura\Desktop\LAURA NIETO\1. GOBERNACION SP\2023\3. POLITICAS PUBLICAS CPS 4219 OCT - DIC\PAGINA WEB FAMILIA\MUJER\2022\"/>
    </mc:Choice>
  </mc:AlternateContent>
  <xr:revisionPtr revIDLastSave="0" documentId="8_{1BB8270A-DB9B-4979-BC21-322EC80DA7AA}" xr6:coauthVersionLast="47" xr6:coauthVersionMax="47" xr10:uidLastSave="{00000000-0000-0000-0000-000000000000}"/>
  <bookViews>
    <workbookView xWindow="20370" yWindow="-120" windowWidth="20730" windowHeight="11160" xr2:uid="{00000000-000D-0000-FFFF-FFFF00000000}"/>
  </bookViews>
  <sheets>
    <sheet name="GENERAL 2015-2025" sheetId="1" r:id="rId1"/>
    <sheet name="GRAFICA 2" sheetId="7" r:id="rId2"/>
    <sheet name="2015" sheetId="2" r:id="rId3"/>
    <sheet name="2016" sheetId="3" r:id="rId4"/>
    <sheet name="2017" sheetId="4" r:id="rId5"/>
    <sheet name="2018" sheetId="5" r:id="rId6"/>
    <sheet name="2019" sheetId="6" r:id="rId7"/>
    <sheet name="2020" sheetId="8" r:id="rId8"/>
    <sheet name="2021" sheetId="9" r:id="rId9"/>
    <sheet name="2022" sheetId="14" r:id="rId10"/>
  </sheets>
  <externalReferences>
    <externalReference r:id="rId11"/>
  </externalReferences>
  <definedNames>
    <definedName name="_xlnm._FilterDatabase" localSheetId="7" hidden="1">'2020'!$A$3:$AC$120</definedName>
    <definedName name="_xlnm._FilterDatabase" localSheetId="0" hidden="1">'GENERAL 2015-2025'!$A$3:$AY$115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62" i="1" l="1"/>
  <c r="V112" i="14" l="1"/>
  <c r="V109" i="14"/>
  <c r="O109" i="14"/>
  <c r="V108" i="14"/>
  <c r="V106" i="14"/>
  <c r="V104" i="14"/>
  <c r="V81" i="14"/>
  <c r="V77" i="14"/>
  <c r="V75" i="14"/>
  <c r="V72" i="14"/>
  <c r="V71" i="14"/>
  <c r="V64" i="14"/>
  <c r="V63" i="14"/>
  <c r="V60" i="14"/>
  <c r="V59" i="14"/>
  <c r="O59" i="14"/>
  <c r="M59" i="14"/>
  <c r="O58" i="14"/>
  <c r="M58" i="14"/>
  <c r="V56" i="14"/>
  <c r="V55" i="14"/>
  <c r="O55" i="14"/>
  <c r="N55" i="14"/>
  <c r="M55" i="14"/>
  <c r="L55" i="14"/>
  <c r="V53" i="14"/>
  <c r="V52" i="14"/>
  <c r="V51" i="14"/>
  <c r="V50" i="14"/>
  <c r="V49" i="14"/>
  <c r="V44" i="14"/>
  <c r="V35" i="14"/>
  <c r="V32" i="14"/>
  <c r="V25" i="14"/>
  <c r="V24" i="14"/>
  <c r="V19" i="14"/>
  <c r="V16" i="14"/>
  <c r="V15" i="14"/>
  <c r="V14" i="14"/>
  <c r="V13" i="14"/>
  <c r="V12" i="14"/>
  <c r="V11" i="14"/>
  <c r="V10" i="14"/>
  <c r="V9" i="14"/>
  <c r="V8" i="14"/>
  <c r="V5" i="14"/>
  <c r="V4" i="14"/>
  <c r="R6" i="1" l="1"/>
  <c r="P99" i="1" l="1"/>
  <c r="P92" i="1"/>
  <c r="P48" i="1"/>
  <c r="BH94" i="1" l="1"/>
  <c r="BS111" i="1" l="1"/>
  <c r="BS109" i="1"/>
  <c r="BS80" i="1"/>
  <c r="BS74" i="1"/>
  <c r="BS58" i="1"/>
  <c r="BS53" i="1"/>
  <c r="BS52" i="1"/>
  <c r="BS25" i="1"/>
  <c r="BS24" i="1"/>
  <c r="BS15" i="1"/>
  <c r="U4" i="9" l="1"/>
  <c r="BL41" i="1"/>
  <c r="BK41" i="1"/>
  <c r="BJ41" i="1"/>
  <c r="BL40" i="1"/>
  <c r="BK40" i="1"/>
  <c r="BJ40" i="1"/>
  <c r="BK36" i="1"/>
  <c r="BJ36" i="1"/>
  <c r="BL32" i="1"/>
  <c r="BK32" i="1"/>
  <c r="BJ32" i="1"/>
  <c r="BK30" i="1"/>
  <c r="BJ30" i="1"/>
  <c r="BL29" i="1"/>
  <c r="BK29" i="1"/>
  <c r="BJ29" i="1"/>
  <c r="U112" i="9"/>
  <c r="U109" i="9"/>
  <c r="O109" i="9"/>
  <c r="U108" i="9"/>
  <c r="U106" i="9"/>
  <c r="U105" i="9"/>
  <c r="U104" i="9"/>
  <c r="R91" i="9"/>
  <c r="U83" i="9"/>
  <c r="U81" i="9"/>
  <c r="U77" i="9"/>
  <c r="U75" i="9"/>
  <c r="U72" i="9"/>
  <c r="U71" i="9"/>
  <c r="T66" i="9"/>
  <c r="U64" i="9"/>
  <c r="U63" i="9"/>
  <c r="U62" i="9"/>
  <c r="U60" i="9"/>
  <c r="U59" i="9"/>
  <c r="O59" i="9"/>
  <c r="M59" i="9"/>
  <c r="O58" i="9"/>
  <c r="M58" i="9"/>
  <c r="U56" i="9"/>
  <c r="U55" i="9"/>
  <c r="O55" i="9"/>
  <c r="N55" i="9"/>
  <c r="M55" i="9"/>
  <c r="L55" i="9"/>
  <c r="U54" i="9"/>
  <c r="U53" i="9"/>
  <c r="U52" i="9"/>
  <c r="U51" i="9"/>
  <c r="U50" i="9"/>
  <c r="U49" i="9"/>
  <c r="U44" i="9"/>
  <c r="U35" i="9"/>
  <c r="U32" i="9"/>
  <c r="U25" i="9"/>
  <c r="U24" i="9"/>
  <c r="U19" i="9"/>
  <c r="U16" i="9"/>
  <c r="U15" i="9"/>
  <c r="U14" i="9"/>
  <c r="U13" i="9"/>
  <c r="U12" i="9"/>
  <c r="U11" i="9"/>
  <c r="U10" i="9"/>
  <c r="U9" i="9"/>
  <c r="U8" i="9"/>
  <c r="W5" i="9"/>
  <c r="U5" i="9"/>
  <c r="BK69" i="1" l="1"/>
  <c r="S29" i="8" l="1"/>
  <c r="S13" i="8"/>
  <c r="BC8" i="1" l="1"/>
  <c r="BE115" i="1" l="1"/>
  <c r="BD115" i="1"/>
  <c r="BC115" i="1"/>
  <c r="BB115" i="1"/>
  <c r="BA115" i="1"/>
  <c r="AZ115" i="1"/>
  <c r="BE114" i="1"/>
  <c r="BD114" i="1"/>
  <c r="BC114" i="1"/>
  <c r="BB114" i="1"/>
  <c r="BA114" i="1"/>
  <c r="AZ114" i="1"/>
  <c r="BE113" i="1"/>
  <c r="BD113" i="1"/>
  <c r="BC113" i="1"/>
  <c r="BB113" i="1"/>
  <c r="BA113" i="1"/>
  <c r="AZ113" i="1"/>
  <c r="BE112" i="1"/>
  <c r="BD112" i="1"/>
  <c r="BC112" i="1"/>
  <c r="BB112" i="1"/>
  <c r="BA112" i="1"/>
  <c r="AZ112" i="1"/>
  <c r="BE111" i="1"/>
  <c r="BD111" i="1"/>
  <c r="BC111" i="1"/>
  <c r="BB111" i="1"/>
  <c r="BA111" i="1"/>
  <c r="AZ111" i="1"/>
  <c r="BE110" i="1"/>
  <c r="BD110" i="1"/>
  <c r="BC110" i="1"/>
  <c r="BB110" i="1"/>
  <c r="BA110" i="1"/>
  <c r="AZ110" i="1"/>
  <c r="BE109" i="1"/>
  <c r="BD109" i="1"/>
  <c r="BC109" i="1"/>
  <c r="BB109" i="1"/>
  <c r="BA109" i="1"/>
  <c r="AZ109" i="1"/>
  <c r="BE108" i="1"/>
  <c r="BD108" i="1"/>
  <c r="BC108" i="1"/>
  <c r="BB108" i="1"/>
  <c r="BA108" i="1"/>
  <c r="AZ108" i="1"/>
  <c r="BE107" i="1"/>
  <c r="BD107" i="1"/>
  <c r="BC107" i="1"/>
  <c r="BB107" i="1"/>
  <c r="BA107" i="1"/>
  <c r="AZ107" i="1"/>
  <c r="BE106" i="1"/>
  <c r="BD106" i="1"/>
  <c r="BC106" i="1"/>
  <c r="BB106" i="1"/>
  <c r="BA106" i="1"/>
  <c r="AZ106" i="1"/>
  <c r="BE105" i="1"/>
  <c r="BD105" i="1"/>
  <c r="BC105" i="1"/>
  <c r="BB105" i="1"/>
  <c r="BA105" i="1"/>
  <c r="AZ105" i="1"/>
  <c r="BD104" i="1"/>
  <c r="BC104" i="1"/>
  <c r="BA104" i="1"/>
  <c r="AZ104" i="1"/>
  <c r="BC103" i="1"/>
  <c r="BA103" i="1"/>
  <c r="AZ103" i="1"/>
  <c r="BE102" i="1"/>
  <c r="BD102" i="1"/>
  <c r="BC102" i="1"/>
  <c r="BB102" i="1"/>
  <c r="BA102" i="1"/>
  <c r="AZ102" i="1"/>
  <c r="BD101" i="1"/>
  <c r="BC101" i="1"/>
  <c r="BA101" i="1"/>
  <c r="AZ101" i="1"/>
  <c r="BD100" i="1"/>
  <c r="BC100" i="1"/>
  <c r="BA100" i="1"/>
  <c r="AZ100" i="1"/>
  <c r="BC99" i="1"/>
  <c r="BA99" i="1"/>
  <c r="AZ99" i="1"/>
  <c r="BD98" i="1"/>
  <c r="BC98" i="1"/>
  <c r="BA98" i="1"/>
  <c r="AZ98" i="1"/>
  <c r="BD97" i="1"/>
  <c r="BC97" i="1"/>
  <c r="BA97" i="1"/>
  <c r="AZ97" i="1"/>
  <c r="BE96" i="1"/>
  <c r="BD96" i="1"/>
  <c r="BC96" i="1"/>
  <c r="BB96" i="1"/>
  <c r="BA96" i="1"/>
  <c r="AZ96" i="1"/>
  <c r="BD95" i="1"/>
  <c r="BC95" i="1"/>
  <c r="BA95" i="1"/>
  <c r="AZ95" i="1"/>
  <c r="BE94" i="1"/>
  <c r="BC94" i="1"/>
  <c r="BB94" i="1"/>
  <c r="AZ94" i="1"/>
  <c r="BE93" i="1"/>
  <c r="BD93" i="1"/>
  <c r="BC93" i="1"/>
  <c r="BB93" i="1"/>
  <c r="BA93" i="1"/>
  <c r="AZ93" i="1"/>
  <c r="BE92" i="1"/>
  <c r="BD92" i="1"/>
  <c r="BC92" i="1"/>
  <c r="BB92" i="1"/>
  <c r="BA92" i="1"/>
  <c r="AZ92" i="1"/>
  <c r="BD91" i="1"/>
  <c r="BC91" i="1"/>
  <c r="BA91" i="1"/>
  <c r="AZ91" i="1"/>
  <c r="BD90" i="1"/>
  <c r="BA90" i="1"/>
  <c r="AZ90" i="1"/>
  <c r="BE89" i="1"/>
  <c r="BD89" i="1"/>
  <c r="BC89" i="1"/>
  <c r="BB89" i="1"/>
  <c r="BA89" i="1"/>
  <c r="AZ89" i="1"/>
  <c r="BD88" i="1"/>
  <c r="BC88" i="1"/>
  <c r="BA88" i="1"/>
  <c r="AZ88" i="1"/>
  <c r="BD87" i="1"/>
  <c r="BC87" i="1"/>
  <c r="BA87" i="1"/>
  <c r="AZ87" i="1"/>
  <c r="BD86" i="1"/>
  <c r="BC86" i="1"/>
  <c r="BA86" i="1"/>
  <c r="AZ86" i="1"/>
  <c r="BD85" i="1"/>
  <c r="BC85" i="1"/>
  <c r="BA85" i="1"/>
  <c r="AZ85" i="1"/>
  <c r="BE84" i="1"/>
  <c r="BD84" i="1"/>
  <c r="BC84" i="1"/>
  <c r="BB84" i="1"/>
  <c r="BA84" i="1"/>
  <c r="AZ84" i="1"/>
  <c r="BD83" i="1"/>
  <c r="BC83" i="1"/>
  <c r="BA83" i="1"/>
  <c r="AZ83" i="1"/>
  <c r="BD82" i="1"/>
  <c r="BC82" i="1"/>
  <c r="BA82" i="1"/>
  <c r="AZ82" i="1"/>
  <c r="BD81" i="1"/>
  <c r="BC81" i="1"/>
  <c r="BA81" i="1"/>
  <c r="AZ81" i="1"/>
  <c r="BD80" i="1"/>
  <c r="BC80" i="1"/>
  <c r="BA80" i="1"/>
  <c r="AZ80" i="1"/>
  <c r="BD79" i="1"/>
  <c r="BC79" i="1"/>
  <c r="BA79" i="1"/>
  <c r="AZ79" i="1"/>
  <c r="BD78" i="1"/>
  <c r="BC78" i="1"/>
  <c r="BA78" i="1"/>
  <c r="AZ78" i="1"/>
  <c r="BC77" i="1"/>
  <c r="BA77" i="1"/>
  <c r="AZ77" i="1"/>
  <c r="BE76" i="1"/>
  <c r="BD76" i="1"/>
  <c r="BC76" i="1"/>
  <c r="BB76" i="1"/>
  <c r="BA76" i="1"/>
  <c r="AZ76" i="1"/>
  <c r="BE75" i="1"/>
  <c r="BD75" i="1"/>
  <c r="BC75" i="1"/>
  <c r="BB75" i="1"/>
  <c r="BA75" i="1"/>
  <c r="AZ75" i="1"/>
  <c r="BE74" i="1"/>
  <c r="BD74" i="1"/>
  <c r="BC74" i="1"/>
  <c r="BB74" i="1"/>
  <c r="BA74" i="1"/>
  <c r="AZ74" i="1"/>
  <c r="BD73" i="1"/>
  <c r="BC73" i="1"/>
  <c r="BA73" i="1"/>
  <c r="AZ73" i="1"/>
  <c r="BD72" i="1"/>
  <c r="BC72" i="1"/>
  <c r="BA72" i="1"/>
  <c r="AZ72" i="1"/>
  <c r="BD71" i="1"/>
  <c r="BC71" i="1"/>
  <c r="BA71" i="1"/>
  <c r="AZ71" i="1"/>
  <c r="BD70" i="1"/>
  <c r="BC70" i="1"/>
  <c r="BA70" i="1"/>
  <c r="AZ70" i="1"/>
  <c r="BC69" i="1"/>
  <c r="BA69" i="1"/>
  <c r="AZ69" i="1"/>
  <c r="BD68" i="1"/>
  <c r="BC68" i="1"/>
  <c r="BA68" i="1"/>
  <c r="AZ68" i="1"/>
  <c r="BD67" i="1"/>
  <c r="BC67" i="1"/>
  <c r="BA67" i="1"/>
  <c r="AZ67" i="1"/>
  <c r="BD66" i="1"/>
  <c r="BC66" i="1"/>
  <c r="BA66" i="1"/>
  <c r="AZ66" i="1"/>
  <c r="BD65" i="1"/>
  <c r="BC65" i="1"/>
  <c r="BA65" i="1"/>
  <c r="AZ65" i="1"/>
  <c r="BD64" i="1"/>
  <c r="BC64" i="1"/>
  <c r="BA64" i="1"/>
  <c r="AZ64" i="1"/>
  <c r="BD63" i="1"/>
  <c r="BC63" i="1"/>
  <c r="BA63" i="1"/>
  <c r="AZ63" i="1"/>
  <c r="BE62" i="1"/>
  <c r="BD62" i="1"/>
  <c r="BC62" i="1"/>
  <c r="BB62" i="1"/>
  <c r="BA62" i="1"/>
  <c r="AZ62" i="1"/>
  <c r="BE61" i="1"/>
  <c r="BD61" i="1"/>
  <c r="BC61" i="1"/>
  <c r="BB61" i="1"/>
  <c r="BA61" i="1"/>
  <c r="AZ61" i="1"/>
  <c r="BE60" i="1"/>
  <c r="BD60" i="1"/>
  <c r="BC60" i="1"/>
  <c r="BB60" i="1"/>
  <c r="BA60" i="1"/>
  <c r="AZ60" i="1"/>
  <c r="BE59" i="1"/>
  <c r="BD59" i="1"/>
  <c r="BC59" i="1"/>
  <c r="BB59" i="1"/>
  <c r="BA59" i="1"/>
  <c r="AZ59" i="1"/>
  <c r="BE58" i="1"/>
  <c r="BD58" i="1"/>
  <c r="BC58" i="1"/>
  <c r="BB58" i="1"/>
  <c r="BA58" i="1"/>
  <c r="AZ58" i="1"/>
  <c r="BD57" i="1"/>
  <c r="BC57" i="1"/>
  <c r="BA57" i="1"/>
  <c r="AZ57" i="1"/>
  <c r="BD56" i="1"/>
  <c r="BC56" i="1"/>
  <c r="BA56" i="1"/>
  <c r="AZ56" i="1"/>
  <c r="BE55" i="1"/>
  <c r="BD55" i="1"/>
  <c r="BC55" i="1"/>
  <c r="BB55" i="1"/>
  <c r="BA55" i="1"/>
  <c r="AZ55" i="1"/>
  <c r="BE54" i="1"/>
  <c r="BD54" i="1"/>
  <c r="BC54" i="1"/>
  <c r="BB54" i="1"/>
  <c r="BA54" i="1"/>
  <c r="AZ54" i="1"/>
  <c r="BE53" i="1"/>
  <c r="BD53" i="1"/>
  <c r="BC53" i="1"/>
  <c r="BB53" i="1"/>
  <c r="BA53" i="1"/>
  <c r="AZ53" i="1"/>
  <c r="BD52" i="1"/>
  <c r="BC52" i="1"/>
  <c r="BA52" i="1"/>
  <c r="AZ52" i="1"/>
  <c r="BD51" i="1"/>
  <c r="BC51" i="1"/>
  <c r="BA51" i="1"/>
  <c r="AZ51" i="1"/>
  <c r="BE50" i="1"/>
  <c r="BD50" i="1"/>
  <c r="BC50" i="1"/>
  <c r="BB50" i="1"/>
  <c r="BA50" i="1"/>
  <c r="AZ50" i="1"/>
  <c r="BE49" i="1"/>
  <c r="BD49" i="1"/>
  <c r="BC49" i="1"/>
  <c r="BB49" i="1"/>
  <c r="BA49" i="1"/>
  <c r="AZ49" i="1"/>
  <c r="BD48" i="1"/>
  <c r="BC48" i="1"/>
  <c r="BA48" i="1"/>
  <c r="AZ48" i="1"/>
  <c r="BD47" i="1"/>
  <c r="BC47" i="1"/>
  <c r="BA47" i="1"/>
  <c r="AZ47" i="1"/>
  <c r="BE46" i="1"/>
  <c r="BD46" i="1"/>
  <c r="BC46" i="1"/>
  <c r="BB46" i="1"/>
  <c r="BA46" i="1"/>
  <c r="AZ46" i="1"/>
  <c r="BD45" i="1"/>
  <c r="BC45" i="1"/>
  <c r="BA45" i="1"/>
  <c r="AZ45" i="1"/>
  <c r="BE44" i="1"/>
  <c r="BD44" i="1"/>
  <c r="BC44" i="1"/>
  <c r="BB44" i="1"/>
  <c r="BA44" i="1"/>
  <c r="AZ44" i="1"/>
  <c r="BD43" i="1"/>
  <c r="BC43" i="1"/>
  <c r="BA43" i="1"/>
  <c r="AZ43" i="1"/>
  <c r="BD42" i="1"/>
  <c r="BC42" i="1"/>
  <c r="BD41" i="1"/>
  <c r="BC41" i="1"/>
  <c r="BA41" i="1"/>
  <c r="AZ41" i="1"/>
  <c r="BD40" i="1"/>
  <c r="BC40" i="1"/>
  <c r="BA40" i="1"/>
  <c r="AZ40" i="1"/>
  <c r="BD39" i="1"/>
  <c r="BC39" i="1"/>
  <c r="BA39" i="1"/>
  <c r="AZ39" i="1"/>
  <c r="BD38" i="1"/>
  <c r="BC38" i="1"/>
  <c r="BA38" i="1"/>
  <c r="AZ38" i="1"/>
  <c r="BD37" i="1"/>
  <c r="BC37" i="1"/>
  <c r="BA37" i="1"/>
  <c r="AZ37" i="1"/>
  <c r="BD36" i="1"/>
  <c r="BC36" i="1"/>
  <c r="BA36" i="1"/>
  <c r="AZ36" i="1"/>
  <c r="BD32" i="1"/>
  <c r="BC32" i="1"/>
  <c r="BA32" i="1"/>
  <c r="AZ32" i="1"/>
  <c r="BD31" i="1"/>
  <c r="BC31" i="1"/>
  <c r="BA31" i="1"/>
  <c r="AZ31" i="1"/>
  <c r="BD30" i="1"/>
  <c r="BC30" i="1"/>
  <c r="BA30" i="1"/>
  <c r="AZ30" i="1"/>
  <c r="BC29" i="1"/>
  <c r="BA29" i="1"/>
  <c r="AZ29" i="1"/>
  <c r="BD28" i="1"/>
  <c r="BC28" i="1"/>
  <c r="BA28" i="1"/>
  <c r="AZ28" i="1"/>
  <c r="BD27" i="1"/>
  <c r="BC27" i="1"/>
  <c r="BA27" i="1"/>
  <c r="AZ27" i="1"/>
  <c r="BD26" i="1"/>
  <c r="BC26" i="1"/>
  <c r="BA26" i="1"/>
  <c r="AZ26" i="1"/>
  <c r="BD25" i="1"/>
  <c r="BC25" i="1"/>
  <c r="BA25" i="1"/>
  <c r="AZ25" i="1"/>
  <c r="BD24" i="1"/>
  <c r="BC24" i="1"/>
  <c r="BA24" i="1"/>
  <c r="AZ24" i="1"/>
  <c r="BD23" i="1"/>
  <c r="BC23" i="1"/>
  <c r="BA23" i="1"/>
  <c r="AZ23" i="1"/>
  <c r="BD22" i="1"/>
  <c r="BC22" i="1"/>
  <c r="BA22" i="1"/>
  <c r="AZ22" i="1"/>
  <c r="BD21" i="1"/>
  <c r="BC21" i="1"/>
  <c r="BA21" i="1"/>
  <c r="AZ21" i="1"/>
  <c r="BE20" i="1"/>
  <c r="BD20" i="1"/>
  <c r="BC20" i="1"/>
  <c r="BB20" i="1"/>
  <c r="BA20" i="1"/>
  <c r="AZ20" i="1"/>
  <c r="BE19" i="1"/>
  <c r="BD19" i="1"/>
  <c r="BC19" i="1"/>
  <c r="BB19" i="1"/>
  <c r="BA19" i="1"/>
  <c r="AZ19" i="1"/>
  <c r="BD18" i="1"/>
  <c r="BC18" i="1"/>
  <c r="BA18" i="1"/>
  <c r="AZ18" i="1"/>
  <c r="BD17" i="1"/>
  <c r="BC17" i="1"/>
  <c r="BA17" i="1"/>
  <c r="AZ17" i="1"/>
  <c r="BD16" i="1"/>
  <c r="BC16" i="1"/>
  <c r="BA16" i="1"/>
  <c r="AZ16" i="1"/>
  <c r="BC15" i="1"/>
  <c r="BA15" i="1"/>
  <c r="AZ15" i="1"/>
  <c r="BD14" i="1"/>
  <c r="BC14" i="1"/>
  <c r="BA14" i="1"/>
  <c r="AZ14" i="1"/>
  <c r="BD13" i="1"/>
  <c r="BC13" i="1"/>
  <c r="BA13" i="1"/>
  <c r="AZ13" i="1"/>
  <c r="BD12" i="1"/>
  <c r="BC12" i="1"/>
  <c r="BA12" i="1"/>
  <c r="AZ12" i="1"/>
  <c r="BD11" i="1"/>
  <c r="BC11" i="1"/>
  <c r="BA11" i="1"/>
  <c r="AZ11" i="1"/>
  <c r="BD10" i="1"/>
  <c r="BC10" i="1"/>
  <c r="BA10" i="1"/>
  <c r="AZ10" i="1"/>
  <c r="BD9" i="1"/>
  <c r="BC9" i="1"/>
  <c r="BA9" i="1"/>
  <c r="AZ9" i="1"/>
  <c r="BD8" i="1"/>
  <c r="BA8" i="1"/>
  <c r="AZ8" i="1"/>
  <c r="BD7" i="1"/>
  <c r="BC7" i="1"/>
  <c r="AZ7" i="1"/>
  <c r="BD6" i="1"/>
  <c r="BC6" i="1"/>
  <c r="BA6" i="1"/>
  <c r="AZ6" i="1"/>
  <c r="BD5" i="1"/>
  <c r="BC5" i="1"/>
  <c r="BA5" i="1"/>
  <c r="AZ5" i="1"/>
  <c r="BD4" i="1"/>
  <c r="BC4" i="1"/>
  <c r="BA4" i="1"/>
  <c r="AZ4" i="1"/>
  <c r="Q6" i="1"/>
  <c r="T6" i="1"/>
  <c r="U6" i="1"/>
  <c r="V6" i="1"/>
  <c r="W6" i="1"/>
  <c r="X6" i="1"/>
  <c r="Y6" i="1"/>
  <c r="AQ19" i="1"/>
  <c r="AQ20" i="1"/>
  <c r="AQ44" i="1"/>
  <c r="AQ46" i="1"/>
  <c r="AQ49" i="1"/>
  <c r="AQ50" i="1"/>
  <c r="AQ53" i="1"/>
  <c r="AQ54" i="1"/>
  <c r="AQ55" i="1"/>
  <c r="AQ58" i="1"/>
  <c r="AQ59" i="1"/>
  <c r="AQ60" i="1"/>
  <c r="AQ61" i="1"/>
  <c r="AQ62" i="1"/>
  <c r="AQ74" i="1"/>
  <c r="AQ75" i="1"/>
  <c r="AQ76" i="1"/>
  <c r="AQ84" i="1"/>
  <c r="AQ89" i="1"/>
  <c r="AQ92" i="1"/>
  <c r="AQ93" i="1"/>
  <c r="AQ94" i="1"/>
  <c r="AQ96" i="1"/>
  <c r="AQ102" i="1"/>
  <c r="AQ105" i="1"/>
  <c r="AQ106" i="1"/>
  <c r="AQ107" i="1"/>
  <c r="AQ108" i="1"/>
  <c r="AQ109" i="1"/>
  <c r="AQ110" i="1"/>
  <c r="AQ111" i="1"/>
  <c r="AQ112" i="1"/>
  <c r="AQ113" i="1"/>
  <c r="AQ114" i="1"/>
  <c r="AQ115" i="1"/>
  <c r="AP37" i="1"/>
  <c r="AP36" i="1"/>
  <c r="AP32" i="1"/>
  <c r="AP4" i="1"/>
  <c r="AO37" i="1"/>
  <c r="AO36" i="1"/>
  <c r="AO32" i="1"/>
  <c r="AO4" i="1"/>
  <c r="AM37" i="1"/>
  <c r="AM36" i="1"/>
  <c r="AM32" i="1"/>
  <c r="AL32" i="1"/>
  <c r="AM4" i="1"/>
  <c r="AL37" i="1"/>
  <c r="AL36" i="1"/>
  <c r="AL9" i="1"/>
  <c r="AL8" i="1"/>
  <c r="AL7" i="1"/>
  <c r="AL6" i="1"/>
  <c r="AL5" i="1"/>
  <c r="AM6" i="1"/>
  <c r="AM5" i="1"/>
  <c r="AR32" i="1"/>
  <c r="BE104" i="1"/>
  <c r="P109" i="8"/>
  <c r="BB104" i="1" s="1"/>
  <c r="BE103" i="1"/>
  <c r="P108" i="8"/>
  <c r="BB103" i="1" s="1"/>
  <c r="BE101" i="1"/>
  <c r="P106" i="8"/>
  <c r="BB101" i="1" s="1"/>
  <c r="BE100" i="1"/>
  <c r="P105" i="8"/>
  <c r="BB100" i="1" s="1"/>
  <c r="P104" i="8"/>
  <c r="BB99" i="1" s="1"/>
  <c r="BE98" i="1"/>
  <c r="P103" i="8"/>
  <c r="BB98" i="1" s="1"/>
  <c r="BE97" i="1"/>
  <c r="P102" i="8"/>
  <c r="BB97" i="1" s="1"/>
  <c r="BE95" i="1"/>
  <c r="P100" i="8"/>
  <c r="BB95" i="1" s="1"/>
  <c r="BD94" i="1"/>
  <c r="O99" i="8"/>
  <c r="BA94" i="1" s="1"/>
  <c r="BE91" i="1"/>
  <c r="P96" i="8"/>
  <c r="BB91" i="1" s="1"/>
  <c r="P95" i="8"/>
  <c r="BB90" i="1" s="1"/>
  <c r="BE88" i="1"/>
  <c r="P93" i="8"/>
  <c r="BB88" i="1" s="1"/>
  <c r="BE87" i="1"/>
  <c r="P92" i="8"/>
  <c r="BB87" i="1" s="1"/>
  <c r="BE86" i="1"/>
  <c r="P91" i="8"/>
  <c r="BB86" i="1" s="1"/>
  <c r="BE85" i="1"/>
  <c r="P90" i="8"/>
  <c r="BB85" i="1" s="1"/>
  <c r="BE83" i="1"/>
  <c r="P88" i="8"/>
  <c r="BB83" i="1" s="1"/>
  <c r="BE82" i="1"/>
  <c r="P87" i="8"/>
  <c r="BB82" i="1" s="1"/>
  <c r="BE81" i="1"/>
  <c r="P86" i="8"/>
  <c r="BB81" i="1" s="1"/>
  <c r="BE80" i="1"/>
  <c r="P85" i="8"/>
  <c r="BB80" i="1" s="1"/>
  <c r="BE79" i="1"/>
  <c r="P84" i="8"/>
  <c r="BB79" i="1" s="1"/>
  <c r="BE78" i="1"/>
  <c r="P83" i="8"/>
  <c r="BB78" i="1" s="1"/>
  <c r="P82" i="8"/>
  <c r="BB77" i="1" s="1"/>
  <c r="BE73" i="1"/>
  <c r="P78" i="8"/>
  <c r="BB73" i="1" s="1"/>
  <c r="BE72" i="1"/>
  <c r="P77" i="8"/>
  <c r="BB72" i="1" s="1"/>
  <c r="BE71" i="1"/>
  <c r="P76" i="8"/>
  <c r="BB71" i="1" s="1"/>
  <c r="BE70" i="1"/>
  <c r="P75" i="8"/>
  <c r="BB70" i="1" s="1"/>
  <c r="R74" i="8"/>
  <c r="BE69" i="1" s="1"/>
  <c r="P74" i="8"/>
  <c r="BB69" i="1" s="1"/>
  <c r="BE68" i="1"/>
  <c r="P73" i="8"/>
  <c r="BB68" i="1" s="1"/>
  <c r="BE67" i="1"/>
  <c r="P72" i="8"/>
  <c r="BB67" i="1" s="1"/>
  <c r="BE66" i="1"/>
  <c r="P71" i="8"/>
  <c r="BB66" i="1" s="1"/>
  <c r="BE65" i="1"/>
  <c r="P70" i="8"/>
  <c r="BB65" i="1" s="1"/>
  <c r="BE64" i="1"/>
  <c r="P69" i="8"/>
  <c r="BB64" i="1" s="1"/>
  <c r="BE63" i="1"/>
  <c r="P68" i="8"/>
  <c r="BB63" i="1" s="1"/>
  <c r="BE57" i="1"/>
  <c r="P62" i="8"/>
  <c r="BB57" i="1" s="1"/>
  <c r="BE56" i="1"/>
  <c r="P61" i="8"/>
  <c r="BB56" i="1" s="1"/>
  <c r="BE52" i="1"/>
  <c r="P57" i="8"/>
  <c r="BB52" i="1" s="1"/>
  <c r="BE51" i="1"/>
  <c r="P56" i="8"/>
  <c r="BB51" i="1" s="1"/>
  <c r="BE48" i="1"/>
  <c r="P53" i="8"/>
  <c r="BB48" i="1" s="1"/>
  <c r="BE47" i="1"/>
  <c r="P52" i="8"/>
  <c r="BB47" i="1" s="1"/>
  <c r="BE45" i="1"/>
  <c r="P50" i="8"/>
  <c r="BB45" i="1" s="1"/>
  <c r="BE43" i="1"/>
  <c r="P48" i="8"/>
  <c r="BB43" i="1" s="1"/>
  <c r="BE42" i="1"/>
  <c r="P47" i="8"/>
  <c r="BB42" i="1" s="1"/>
  <c r="BE41" i="1"/>
  <c r="P46" i="8"/>
  <c r="BB41" i="1" s="1"/>
  <c r="BE40" i="1"/>
  <c r="P45" i="8"/>
  <c r="BB40" i="1" s="1"/>
  <c r="BE39" i="1"/>
  <c r="P44" i="8"/>
  <c r="BB39" i="1" s="1"/>
  <c r="BE38" i="1"/>
  <c r="P43" i="8"/>
  <c r="BB38" i="1" s="1"/>
  <c r="BE37" i="1"/>
  <c r="P42" i="8"/>
  <c r="BB37" i="1" s="1"/>
  <c r="P41" i="8"/>
  <c r="P40" i="8"/>
  <c r="P39" i="8"/>
  <c r="P38" i="8"/>
  <c r="BE36" i="1"/>
  <c r="P36" i="8"/>
  <c r="BB36" i="1" s="1"/>
  <c r="P35" i="8"/>
  <c r="P34" i="8"/>
  <c r="P33" i="8"/>
  <c r="BE32" i="1"/>
  <c r="P32" i="8"/>
  <c r="BB32" i="1" s="1"/>
  <c r="BE31" i="1"/>
  <c r="P31" i="8"/>
  <c r="BB31" i="1" s="1"/>
  <c r="BE30" i="1"/>
  <c r="P30" i="8"/>
  <c r="BB30" i="1" s="1"/>
  <c r="P29" i="8"/>
  <c r="BB29" i="1" s="1"/>
  <c r="BE28" i="1"/>
  <c r="P28" i="8"/>
  <c r="BB28" i="1" s="1"/>
  <c r="BE27" i="1"/>
  <c r="P27" i="8"/>
  <c r="BB27" i="1" s="1"/>
  <c r="BE26" i="1"/>
  <c r="P26" i="8"/>
  <c r="BB26" i="1" s="1"/>
  <c r="BE25" i="1"/>
  <c r="P25" i="8"/>
  <c r="BB25" i="1" s="1"/>
  <c r="BE24" i="1"/>
  <c r="P24" i="8"/>
  <c r="BB24" i="1" s="1"/>
  <c r="BE23" i="1"/>
  <c r="P23" i="8"/>
  <c r="BB23" i="1" s="1"/>
  <c r="BE22" i="1"/>
  <c r="P22" i="8"/>
  <c r="BB22" i="1" s="1"/>
  <c r="BE21" i="1"/>
  <c r="P21" i="8"/>
  <c r="BB21" i="1" s="1"/>
  <c r="BE18" i="1"/>
  <c r="P18" i="8"/>
  <c r="BB18" i="1" s="1"/>
  <c r="BE17" i="1"/>
  <c r="P17" i="8"/>
  <c r="BB17" i="1" s="1"/>
  <c r="BE16" i="1"/>
  <c r="P16" i="8"/>
  <c r="BB16" i="1" s="1"/>
  <c r="P15" i="8"/>
  <c r="BB15" i="1" s="1"/>
  <c r="BE14" i="1"/>
  <c r="P14" i="8"/>
  <c r="BB14" i="1" s="1"/>
  <c r="BE13" i="1"/>
  <c r="P13" i="8"/>
  <c r="BB13" i="1" s="1"/>
  <c r="BE12" i="1"/>
  <c r="P12" i="8"/>
  <c r="BB12" i="1" s="1"/>
  <c r="BE11" i="1"/>
  <c r="P11" i="8"/>
  <c r="BB11" i="1" s="1"/>
  <c r="BE10" i="1"/>
  <c r="P10" i="8"/>
  <c r="BB10" i="1" s="1"/>
  <c r="BE9" i="1"/>
  <c r="P9" i="8"/>
  <c r="BB9" i="1" s="1"/>
  <c r="BE8" i="1"/>
  <c r="P8" i="8"/>
  <c r="BB8" i="1" s="1"/>
  <c r="BE7" i="1"/>
  <c r="O7" i="8"/>
  <c r="BE6" i="1"/>
  <c r="P6" i="8"/>
  <c r="BB6" i="1" s="1"/>
  <c r="BE5" i="1"/>
  <c r="P5" i="8"/>
  <c r="BB5" i="1" s="1"/>
  <c r="BE4" i="1"/>
  <c r="P4" i="8"/>
  <c r="BB4" i="1" s="1"/>
  <c r="R100" i="6"/>
  <c r="R4" i="6"/>
  <c r="S4" i="5"/>
  <c r="AQ4" i="1" s="1"/>
  <c r="BE29" i="1" l="1"/>
  <c r="BD29" i="1"/>
  <c r="BE15" i="1"/>
  <c r="BD15" i="1"/>
  <c r="BE99" i="1"/>
  <c r="BD99" i="1"/>
  <c r="P7" i="8"/>
  <c r="BB7" i="1" s="1"/>
  <c r="BA7" i="1"/>
  <c r="BE77" i="1"/>
  <c r="BD77" i="1"/>
  <c r="BD103" i="1"/>
  <c r="BE90" i="1"/>
  <c r="BC90" i="1"/>
  <c r="BD69" i="1"/>
  <c r="Q32" i="1"/>
  <c r="R32" i="1"/>
  <c r="T32" i="1"/>
  <c r="U32" i="1"/>
  <c r="W32" i="1"/>
  <c r="X32" i="1"/>
  <c r="Y32" i="1"/>
  <c r="AA32" i="1"/>
  <c r="AB32" i="1"/>
  <c r="AD32" i="1"/>
  <c r="AE32" i="1"/>
  <c r="AF32" i="1"/>
  <c r="AH32" i="1"/>
  <c r="AI32" i="1"/>
  <c r="AK32" i="1"/>
  <c r="AS32" i="1"/>
  <c r="AT32" i="1"/>
  <c r="AU32" i="1"/>
  <c r="AV32" i="1"/>
  <c r="AW32" i="1"/>
  <c r="AX32" i="1"/>
  <c r="AY32" i="1"/>
  <c r="Q36" i="1"/>
  <c r="R36" i="1"/>
  <c r="T36" i="1"/>
  <c r="U36" i="1"/>
  <c r="W36" i="1"/>
  <c r="X36" i="1"/>
  <c r="Y36" i="1"/>
  <c r="AA36" i="1"/>
  <c r="AB36" i="1"/>
  <c r="AD36" i="1"/>
  <c r="AE36" i="1"/>
  <c r="AF36" i="1"/>
  <c r="AH36" i="1"/>
  <c r="AI36" i="1"/>
  <c r="AK36" i="1"/>
  <c r="AR36" i="1"/>
  <c r="AS36" i="1"/>
  <c r="AT36" i="1"/>
  <c r="AU36" i="1"/>
  <c r="AV36" i="1"/>
  <c r="AW36" i="1"/>
  <c r="AX36" i="1"/>
  <c r="AY36" i="1"/>
  <c r="B7" i="7"/>
  <c r="R109" i="6" l="1"/>
  <c r="AW104" i="1" s="1"/>
  <c r="O100" i="6"/>
  <c r="AT95" i="1" s="1"/>
  <c r="R96" i="6"/>
  <c r="AW91" i="1" s="1"/>
  <c r="O94" i="6"/>
  <c r="R84" i="6"/>
  <c r="AW79" i="1" s="1"/>
  <c r="R74" i="6"/>
  <c r="AW69" i="1" s="1"/>
  <c r="R29" i="6"/>
  <c r="R26" i="6"/>
  <c r="AW26" i="1" s="1"/>
  <c r="R25" i="6"/>
  <c r="AW25" i="1" s="1"/>
  <c r="R23" i="6"/>
  <c r="AW23" i="1" s="1"/>
  <c r="R21" i="6"/>
  <c r="AW21" i="1" s="1"/>
  <c r="R16" i="6"/>
  <c r="AW16" i="1" s="1"/>
  <c r="R14" i="6"/>
  <c r="AW14" i="1" s="1"/>
  <c r="R13" i="6"/>
  <c r="AW13" i="1" s="1"/>
  <c r="R12" i="6"/>
  <c r="AW12" i="1" s="1"/>
  <c r="R10" i="6"/>
  <c r="AW10" i="1" s="1"/>
  <c r="R7" i="6"/>
  <c r="AW7" i="1" s="1"/>
  <c r="AW4" i="1"/>
  <c r="U108" i="5"/>
  <c r="U104" i="5"/>
  <c r="U99" i="5"/>
  <c r="R99" i="5" s="1"/>
  <c r="AP94" i="1" s="1"/>
  <c r="U82" i="5"/>
  <c r="U74" i="5"/>
  <c r="R74" i="5" s="1"/>
  <c r="U29" i="5"/>
  <c r="R29" i="5" s="1"/>
  <c r="U15" i="5"/>
  <c r="S109" i="5"/>
  <c r="AQ104" i="1" s="1"/>
  <c r="P109" i="5"/>
  <c r="R108" i="5"/>
  <c r="S108" i="5" s="1"/>
  <c r="AQ103" i="1" s="1"/>
  <c r="P108" i="5"/>
  <c r="S106" i="5"/>
  <c r="AQ101" i="1" s="1"/>
  <c r="P106" i="5"/>
  <c r="AN101" i="1" s="1"/>
  <c r="S105" i="5"/>
  <c r="AQ100" i="1" s="1"/>
  <c r="P105" i="5"/>
  <c r="R104" i="5"/>
  <c r="S104" i="5" s="1"/>
  <c r="AQ99" i="1" s="1"/>
  <c r="P104" i="5"/>
  <c r="AN99" i="1" s="1"/>
  <c r="S103" i="5"/>
  <c r="AQ98" i="1" s="1"/>
  <c r="P103" i="5"/>
  <c r="S102" i="5"/>
  <c r="AQ97" i="1" s="1"/>
  <c r="P102" i="5"/>
  <c r="AN97" i="1" s="1"/>
  <c r="S100" i="5"/>
  <c r="AQ95" i="1" s="1"/>
  <c r="P100" i="5"/>
  <c r="O99" i="5"/>
  <c r="S96" i="5"/>
  <c r="AQ91" i="1" s="1"/>
  <c r="P96" i="5"/>
  <c r="AN91" i="1" s="1"/>
  <c r="Q95" i="5"/>
  <c r="S95" i="5" s="1"/>
  <c r="AQ90" i="1" s="1"/>
  <c r="P95" i="5"/>
  <c r="AN90" i="1" s="1"/>
  <c r="S93" i="5"/>
  <c r="AQ88" i="1" s="1"/>
  <c r="P93" i="5"/>
  <c r="S92" i="5"/>
  <c r="AQ87" i="1" s="1"/>
  <c r="P92" i="5"/>
  <c r="S91" i="5"/>
  <c r="AQ86" i="1" s="1"/>
  <c r="P91" i="5"/>
  <c r="AN86" i="1" s="1"/>
  <c r="S90" i="5"/>
  <c r="AQ85" i="1" s="1"/>
  <c r="P90" i="5"/>
  <c r="AN85" i="1" s="1"/>
  <c r="S88" i="5"/>
  <c r="AQ83" i="1" s="1"/>
  <c r="P88" i="5"/>
  <c r="S87" i="5"/>
  <c r="AQ82" i="1" s="1"/>
  <c r="P87" i="5"/>
  <c r="AN82" i="1" s="1"/>
  <c r="S86" i="5"/>
  <c r="AQ81" i="1" s="1"/>
  <c r="P86" i="5"/>
  <c r="AN81" i="1" s="1"/>
  <c r="S85" i="5"/>
  <c r="AQ80" i="1" s="1"/>
  <c r="P85" i="5"/>
  <c r="AN80" i="1" s="1"/>
  <c r="S84" i="5"/>
  <c r="AQ79" i="1" s="1"/>
  <c r="P84" i="5"/>
  <c r="AN79" i="1" s="1"/>
  <c r="S83" i="5"/>
  <c r="AQ78" i="1" s="1"/>
  <c r="P83" i="5"/>
  <c r="AN78" i="1" s="1"/>
  <c r="R82" i="5"/>
  <c r="S82" i="5" s="1"/>
  <c r="AQ77" i="1" s="1"/>
  <c r="P82" i="5"/>
  <c r="AN77" i="1" s="1"/>
  <c r="S78" i="5"/>
  <c r="AQ73" i="1" s="1"/>
  <c r="P78" i="5"/>
  <c r="S77" i="5"/>
  <c r="AQ72" i="1" s="1"/>
  <c r="P77" i="5"/>
  <c r="S76" i="5"/>
  <c r="AQ71" i="1" s="1"/>
  <c r="P76" i="5"/>
  <c r="S75" i="5"/>
  <c r="AQ70" i="1" s="1"/>
  <c r="P75" i="5"/>
  <c r="AN70" i="1" s="1"/>
  <c r="P74" i="5"/>
  <c r="S73" i="5"/>
  <c r="AQ68" i="1" s="1"/>
  <c r="P73" i="5"/>
  <c r="AN68" i="1" s="1"/>
  <c r="S72" i="5"/>
  <c r="AQ67" i="1" s="1"/>
  <c r="P72" i="5"/>
  <c r="AN67" i="1" s="1"/>
  <c r="S71" i="5"/>
  <c r="AQ66" i="1" s="1"/>
  <c r="P71" i="5"/>
  <c r="AN66" i="1" s="1"/>
  <c r="S70" i="5"/>
  <c r="AQ65" i="1" s="1"/>
  <c r="P70" i="5"/>
  <c r="S69" i="5"/>
  <c r="AQ64" i="1" s="1"/>
  <c r="P69" i="5"/>
  <c r="AN64" i="1" s="1"/>
  <c r="S68" i="5"/>
  <c r="AQ63" i="1" s="1"/>
  <c r="P68" i="5"/>
  <c r="AN63" i="1" s="1"/>
  <c r="S62" i="5"/>
  <c r="AQ57" i="1" s="1"/>
  <c r="P62" i="5"/>
  <c r="AN57" i="1" s="1"/>
  <c r="S61" i="5"/>
  <c r="AQ56" i="1" s="1"/>
  <c r="P61" i="5"/>
  <c r="AN56" i="1" s="1"/>
  <c r="S57" i="5"/>
  <c r="AQ52" i="1" s="1"/>
  <c r="P57" i="5"/>
  <c r="AN52" i="1" s="1"/>
  <c r="S56" i="5"/>
  <c r="AQ51" i="1" s="1"/>
  <c r="P56" i="5"/>
  <c r="AN51" i="1" s="1"/>
  <c r="S53" i="5"/>
  <c r="AQ48" i="1" s="1"/>
  <c r="P53" i="5"/>
  <c r="AN48" i="1" s="1"/>
  <c r="S52" i="5"/>
  <c r="AQ47" i="1" s="1"/>
  <c r="P52" i="5"/>
  <c r="S50" i="5"/>
  <c r="AQ45" i="1" s="1"/>
  <c r="P50" i="5"/>
  <c r="AN45" i="1" s="1"/>
  <c r="S48" i="5"/>
  <c r="AQ43" i="1" s="1"/>
  <c r="P48" i="5"/>
  <c r="AN43" i="1" s="1"/>
  <c r="S47" i="5"/>
  <c r="AQ42" i="1" s="1"/>
  <c r="P47" i="5"/>
  <c r="AN42" i="1" s="1"/>
  <c r="S46" i="5"/>
  <c r="AQ41" i="1" s="1"/>
  <c r="P46" i="5"/>
  <c r="S45" i="5"/>
  <c r="AQ40" i="1" s="1"/>
  <c r="P45" i="5"/>
  <c r="AN40" i="1" s="1"/>
  <c r="S44" i="5"/>
  <c r="AQ39" i="1" s="1"/>
  <c r="P44" i="5"/>
  <c r="AN39" i="1" s="1"/>
  <c r="S43" i="5"/>
  <c r="AQ38" i="1" s="1"/>
  <c r="P43" i="5"/>
  <c r="AN38" i="1" s="1"/>
  <c r="S42" i="5"/>
  <c r="AQ37" i="1" s="1"/>
  <c r="P42" i="5"/>
  <c r="AN37" i="1" s="1"/>
  <c r="S41" i="5"/>
  <c r="P41" i="5"/>
  <c r="S40" i="5"/>
  <c r="P40" i="5"/>
  <c r="S39" i="5"/>
  <c r="P39" i="5"/>
  <c r="S38" i="5"/>
  <c r="P38" i="5"/>
  <c r="S36" i="5"/>
  <c r="AQ36" i="1" s="1"/>
  <c r="P36" i="5"/>
  <c r="AN36" i="1" s="1"/>
  <c r="S35" i="5"/>
  <c r="P35" i="5"/>
  <c r="S34" i="5"/>
  <c r="P34" i="5"/>
  <c r="S33" i="5"/>
  <c r="P33" i="5"/>
  <c r="S32" i="5"/>
  <c r="AQ32" i="1" s="1"/>
  <c r="P32" i="5"/>
  <c r="AN32" i="1" s="1"/>
  <c r="S31" i="5"/>
  <c r="AQ31" i="1" s="1"/>
  <c r="P31" i="5"/>
  <c r="AN31" i="1" s="1"/>
  <c r="S30" i="5"/>
  <c r="AQ30" i="1" s="1"/>
  <c r="P30" i="5"/>
  <c r="AN30" i="1" s="1"/>
  <c r="P29" i="5"/>
  <c r="AN29" i="1" s="1"/>
  <c r="S28" i="5"/>
  <c r="AQ28" i="1" s="1"/>
  <c r="P28" i="5"/>
  <c r="S27" i="5"/>
  <c r="AQ27" i="1" s="1"/>
  <c r="P27" i="5"/>
  <c r="S26" i="5"/>
  <c r="AQ26" i="1" s="1"/>
  <c r="P26" i="5"/>
  <c r="S25" i="5"/>
  <c r="AQ25" i="1" s="1"/>
  <c r="P25" i="5"/>
  <c r="AN25" i="1" s="1"/>
  <c r="S24" i="5"/>
  <c r="AQ24" i="1" s="1"/>
  <c r="P24" i="5"/>
  <c r="S23" i="5"/>
  <c r="AQ23" i="1" s="1"/>
  <c r="P23" i="5"/>
  <c r="S22" i="5"/>
  <c r="AQ22" i="1" s="1"/>
  <c r="P22" i="5"/>
  <c r="S21" i="5"/>
  <c r="AQ21" i="1" s="1"/>
  <c r="P21" i="5"/>
  <c r="AN21" i="1" s="1"/>
  <c r="S18" i="5"/>
  <c r="AQ18" i="1" s="1"/>
  <c r="P18" i="5"/>
  <c r="S17" i="5"/>
  <c r="AQ17" i="1" s="1"/>
  <c r="P17" i="5"/>
  <c r="AN17" i="1" s="1"/>
  <c r="S16" i="5"/>
  <c r="AQ16" i="1" s="1"/>
  <c r="P16" i="5"/>
  <c r="R15" i="5"/>
  <c r="S15" i="5" s="1"/>
  <c r="AQ15" i="1" s="1"/>
  <c r="P15" i="5"/>
  <c r="S14" i="5"/>
  <c r="AQ14" i="1" s="1"/>
  <c r="P14" i="5"/>
  <c r="S13" i="5"/>
  <c r="AQ13" i="1" s="1"/>
  <c r="P13" i="5"/>
  <c r="AN13" i="1" s="1"/>
  <c r="S12" i="5"/>
  <c r="AQ12" i="1" s="1"/>
  <c r="P12" i="5"/>
  <c r="S11" i="5"/>
  <c r="AQ11" i="1" s="1"/>
  <c r="P11" i="5"/>
  <c r="AN11" i="1" s="1"/>
  <c r="S10" i="5"/>
  <c r="AQ10" i="1" s="1"/>
  <c r="P10" i="5"/>
  <c r="S9" i="5"/>
  <c r="AQ9" i="1" s="1"/>
  <c r="P9" i="5"/>
  <c r="AN9" i="1" s="1"/>
  <c r="S8" i="5"/>
  <c r="AQ8" i="1" s="1"/>
  <c r="P8" i="5"/>
  <c r="S7" i="5"/>
  <c r="O7" i="5"/>
  <c r="S6" i="5"/>
  <c r="AQ6" i="1" s="1"/>
  <c r="P6" i="5"/>
  <c r="S5" i="5"/>
  <c r="AQ5" i="1" s="1"/>
  <c r="P5" i="5"/>
  <c r="AN5" i="1" s="1"/>
  <c r="P4" i="5"/>
  <c r="AN4" i="1" s="1"/>
  <c r="W97" i="1"/>
  <c r="W96" i="1"/>
  <c r="P52" i="4"/>
  <c r="AG47" i="1" s="1"/>
  <c r="P53" i="4"/>
  <c r="AG48" i="1" s="1"/>
  <c r="P54" i="4"/>
  <c r="AG49" i="1" s="1"/>
  <c r="P55" i="4"/>
  <c r="AG50" i="1" s="1"/>
  <c r="P56" i="4"/>
  <c r="AG51" i="1" s="1"/>
  <c r="P57" i="4"/>
  <c r="P58" i="4"/>
  <c r="AG53" i="1" s="1"/>
  <c r="P59" i="4"/>
  <c r="AG54" i="1" s="1"/>
  <c r="P60" i="4"/>
  <c r="AG55" i="1" s="1"/>
  <c r="P61" i="4"/>
  <c r="AG56" i="1" s="1"/>
  <c r="P62" i="4"/>
  <c r="AG57" i="1" s="1"/>
  <c r="P63" i="4"/>
  <c r="AG58" i="1" s="1"/>
  <c r="P64" i="4"/>
  <c r="AG59" i="1" s="1"/>
  <c r="P65" i="4"/>
  <c r="AG60" i="1" s="1"/>
  <c r="P66" i="4"/>
  <c r="AG61" i="1" s="1"/>
  <c r="P67" i="4"/>
  <c r="AG62" i="1" s="1"/>
  <c r="P68" i="4"/>
  <c r="AG63" i="1" s="1"/>
  <c r="P69" i="4"/>
  <c r="AG64" i="1" s="1"/>
  <c r="P70" i="4"/>
  <c r="AG65" i="1" s="1"/>
  <c r="P71" i="4"/>
  <c r="AG66" i="1" s="1"/>
  <c r="P72" i="4"/>
  <c r="P73" i="4"/>
  <c r="AG68" i="1" s="1"/>
  <c r="P74" i="4"/>
  <c r="AG69" i="1" s="1"/>
  <c r="P75" i="4"/>
  <c r="AG70" i="1" s="1"/>
  <c r="P76" i="4"/>
  <c r="AG71" i="1" s="1"/>
  <c r="P77" i="4"/>
  <c r="AG72" i="1" s="1"/>
  <c r="P78" i="4"/>
  <c r="AG73" i="1" s="1"/>
  <c r="P79" i="4"/>
  <c r="AG74" i="1" s="1"/>
  <c r="P80" i="4"/>
  <c r="AG75" i="1" s="1"/>
  <c r="P81" i="4"/>
  <c r="AG76" i="1" s="1"/>
  <c r="P82" i="4"/>
  <c r="AG77" i="1" s="1"/>
  <c r="P83" i="4"/>
  <c r="AG78" i="1" s="1"/>
  <c r="P84" i="4"/>
  <c r="AG79" i="1" s="1"/>
  <c r="P85" i="4"/>
  <c r="AG80" i="1" s="1"/>
  <c r="P86" i="4"/>
  <c r="AG81" i="1" s="1"/>
  <c r="P87" i="4"/>
  <c r="AG82" i="1" s="1"/>
  <c r="P88" i="4"/>
  <c r="P89" i="4"/>
  <c r="AG84" i="1" s="1"/>
  <c r="P90" i="4"/>
  <c r="AG85" i="1" s="1"/>
  <c r="P91" i="4"/>
  <c r="AG86" i="1" s="1"/>
  <c r="P92" i="4"/>
  <c r="AG87" i="1" s="1"/>
  <c r="P93" i="4"/>
  <c r="AG88" i="1" s="1"/>
  <c r="P94" i="4"/>
  <c r="AG89" i="1" s="1"/>
  <c r="P95" i="4"/>
  <c r="AG90" i="1" s="1"/>
  <c r="P96" i="4"/>
  <c r="AG91" i="1" s="1"/>
  <c r="P97" i="4"/>
  <c r="AG92" i="1" s="1"/>
  <c r="P98" i="4"/>
  <c r="AG93" i="1" s="1"/>
  <c r="P99" i="4"/>
  <c r="AG94" i="1" s="1"/>
  <c r="P100" i="4"/>
  <c r="AG95" i="1" s="1"/>
  <c r="P101" i="4"/>
  <c r="AG96" i="1" s="1"/>
  <c r="P102" i="4"/>
  <c r="AG97" i="1" s="1"/>
  <c r="P103" i="4"/>
  <c r="AG98" i="1" s="1"/>
  <c r="P104" i="4"/>
  <c r="P105" i="4"/>
  <c r="AG100" i="1" s="1"/>
  <c r="P106" i="4"/>
  <c r="AG101" i="1" s="1"/>
  <c r="P107" i="4"/>
  <c r="AG102" i="1" s="1"/>
  <c r="P108" i="4"/>
  <c r="AG103" i="1" s="1"/>
  <c r="P109" i="4"/>
  <c r="AG104" i="1" s="1"/>
  <c r="P110" i="4"/>
  <c r="AG105" i="1" s="1"/>
  <c r="P111" i="4"/>
  <c r="P112" i="4"/>
  <c r="P113" i="4"/>
  <c r="P114" i="4"/>
  <c r="AG109" i="1" s="1"/>
  <c r="P115" i="4"/>
  <c r="AG110" i="1" s="1"/>
  <c r="P116" i="4"/>
  <c r="AG111" i="1" s="1"/>
  <c r="P117" i="4"/>
  <c r="AG112" i="1" s="1"/>
  <c r="P118" i="4"/>
  <c r="AG113" i="1" s="1"/>
  <c r="P119" i="4"/>
  <c r="P120" i="4"/>
  <c r="S42" i="4"/>
  <c r="AJ37" i="1" s="1"/>
  <c r="S43" i="4"/>
  <c r="AJ38" i="1" s="1"/>
  <c r="S44" i="4"/>
  <c r="AJ39" i="1" s="1"/>
  <c r="S45" i="4"/>
  <c r="AJ40" i="1" s="1"/>
  <c r="S46" i="4"/>
  <c r="AJ41" i="1" s="1"/>
  <c r="S47" i="4"/>
  <c r="AJ42" i="1" s="1"/>
  <c r="S48" i="4"/>
  <c r="AJ43" i="1" s="1"/>
  <c r="S50" i="4"/>
  <c r="S52" i="4"/>
  <c r="AJ47" i="1" s="1"/>
  <c r="S53" i="4"/>
  <c r="S57" i="4"/>
  <c r="AJ52" i="1" s="1"/>
  <c r="S61" i="4"/>
  <c r="AJ56" i="1" s="1"/>
  <c r="S62" i="4"/>
  <c r="AJ57" i="1" s="1"/>
  <c r="S63" i="4"/>
  <c r="AJ58" i="1" s="1"/>
  <c r="S68" i="4"/>
  <c r="AJ63" i="1" s="1"/>
  <c r="S69" i="4"/>
  <c r="AJ64" i="1" s="1"/>
  <c r="S70" i="4"/>
  <c r="AJ65" i="1" s="1"/>
  <c r="S72" i="4"/>
  <c r="AJ67" i="1" s="1"/>
  <c r="S73" i="4"/>
  <c r="AJ68" i="1" s="1"/>
  <c r="S76" i="4"/>
  <c r="AJ71" i="1" s="1"/>
  <c r="S77" i="4"/>
  <c r="AJ72" i="1" s="1"/>
  <c r="S78" i="4"/>
  <c r="AJ73" i="1" s="1"/>
  <c r="S82" i="4"/>
  <c r="AJ77" i="1" s="1"/>
  <c r="S83" i="4"/>
  <c r="AJ78" i="1" s="1"/>
  <c r="S84" i="4"/>
  <c r="AJ79" i="1" s="1"/>
  <c r="S85" i="4"/>
  <c r="S86" i="4"/>
  <c r="AJ81" i="1" s="1"/>
  <c r="S87" i="4"/>
  <c r="AJ82" i="1" s="1"/>
  <c r="S88" i="4"/>
  <c r="AJ83" i="1" s="1"/>
  <c r="S92" i="4"/>
  <c r="AJ87" i="1" s="1"/>
  <c r="S93" i="4"/>
  <c r="AJ88" i="1" s="1"/>
  <c r="S95" i="4"/>
  <c r="AJ90" i="1" s="1"/>
  <c r="S96" i="4"/>
  <c r="AJ91" i="1" s="1"/>
  <c r="S100" i="4"/>
  <c r="AJ95" i="1" s="1"/>
  <c r="S103" i="4"/>
  <c r="AJ98" i="1" s="1"/>
  <c r="S104" i="4"/>
  <c r="S105" i="4"/>
  <c r="AJ100" i="1" s="1"/>
  <c r="S106" i="4"/>
  <c r="AJ101" i="1" s="1"/>
  <c r="S108" i="4"/>
  <c r="AJ103" i="1" s="1"/>
  <c r="S109" i="4"/>
  <c r="AJ104" i="1" s="1"/>
  <c r="S36" i="4"/>
  <c r="AJ36" i="1" s="1"/>
  <c r="S38" i="4"/>
  <c r="S39" i="4"/>
  <c r="S40" i="4"/>
  <c r="S41" i="4"/>
  <c r="S32" i="4"/>
  <c r="AJ32" i="1" s="1"/>
  <c r="S33" i="4"/>
  <c r="S34" i="4"/>
  <c r="S35" i="4"/>
  <c r="S31" i="4"/>
  <c r="AJ31" i="1" s="1"/>
  <c r="S30" i="4"/>
  <c r="AJ30" i="1" s="1"/>
  <c r="S27" i="4"/>
  <c r="AJ27" i="1" s="1"/>
  <c r="S28" i="4"/>
  <c r="AJ28" i="1" s="1"/>
  <c r="S26" i="4"/>
  <c r="AJ26" i="1" s="1"/>
  <c r="S22" i="4"/>
  <c r="AJ22" i="1" s="1"/>
  <c r="S18" i="4"/>
  <c r="AJ18" i="1" s="1"/>
  <c r="S17" i="4"/>
  <c r="AJ17" i="1" s="1"/>
  <c r="S15" i="4"/>
  <c r="AJ15" i="1" s="1"/>
  <c r="S13" i="4"/>
  <c r="AJ13" i="1" s="1"/>
  <c r="S11" i="4"/>
  <c r="AJ11" i="1" s="1"/>
  <c r="S9" i="4"/>
  <c r="AJ9" i="1" s="1"/>
  <c r="S8" i="4"/>
  <c r="S6" i="4"/>
  <c r="AJ6" i="1" s="1"/>
  <c r="S5" i="4"/>
  <c r="AJ5" i="1" s="1"/>
  <c r="P43" i="4"/>
  <c r="AG38" i="1" s="1"/>
  <c r="P44" i="4"/>
  <c r="AG39" i="1" s="1"/>
  <c r="P45" i="4"/>
  <c r="AG40" i="1" s="1"/>
  <c r="P46" i="4"/>
  <c r="AG41" i="1" s="1"/>
  <c r="P47" i="4"/>
  <c r="AG42" i="1" s="1"/>
  <c r="P48" i="4"/>
  <c r="AG43" i="1" s="1"/>
  <c r="P49" i="4"/>
  <c r="AG44" i="1" s="1"/>
  <c r="P50" i="4"/>
  <c r="P51" i="4"/>
  <c r="AG46" i="1" s="1"/>
  <c r="P42" i="4"/>
  <c r="P36" i="4"/>
  <c r="AG36" i="1" s="1"/>
  <c r="P32" i="4"/>
  <c r="AG32" i="1" s="1"/>
  <c r="P5" i="4"/>
  <c r="AG5" i="1" s="1"/>
  <c r="P6" i="4"/>
  <c r="P7" i="4"/>
  <c r="AG7" i="1" s="1"/>
  <c r="P8" i="4"/>
  <c r="AG8" i="1" s="1"/>
  <c r="P9" i="4"/>
  <c r="AG9" i="1" s="1"/>
  <c r="P10" i="4"/>
  <c r="P11" i="4"/>
  <c r="AG11" i="1" s="1"/>
  <c r="P12" i="4"/>
  <c r="AG12" i="1" s="1"/>
  <c r="P13" i="4"/>
  <c r="AG13" i="1" s="1"/>
  <c r="P14" i="4"/>
  <c r="P15" i="4"/>
  <c r="AG15" i="1" s="1"/>
  <c r="P16" i="4"/>
  <c r="AG16" i="1" s="1"/>
  <c r="P17" i="4"/>
  <c r="AG17" i="1" s="1"/>
  <c r="P18" i="4"/>
  <c r="P19" i="4"/>
  <c r="AG19" i="1" s="1"/>
  <c r="P20" i="4"/>
  <c r="AG20" i="1" s="1"/>
  <c r="P21" i="4"/>
  <c r="AG21" i="1" s="1"/>
  <c r="P22" i="4"/>
  <c r="P23" i="4"/>
  <c r="AG23" i="1" s="1"/>
  <c r="P24" i="4"/>
  <c r="AG24" i="1" s="1"/>
  <c r="P25" i="4"/>
  <c r="AG25" i="1" s="1"/>
  <c r="P26" i="4"/>
  <c r="P27" i="4"/>
  <c r="AG27" i="1" s="1"/>
  <c r="P28" i="4"/>
  <c r="AG28" i="1" s="1"/>
  <c r="P29" i="4"/>
  <c r="AG29" i="1" s="1"/>
  <c r="P30" i="4"/>
  <c r="P31" i="4"/>
  <c r="AG31" i="1" s="1"/>
  <c r="P4" i="4"/>
  <c r="AG4" i="1" s="1"/>
  <c r="S5" i="3"/>
  <c r="AC5" i="1" s="1"/>
  <c r="S6" i="3"/>
  <c r="AC6" i="1" s="1"/>
  <c r="S12" i="3"/>
  <c r="AC12" i="1" s="1"/>
  <c r="S13" i="3"/>
  <c r="AC13" i="1" s="1"/>
  <c r="S14" i="3"/>
  <c r="AC14" i="1" s="1"/>
  <c r="S15" i="3"/>
  <c r="AC15" i="1" s="1"/>
  <c r="S22" i="3"/>
  <c r="AC22" i="1" s="1"/>
  <c r="S24" i="3"/>
  <c r="AC24" i="1" s="1"/>
  <c r="S27" i="3"/>
  <c r="AC27" i="1" s="1"/>
  <c r="S28" i="3"/>
  <c r="S4" i="3"/>
  <c r="AC4" i="1" s="1"/>
  <c r="S43" i="3"/>
  <c r="AC38" i="1" s="1"/>
  <c r="S44" i="3"/>
  <c r="AC39" i="1" s="1"/>
  <c r="S45" i="3"/>
  <c r="S47" i="3"/>
  <c r="AC42" i="1" s="1"/>
  <c r="S56" i="3"/>
  <c r="S58" i="3"/>
  <c r="AC53" i="1" s="1"/>
  <c r="S60" i="3"/>
  <c r="AC55" i="1" s="1"/>
  <c r="S66" i="3"/>
  <c r="AC61" i="1" s="1"/>
  <c r="S69" i="3"/>
  <c r="AC64" i="1" s="1"/>
  <c r="S72" i="3"/>
  <c r="AC67" i="1" s="1"/>
  <c r="S76" i="3"/>
  <c r="AC71" i="1" s="1"/>
  <c r="S81" i="3"/>
  <c r="AC76" i="1" s="1"/>
  <c r="S88" i="3"/>
  <c r="AC83" i="1" s="1"/>
  <c r="S92" i="3"/>
  <c r="AC87" i="1" s="1"/>
  <c r="S116" i="3"/>
  <c r="AC111" i="1" s="1"/>
  <c r="S36" i="3"/>
  <c r="AC36" i="1" s="1"/>
  <c r="S32" i="3"/>
  <c r="AC32" i="1" s="1"/>
  <c r="P43" i="3"/>
  <c r="P44" i="3"/>
  <c r="Z39" i="1" s="1"/>
  <c r="P45" i="3"/>
  <c r="Z40" i="1" s="1"/>
  <c r="P47" i="3"/>
  <c r="Z42" i="1" s="1"/>
  <c r="P48" i="3"/>
  <c r="Z43" i="1" s="1"/>
  <c r="P49" i="3"/>
  <c r="Z44" i="1" s="1"/>
  <c r="P50" i="3"/>
  <c r="Z45" i="1" s="1"/>
  <c r="P51" i="3"/>
  <c r="Z46" i="1" s="1"/>
  <c r="P52" i="3"/>
  <c r="Z47" i="1" s="1"/>
  <c r="P53" i="3"/>
  <c r="Z48" i="1" s="1"/>
  <c r="P54" i="3"/>
  <c r="Z49" i="1" s="1"/>
  <c r="P55" i="3"/>
  <c r="P56" i="3"/>
  <c r="Z51" i="1" s="1"/>
  <c r="P57" i="3"/>
  <c r="Z52" i="1" s="1"/>
  <c r="P58" i="3"/>
  <c r="Z53" i="1" s="1"/>
  <c r="P59" i="3"/>
  <c r="Z54" i="1" s="1"/>
  <c r="P60" i="3"/>
  <c r="Z55" i="1" s="1"/>
  <c r="P61" i="3"/>
  <c r="Z56" i="1" s="1"/>
  <c r="P62" i="3"/>
  <c r="P63" i="3"/>
  <c r="P64" i="3"/>
  <c r="P65" i="3"/>
  <c r="Z60" i="1" s="1"/>
  <c r="P66" i="3"/>
  <c r="Z61" i="1" s="1"/>
  <c r="P67" i="3"/>
  <c r="Z62" i="1" s="1"/>
  <c r="P68" i="3"/>
  <c r="Z63" i="1" s="1"/>
  <c r="P69" i="3"/>
  <c r="Z64" i="1" s="1"/>
  <c r="P70" i="3"/>
  <c r="Z65" i="1" s="1"/>
  <c r="P71" i="3"/>
  <c r="Z66" i="1" s="1"/>
  <c r="P72" i="3"/>
  <c r="Z67" i="1" s="1"/>
  <c r="P73" i="3"/>
  <c r="Z68" i="1" s="1"/>
  <c r="P75" i="3"/>
  <c r="Z70" i="1" s="1"/>
  <c r="P76" i="3"/>
  <c r="Z71" i="1" s="1"/>
  <c r="P77" i="3"/>
  <c r="Z72" i="1" s="1"/>
  <c r="P79" i="3"/>
  <c r="Z74" i="1" s="1"/>
  <c r="P80" i="3"/>
  <c r="Z75" i="1" s="1"/>
  <c r="P81" i="3"/>
  <c r="Z76" i="1" s="1"/>
  <c r="P82" i="3"/>
  <c r="Z77" i="1" s="1"/>
  <c r="P83" i="3"/>
  <c r="Z78" i="1" s="1"/>
  <c r="P84" i="3"/>
  <c r="Z79" i="1" s="1"/>
  <c r="P85" i="3"/>
  <c r="P86" i="3"/>
  <c r="Z81" i="1" s="1"/>
  <c r="P88" i="3"/>
  <c r="Z83" i="1" s="1"/>
  <c r="P89" i="3"/>
  <c r="Z84" i="1" s="1"/>
  <c r="P90" i="3"/>
  <c r="Z85" i="1" s="1"/>
  <c r="P91" i="3"/>
  <c r="Z86" i="1" s="1"/>
  <c r="P92" i="3"/>
  <c r="Z87" i="1" s="1"/>
  <c r="P93" i="3"/>
  <c r="Z88" i="1" s="1"/>
  <c r="P94" i="3"/>
  <c r="Z89" i="1" s="1"/>
  <c r="P95" i="3"/>
  <c r="Z90" i="1" s="1"/>
  <c r="P96" i="3"/>
  <c r="Z91" i="1" s="1"/>
  <c r="P97" i="3"/>
  <c r="P98" i="3"/>
  <c r="Z93" i="1" s="1"/>
  <c r="P99" i="3"/>
  <c r="Z94" i="1" s="1"/>
  <c r="P100" i="3"/>
  <c r="Z95" i="1" s="1"/>
  <c r="P101" i="3"/>
  <c r="Z96" i="1" s="1"/>
  <c r="P102" i="3"/>
  <c r="Z97" i="1" s="1"/>
  <c r="P103" i="3"/>
  <c r="P104" i="3"/>
  <c r="Z99" i="1" s="1"/>
  <c r="P105" i="3"/>
  <c r="Z100" i="1" s="1"/>
  <c r="P106" i="3"/>
  <c r="Z101" i="1" s="1"/>
  <c r="P107" i="3"/>
  <c r="Z102" i="1" s="1"/>
  <c r="P108" i="3"/>
  <c r="Z103" i="1" s="1"/>
  <c r="P109" i="3"/>
  <c r="Z104" i="1" s="1"/>
  <c r="P110" i="3"/>
  <c r="Z105" i="1" s="1"/>
  <c r="P111" i="3"/>
  <c r="Z106" i="1" s="1"/>
  <c r="P112" i="3"/>
  <c r="Z107" i="1" s="1"/>
  <c r="P113" i="3"/>
  <c r="Z108" i="1" s="1"/>
  <c r="P114" i="3"/>
  <c r="Z109" i="1" s="1"/>
  <c r="P115" i="3"/>
  <c r="Z110" i="1" s="1"/>
  <c r="P116" i="3"/>
  <c r="Z111" i="1" s="1"/>
  <c r="P117" i="3"/>
  <c r="Z112" i="1" s="1"/>
  <c r="P118" i="3"/>
  <c r="P119" i="3"/>
  <c r="Z114" i="1" s="1"/>
  <c r="P120" i="3"/>
  <c r="Z115" i="1" s="1"/>
  <c r="P42" i="3"/>
  <c r="Z37" i="1" s="1"/>
  <c r="P36" i="3"/>
  <c r="Z36" i="1" s="1"/>
  <c r="P32" i="3"/>
  <c r="Z32" i="1" s="1"/>
  <c r="P5" i="3"/>
  <c r="Z5" i="1" s="1"/>
  <c r="P6" i="3"/>
  <c r="Z6" i="1" s="1"/>
  <c r="P7" i="3"/>
  <c r="Z7" i="1" s="1"/>
  <c r="P8" i="3"/>
  <c r="P9" i="3"/>
  <c r="Z9" i="1" s="1"/>
  <c r="P10" i="3"/>
  <c r="Z10" i="1" s="1"/>
  <c r="P11" i="3"/>
  <c r="P12" i="3"/>
  <c r="Z12" i="1" s="1"/>
  <c r="P13" i="3"/>
  <c r="Z13" i="1" s="1"/>
  <c r="P14" i="3"/>
  <c r="Z14" i="1" s="1"/>
  <c r="P15" i="3"/>
  <c r="Z15" i="1" s="1"/>
  <c r="P16" i="3"/>
  <c r="Z16" i="1" s="1"/>
  <c r="P17" i="3"/>
  <c r="Z17" i="1" s="1"/>
  <c r="P18" i="3"/>
  <c r="Z18" i="1" s="1"/>
  <c r="P19" i="3"/>
  <c r="Z19" i="1" s="1"/>
  <c r="P20" i="3"/>
  <c r="Z20" i="1" s="1"/>
  <c r="P21" i="3"/>
  <c r="Z21" i="1" s="1"/>
  <c r="P22" i="3"/>
  <c r="Z22" i="1" s="1"/>
  <c r="P23" i="3"/>
  <c r="Z23" i="1" s="1"/>
  <c r="P24" i="3"/>
  <c r="Z24" i="1" s="1"/>
  <c r="P25" i="3"/>
  <c r="Z25" i="1" s="1"/>
  <c r="P26" i="3"/>
  <c r="Z26" i="1" s="1"/>
  <c r="P27" i="3"/>
  <c r="P28" i="3"/>
  <c r="Z28" i="1" s="1"/>
  <c r="P29" i="3"/>
  <c r="Z29" i="1" s="1"/>
  <c r="P30" i="3"/>
  <c r="Z30" i="1" s="1"/>
  <c r="P31" i="3"/>
  <c r="Z31" i="1" s="1"/>
  <c r="P4" i="3"/>
  <c r="Z4" i="1" s="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AY80" i="1"/>
  <c r="AY81" i="1"/>
  <c r="AY82" i="1"/>
  <c r="AY83" i="1"/>
  <c r="AY84" i="1"/>
  <c r="AY85" i="1"/>
  <c r="AY86" i="1"/>
  <c r="AY87" i="1"/>
  <c r="AY88" i="1"/>
  <c r="AY89" i="1"/>
  <c r="AY90" i="1"/>
  <c r="AY91" i="1"/>
  <c r="AY92" i="1"/>
  <c r="AY93" i="1"/>
  <c r="AY94" i="1"/>
  <c r="AY95" i="1"/>
  <c r="AY96" i="1"/>
  <c r="AY97" i="1"/>
  <c r="AY98" i="1"/>
  <c r="AY99" i="1"/>
  <c r="AY100" i="1"/>
  <c r="AY101" i="1"/>
  <c r="AY102" i="1"/>
  <c r="AY103" i="1"/>
  <c r="AY104" i="1"/>
  <c r="AY105" i="1"/>
  <c r="AY106" i="1"/>
  <c r="AY107" i="1"/>
  <c r="AY108" i="1"/>
  <c r="AY109" i="1"/>
  <c r="AY110" i="1"/>
  <c r="AY111" i="1"/>
  <c r="AY112" i="1"/>
  <c r="AY113" i="1"/>
  <c r="AY114" i="1"/>
  <c r="AY115"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10" i="1"/>
  <c r="AX111" i="1"/>
  <c r="AX112" i="1"/>
  <c r="AX113" i="1"/>
  <c r="AX114" i="1"/>
  <c r="AX115"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70" i="1"/>
  <c r="AW71" i="1"/>
  <c r="AW72" i="1"/>
  <c r="AW73" i="1"/>
  <c r="AW74" i="1"/>
  <c r="AW75" i="1"/>
  <c r="AW76" i="1"/>
  <c r="AW77" i="1"/>
  <c r="AW78" i="1"/>
  <c r="AW80" i="1"/>
  <c r="AW81" i="1"/>
  <c r="AW82" i="1"/>
  <c r="AW83" i="1"/>
  <c r="AW84" i="1"/>
  <c r="AW85" i="1"/>
  <c r="AW86" i="1"/>
  <c r="AW87" i="1"/>
  <c r="AW88" i="1"/>
  <c r="AW89" i="1"/>
  <c r="AW90" i="1"/>
  <c r="AW92" i="1"/>
  <c r="AW93" i="1"/>
  <c r="AW94" i="1"/>
  <c r="AW95" i="1"/>
  <c r="AW96" i="1"/>
  <c r="AW97" i="1"/>
  <c r="AW98" i="1"/>
  <c r="AW99" i="1"/>
  <c r="AW100" i="1"/>
  <c r="AW101" i="1"/>
  <c r="AW102" i="1"/>
  <c r="AW103" i="1"/>
  <c r="AW105" i="1"/>
  <c r="AW106" i="1"/>
  <c r="AW107" i="1"/>
  <c r="AW108" i="1"/>
  <c r="AW109" i="1"/>
  <c r="AW110" i="1"/>
  <c r="AW111" i="1"/>
  <c r="AW112" i="1"/>
  <c r="AW113" i="1"/>
  <c r="AW114" i="1"/>
  <c r="AW115"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10" i="1"/>
  <c r="AV111" i="1"/>
  <c r="AV112" i="1"/>
  <c r="AV113" i="1"/>
  <c r="AV114" i="1"/>
  <c r="AV115"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11" i="1"/>
  <c r="AU112" i="1"/>
  <c r="AU113" i="1"/>
  <c r="AU114" i="1"/>
  <c r="AU115" i="1"/>
  <c r="AT38" i="1"/>
  <c r="AT39" i="1"/>
  <c r="AT40" i="1"/>
  <c r="AT41"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7" i="1"/>
  <c r="AT78" i="1"/>
  <c r="AT79" i="1"/>
  <c r="AT80" i="1"/>
  <c r="AT81" i="1"/>
  <c r="AT82" i="1"/>
  <c r="AT83" i="1"/>
  <c r="AT84" i="1"/>
  <c r="AT85" i="1"/>
  <c r="AT86" i="1"/>
  <c r="AT87" i="1"/>
  <c r="AT88" i="1"/>
  <c r="AT90" i="1"/>
  <c r="AT91" i="1"/>
  <c r="AT92" i="1"/>
  <c r="AT93" i="1"/>
  <c r="AT94" i="1"/>
  <c r="AT96" i="1"/>
  <c r="AT97" i="1"/>
  <c r="AT98" i="1"/>
  <c r="AT99" i="1"/>
  <c r="AT100" i="1"/>
  <c r="AT101" i="1"/>
  <c r="AT102" i="1"/>
  <c r="AT103" i="1"/>
  <c r="AT104" i="1"/>
  <c r="AT105" i="1"/>
  <c r="AT106" i="1"/>
  <c r="AT107" i="1"/>
  <c r="AT108" i="1"/>
  <c r="AT109" i="1"/>
  <c r="AT110" i="1"/>
  <c r="AT111" i="1"/>
  <c r="AT112" i="1"/>
  <c r="AT113" i="1"/>
  <c r="AT114" i="1"/>
  <c r="AT115" i="1"/>
  <c r="AS38" i="1"/>
  <c r="AS39" i="1"/>
  <c r="AS40" i="1"/>
  <c r="AS41"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10" i="1"/>
  <c r="AS111" i="1"/>
  <c r="AS112" i="1"/>
  <c r="AS113" i="1"/>
  <c r="AS114" i="1"/>
  <c r="AS115" i="1"/>
  <c r="AY37" i="1"/>
  <c r="AX37" i="1"/>
  <c r="AW37" i="1"/>
  <c r="AV37" i="1"/>
  <c r="AU37" i="1"/>
  <c r="AT37" i="1"/>
  <c r="AS37" i="1"/>
  <c r="AY5" i="1"/>
  <c r="AY6" i="1"/>
  <c r="AY7" i="1"/>
  <c r="AY8" i="1"/>
  <c r="AY9" i="1"/>
  <c r="AY10" i="1"/>
  <c r="AY11" i="1"/>
  <c r="AY12" i="1"/>
  <c r="AY13" i="1"/>
  <c r="AY14" i="1"/>
  <c r="AY15" i="1"/>
  <c r="AY16" i="1"/>
  <c r="AY17" i="1"/>
  <c r="AY18" i="1"/>
  <c r="AY19" i="1"/>
  <c r="AY20" i="1"/>
  <c r="AY21" i="1"/>
  <c r="AY22" i="1"/>
  <c r="AY24" i="1"/>
  <c r="AY25" i="1"/>
  <c r="AY26" i="1"/>
  <c r="AY27" i="1"/>
  <c r="AY28" i="1"/>
  <c r="AY29" i="1"/>
  <c r="AY30" i="1"/>
  <c r="AY31" i="1"/>
  <c r="AX5" i="1"/>
  <c r="AX6" i="1"/>
  <c r="AX7" i="1"/>
  <c r="AX8" i="1"/>
  <c r="AX9" i="1"/>
  <c r="AX10" i="1"/>
  <c r="AX11" i="1"/>
  <c r="AX12" i="1"/>
  <c r="AX13" i="1"/>
  <c r="AX14" i="1"/>
  <c r="AX15" i="1"/>
  <c r="AX16" i="1"/>
  <c r="AX17" i="1"/>
  <c r="AX18" i="1"/>
  <c r="AX19" i="1"/>
  <c r="AX20" i="1"/>
  <c r="AX21" i="1"/>
  <c r="AX22" i="1"/>
  <c r="AX23" i="1"/>
  <c r="AX24" i="1"/>
  <c r="AX25" i="1"/>
  <c r="AX26" i="1"/>
  <c r="AX27" i="1"/>
  <c r="AX28" i="1"/>
  <c r="AX29" i="1"/>
  <c r="AX30" i="1"/>
  <c r="AX31" i="1"/>
  <c r="AW5" i="1"/>
  <c r="AW6" i="1"/>
  <c r="AW8" i="1"/>
  <c r="AW9" i="1"/>
  <c r="AW11" i="1"/>
  <c r="AW15" i="1"/>
  <c r="AW17" i="1"/>
  <c r="AW18" i="1"/>
  <c r="AW19" i="1"/>
  <c r="AW20" i="1"/>
  <c r="AW22" i="1"/>
  <c r="AW24" i="1"/>
  <c r="AW27" i="1"/>
  <c r="AW28" i="1"/>
  <c r="AW29" i="1"/>
  <c r="AW30" i="1"/>
  <c r="AW31" i="1"/>
  <c r="AV5" i="1"/>
  <c r="AV6" i="1"/>
  <c r="AV7" i="1"/>
  <c r="AV8" i="1"/>
  <c r="AV9" i="1"/>
  <c r="AV10" i="1"/>
  <c r="AV11" i="1"/>
  <c r="AV12" i="1"/>
  <c r="AV13" i="1"/>
  <c r="AV14" i="1"/>
  <c r="AV15" i="1"/>
  <c r="AV16" i="1"/>
  <c r="AV17" i="1"/>
  <c r="AV18" i="1"/>
  <c r="AV19" i="1"/>
  <c r="AV20" i="1"/>
  <c r="AV21" i="1"/>
  <c r="AV22" i="1"/>
  <c r="AV23" i="1"/>
  <c r="AV24" i="1"/>
  <c r="AV25" i="1"/>
  <c r="AV26" i="1"/>
  <c r="AV27" i="1"/>
  <c r="AV28" i="1"/>
  <c r="AV29" i="1"/>
  <c r="AV30" i="1"/>
  <c r="AV31" i="1"/>
  <c r="AU5" i="1"/>
  <c r="AU6" i="1"/>
  <c r="AU7" i="1"/>
  <c r="AU8" i="1"/>
  <c r="AU9" i="1"/>
  <c r="AU10" i="1"/>
  <c r="AU11" i="1"/>
  <c r="AU12" i="1"/>
  <c r="AU13" i="1"/>
  <c r="AU14" i="1"/>
  <c r="AU15" i="1"/>
  <c r="AU16" i="1"/>
  <c r="AU17" i="1"/>
  <c r="AU18" i="1"/>
  <c r="AU19" i="1"/>
  <c r="AU20" i="1"/>
  <c r="AU21" i="1"/>
  <c r="AU22" i="1"/>
  <c r="AU23" i="1"/>
  <c r="AU24" i="1"/>
  <c r="AU25" i="1"/>
  <c r="AU26" i="1"/>
  <c r="AU27" i="1"/>
  <c r="AU28" i="1"/>
  <c r="AU29" i="1"/>
  <c r="AU30" i="1"/>
  <c r="AU31" i="1"/>
  <c r="AT5" i="1"/>
  <c r="AT6" i="1"/>
  <c r="AT7" i="1"/>
  <c r="AT8" i="1"/>
  <c r="AT9" i="1"/>
  <c r="AT10" i="1"/>
  <c r="AT11" i="1"/>
  <c r="AT12" i="1"/>
  <c r="AT13" i="1"/>
  <c r="AT14" i="1"/>
  <c r="AT15" i="1"/>
  <c r="AT16" i="1"/>
  <c r="AT17" i="1"/>
  <c r="AT18" i="1"/>
  <c r="AT19" i="1"/>
  <c r="AT20" i="1"/>
  <c r="AT21" i="1"/>
  <c r="AT22" i="1"/>
  <c r="AT23" i="1"/>
  <c r="AT24" i="1"/>
  <c r="AT25" i="1"/>
  <c r="AT26" i="1"/>
  <c r="AT27" i="1"/>
  <c r="AT28" i="1"/>
  <c r="AT29" i="1"/>
  <c r="AT30" i="1"/>
  <c r="AT31" i="1"/>
  <c r="AS5" i="1"/>
  <c r="AS6" i="1"/>
  <c r="AS7" i="1"/>
  <c r="AS8" i="1"/>
  <c r="AS9" i="1"/>
  <c r="AS10" i="1"/>
  <c r="AS11" i="1"/>
  <c r="AS12" i="1"/>
  <c r="AS13" i="1"/>
  <c r="AS14" i="1"/>
  <c r="AS15" i="1"/>
  <c r="AS16" i="1"/>
  <c r="AS17" i="1"/>
  <c r="AS18" i="1"/>
  <c r="AS19" i="1"/>
  <c r="AS20" i="1"/>
  <c r="AS21" i="1"/>
  <c r="AS22" i="1"/>
  <c r="AS23" i="1"/>
  <c r="AS24" i="1"/>
  <c r="AS25" i="1"/>
  <c r="AS26" i="1"/>
  <c r="AS27" i="1"/>
  <c r="AS28" i="1"/>
  <c r="AS29" i="1"/>
  <c r="AS30" i="1"/>
  <c r="AS31" i="1"/>
  <c r="AY4" i="1"/>
  <c r="AX4" i="1"/>
  <c r="AV4" i="1"/>
  <c r="AU4" i="1"/>
  <c r="AT4" i="1"/>
  <c r="AS4"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10" i="1"/>
  <c r="AR111" i="1"/>
  <c r="AR112" i="1"/>
  <c r="AR113" i="1"/>
  <c r="AR114" i="1"/>
  <c r="AR115"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70" i="1"/>
  <c r="AP71" i="1"/>
  <c r="AP72" i="1"/>
  <c r="AP73" i="1"/>
  <c r="AP74" i="1"/>
  <c r="AP75" i="1"/>
  <c r="AP76" i="1"/>
  <c r="AP78" i="1"/>
  <c r="AP79" i="1"/>
  <c r="AP80" i="1"/>
  <c r="AP81" i="1"/>
  <c r="AP82" i="1"/>
  <c r="AP83" i="1"/>
  <c r="AP84" i="1"/>
  <c r="AP85" i="1"/>
  <c r="AP86" i="1"/>
  <c r="AP87" i="1"/>
  <c r="AP88" i="1"/>
  <c r="AP89" i="1"/>
  <c r="AP90" i="1"/>
  <c r="AP91" i="1"/>
  <c r="AP92" i="1"/>
  <c r="AP93" i="1"/>
  <c r="AP95" i="1"/>
  <c r="AP96" i="1"/>
  <c r="AP97" i="1"/>
  <c r="AP98" i="1"/>
  <c r="AP99" i="1"/>
  <c r="AP100" i="1"/>
  <c r="AP101" i="1"/>
  <c r="AP102" i="1"/>
  <c r="AP104" i="1"/>
  <c r="AP105" i="1"/>
  <c r="AP106" i="1"/>
  <c r="AP107" i="1"/>
  <c r="AP108" i="1"/>
  <c r="AP109" i="1"/>
  <c r="AP110" i="1"/>
  <c r="AP111" i="1"/>
  <c r="AP112" i="1"/>
  <c r="AP113" i="1"/>
  <c r="AP114" i="1"/>
  <c r="AP115"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0" i="1"/>
  <c r="AO111" i="1"/>
  <c r="AO112" i="1"/>
  <c r="AO113" i="1"/>
  <c r="AO114" i="1"/>
  <c r="AO115" i="1"/>
  <c r="AN41" i="1"/>
  <c r="AN44" i="1"/>
  <c r="AN46" i="1"/>
  <c r="AN47" i="1"/>
  <c r="AN49" i="1"/>
  <c r="AN50" i="1"/>
  <c r="AN53" i="1"/>
  <c r="AN54" i="1"/>
  <c r="AN55" i="1"/>
  <c r="AN58" i="1"/>
  <c r="AN59" i="1"/>
  <c r="AN60" i="1"/>
  <c r="AN61" i="1"/>
  <c r="AN62" i="1"/>
  <c r="AN65" i="1"/>
  <c r="AN69" i="1"/>
  <c r="AN71" i="1"/>
  <c r="AN72" i="1"/>
  <c r="AN73" i="1"/>
  <c r="AN74" i="1"/>
  <c r="AN75" i="1"/>
  <c r="AN76" i="1"/>
  <c r="AN83" i="1"/>
  <c r="AN84" i="1"/>
  <c r="AN87" i="1"/>
  <c r="AN88" i="1"/>
  <c r="AN89" i="1"/>
  <c r="AN92" i="1"/>
  <c r="AN93" i="1"/>
  <c r="AN94" i="1"/>
  <c r="AN95" i="1"/>
  <c r="AN96" i="1"/>
  <c r="AN98" i="1"/>
  <c r="AN100" i="1"/>
  <c r="AN102" i="1"/>
  <c r="AN103" i="1"/>
  <c r="AN104" i="1"/>
  <c r="AN105" i="1"/>
  <c r="AN106" i="1"/>
  <c r="AN107" i="1"/>
  <c r="AN108" i="1"/>
  <c r="AN109" i="1"/>
  <c r="AN110" i="1"/>
  <c r="AN111" i="1"/>
  <c r="AN112" i="1"/>
  <c r="AN113" i="1"/>
  <c r="AN114" i="1"/>
  <c r="AN115" i="1"/>
  <c r="AM38" i="1"/>
  <c r="AM39" i="1"/>
  <c r="AM40" i="1"/>
  <c r="AM41"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0" i="1"/>
  <c r="AM111" i="1"/>
  <c r="AM112" i="1"/>
  <c r="AM113" i="1"/>
  <c r="AM114" i="1"/>
  <c r="AM115" i="1"/>
  <c r="AL38" i="1"/>
  <c r="AL39" i="1"/>
  <c r="AL40" i="1"/>
  <c r="AL41"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10" i="1"/>
  <c r="AL111" i="1"/>
  <c r="AL112" i="1"/>
  <c r="AL113" i="1"/>
  <c r="AL114" i="1"/>
  <c r="AL115" i="1"/>
  <c r="AR37" i="1"/>
  <c r="AR5" i="1"/>
  <c r="AR6" i="1"/>
  <c r="AR7" i="1"/>
  <c r="AR8" i="1"/>
  <c r="AR9" i="1"/>
  <c r="AR10" i="1"/>
  <c r="AR11" i="1"/>
  <c r="AR12" i="1"/>
  <c r="AR13" i="1"/>
  <c r="AR14" i="1"/>
  <c r="AR15" i="1"/>
  <c r="AR16" i="1"/>
  <c r="AR17" i="1"/>
  <c r="AR18" i="1"/>
  <c r="AR19" i="1"/>
  <c r="AR20" i="1"/>
  <c r="AR21" i="1"/>
  <c r="AR22" i="1"/>
  <c r="AR23" i="1"/>
  <c r="AR24" i="1"/>
  <c r="AR25" i="1"/>
  <c r="AR26" i="1"/>
  <c r="AR27" i="1"/>
  <c r="AR28" i="1"/>
  <c r="AR29" i="1"/>
  <c r="AR30" i="1"/>
  <c r="AR31" i="1"/>
  <c r="AP5" i="1"/>
  <c r="AP6" i="1"/>
  <c r="AP7" i="1"/>
  <c r="AP8" i="1"/>
  <c r="AP9" i="1"/>
  <c r="AP10" i="1"/>
  <c r="AP11" i="1"/>
  <c r="AP12" i="1"/>
  <c r="AP13" i="1"/>
  <c r="AP14" i="1"/>
  <c r="AP16" i="1"/>
  <c r="AP17" i="1"/>
  <c r="AP18" i="1"/>
  <c r="AP19" i="1"/>
  <c r="AP20" i="1"/>
  <c r="AP21" i="1"/>
  <c r="AP22" i="1"/>
  <c r="AP23" i="1"/>
  <c r="AP24" i="1"/>
  <c r="AP25" i="1"/>
  <c r="AP26" i="1"/>
  <c r="AP27" i="1"/>
  <c r="AP28" i="1"/>
  <c r="AP30" i="1"/>
  <c r="AP31" i="1"/>
  <c r="AO5" i="1"/>
  <c r="AO6" i="1"/>
  <c r="AO7" i="1"/>
  <c r="AO8" i="1"/>
  <c r="AO9" i="1"/>
  <c r="AO10" i="1"/>
  <c r="AO11" i="1"/>
  <c r="AO12" i="1"/>
  <c r="AO13" i="1"/>
  <c r="AO14" i="1"/>
  <c r="AO15" i="1"/>
  <c r="AO16" i="1"/>
  <c r="AO17" i="1"/>
  <c r="AO18" i="1"/>
  <c r="AO19" i="1"/>
  <c r="AO20" i="1"/>
  <c r="AO21" i="1"/>
  <c r="AO22" i="1"/>
  <c r="AO23" i="1"/>
  <c r="AO24" i="1"/>
  <c r="AO25" i="1"/>
  <c r="AO26" i="1"/>
  <c r="AO27" i="1"/>
  <c r="AO28" i="1"/>
  <c r="AO29" i="1"/>
  <c r="AO30" i="1"/>
  <c r="AO31" i="1"/>
  <c r="AN6" i="1"/>
  <c r="AN8" i="1"/>
  <c r="AN10" i="1"/>
  <c r="AN12" i="1"/>
  <c r="AN14" i="1"/>
  <c r="AN15" i="1"/>
  <c r="AN16" i="1"/>
  <c r="AN18" i="1"/>
  <c r="AN19" i="1"/>
  <c r="AN20" i="1"/>
  <c r="AN22" i="1"/>
  <c r="AN23" i="1"/>
  <c r="AN24" i="1"/>
  <c r="AN26" i="1"/>
  <c r="AN27" i="1"/>
  <c r="AN28" i="1"/>
  <c r="AM8" i="1"/>
  <c r="AM9" i="1"/>
  <c r="AM10" i="1"/>
  <c r="AM11" i="1"/>
  <c r="AM12" i="1"/>
  <c r="AM13" i="1"/>
  <c r="AM14" i="1"/>
  <c r="AM15" i="1"/>
  <c r="AM16" i="1"/>
  <c r="AM17" i="1"/>
  <c r="AM18" i="1"/>
  <c r="AM19" i="1"/>
  <c r="AM20" i="1"/>
  <c r="AM21" i="1"/>
  <c r="AM22" i="1"/>
  <c r="AM23" i="1"/>
  <c r="AM24" i="1"/>
  <c r="AM25" i="1"/>
  <c r="AM26" i="1"/>
  <c r="AM27" i="1"/>
  <c r="AM28" i="1"/>
  <c r="AM29" i="1"/>
  <c r="AM30" i="1"/>
  <c r="AM31" i="1"/>
  <c r="AL10" i="1"/>
  <c r="AL11" i="1"/>
  <c r="AL12" i="1"/>
  <c r="AL13" i="1"/>
  <c r="AL14" i="1"/>
  <c r="AL15" i="1"/>
  <c r="AL16" i="1"/>
  <c r="AL17" i="1"/>
  <c r="AL18" i="1"/>
  <c r="AL19" i="1"/>
  <c r="AL20" i="1"/>
  <c r="AL21" i="1"/>
  <c r="AL22" i="1"/>
  <c r="AL23" i="1"/>
  <c r="AL24" i="1"/>
  <c r="AL25" i="1"/>
  <c r="AL26" i="1"/>
  <c r="AL27" i="1"/>
  <c r="AL28" i="1"/>
  <c r="AL29" i="1"/>
  <c r="AL30" i="1"/>
  <c r="AL31" i="1"/>
  <c r="AR4" i="1"/>
  <c r="AL4" i="1"/>
  <c r="AK5" i="1"/>
  <c r="AK6" i="1"/>
  <c r="AK7" i="1"/>
  <c r="AK8" i="1"/>
  <c r="AK9" i="1"/>
  <c r="AK10" i="1"/>
  <c r="AK11" i="1"/>
  <c r="AK12" i="1"/>
  <c r="AK13" i="1"/>
  <c r="AK14" i="1"/>
  <c r="AK15" i="1"/>
  <c r="AK16" i="1"/>
  <c r="AK17" i="1"/>
  <c r="AK18" i="1"/>
  <c r="AK19" i="1"/>
  <c r="AK20" i="1"/>
  <c r="AK21" i="1"/>
  <c r="AK22" i="1"/>
  <c r="AK23" i="1"/>
  <c r="AK24" i="1"/>
  <c r="AK25" i="1"/>
  <c r="AK26" i="1"/>
  <c r="AK27" i="1"/>
  <c r="AK28" i="1"/>
  <c r="AK29" i="1"/>
  <c r="AK30" i="1"/>
  <c r="AK31" i="1"/>
  <c r="AJ7" i="1"/>
  <c r="AJ8" i="1"/>
  <c r="AJ10" i="1"/>
  <c r="AJ12" i="1"/>
  <c r="AJ14" i="1"/>
  <c r="AJ16" i="1"/>
  <c r="AJ19" i="1"/>
  <c r="AJ20" i="1"/>
  <c r="AJ21" i="1"/>
  <c r="AJ23" i="1"/>
  <c r="AJ24" i="1"/>
  <c r="AJ25" i="1"/>
  <c r="AJ29"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10" i="1"/>
  <c r="AK111" i="1"/>
  <c r="AK112" i="1"/>
  <c r="AK113" i="1"/>
  <c r="AK114" i="1"/>
  <c r="AK115" i="1"/>
  <c r="AJ44" i="1"/>
  <c r="AJ45" i="1"/>
  <c r="AJ46" i="1"/>
  <c r="AJ48" i="1"/>
  <c r="AJ49" i="1"/>
  <c r="AJ50" i="1"/>
  <c r="AJ51" i="1"/>
  <c r="AJ53" i="1"/>
  <c r="AJ54" i="1"/>
  <c r="AJ55" i="1"/>
  <c r="AJ59" i="1"/>
  <c r="AJ60" i="1"/>
  <c r="AJ61" i="1"/>
  <c r="AJ62" i="1"/>
  <c r="AJ66" i="1"/>
  <c r="AJ69" i="1"/>
  <c r="AJ70" i="1"/>
  <c r="AJ74" i="1"/>
  <c r="AJ75" i="1"/>
  <c r="AJ76" i="1"/>
  <c r="AJ80" i="1"/>
  <c r="AJ84" i="1"/>
  <c r="AJ85" i="1"/>
  <c r="AJ86" i="1"/>
  <c r="AJ89" i="1"/>
  <c r="AJ92" i="1"/>
  <c r="AJ93" i="1"/>
  <c r="AJ94" i="1"/>
  <c r="AJ96" i="1"/>
  <c r="AJ97" i="1"/>
  <c r="AJ99" i="1"/>
  <c r="AJ102" i="1"/>
  <c r="AJ105" i="1"/>
  <c r="AJ106" i="1"/>
  <c r="AJ107" i="1"/>
  <c r="AJ108" i="1"/>
  <c r="AJ109" i="1"/>
  <c r="AJ110" i="1"/>
  <c r="AJ111" i="1"/>
  <c r="AJ112" i="1"/>
  <c r="AJ113" i="1"/>
  <c r="AJ114" i="1"/>
  <c r="AJ115"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1" i="1"/>
  <c r="AI112" i="1"/>
  <c r="AI113" i="1"/>
  <c r="AI114" i="1"/>
  <c r="AI115"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H111" i="1"/>
  <c r="AH112" i="1"/>
  <c r="AH113" i="1"/>
  <c r="AH114" i="1"/>
  <c r="AH115" i="1"/>
  <c r="AI5" i="1"/>
  <c r="AI6" i="1"/>
  <c r="AI7" i="1"/>
  <c r="AI8" i="1"/>
  <c r="AI9" i="1"/>
  <c r="AI10" i="1"/>
  <c r="AI11" i="1"/>
  <c r="AI12" i="1"/>
  <c r="AI13" i="1"/>
  <c r="AI14" i="1"/>
  <c r="AI15" i="1"/>
  <c r="AI16" i="1"/>
  <c r="AI17" i="1"/>
  <c r="AI18" i="1"/>
  <c r="AI19" i="1"/>
  <c r="AI20" i="1"/>
  <c r="AI21" i="1"/>
  <c r="AI22" i="1"/>
  <c r="AI23" i="1"/>
  <c r="AI24" i="1"/>
  <c r="AI25" i="1"/>
  <c r="AI26" i="1"/>
  <c r="AI27" i="1"/>
  <c r="AI28" i="1"/>
  <c r="AI29" i="1"/>
  <c r="AI30" i="1"/>
  <c r="AI31" i="1"/>
  <c r="AK37" i="1"/>
  <c r="AI37" i="1"/>
  <c r="AH37" i="1"/>
  <c r="AH5" i="1"/>
  <c r="AH6" i="1"/>
  <c r="AH7" i="1"/>
  <c r="AH8" i="1"/>
  <c r="AH9" i="1"/>
  <c r="AH10" i="1"/>
  <c r="AH11" i="1"/>
  <c r="AH12" i="1"/>
  <c r="AH13" i="1"/>
  <c r="AH14" i="1"/>
  <c r="AH15" i="1"/>
  <c r="AH16" i="1"/>
  <c r="AH17" i="1"/>
  <c r="AH18" i="1"/>
  <c r="AH19" i="1"/>
  <c r="AH20" i="1"/>
  <c r="AH21" i="1"/>
  <c r="AH22" i="1"/>
  <c r="AH23" i="1"/>
  <c r="AH24" i="1"/>
  <c r="AH25" i="1"/>
  <c r="AH26" i="1"/>
  <c r="AH27" i="1"/>
  <c r="AH28" i="1"/>
  <c r="AH29" i="1"/>
  <c r="AH30" i="1"/>
  <c r="AH31" i="1"/>
  <c r="AK4" i="1"/>
  <c r="AJ4" i="1"/>
  <c r="AI4" i="1"/>
  <c r="AH4" i="1"/>
  <c r="AG45" i="1"/>
  <c r="AG52" i="1"/>
  <c r="AG67" i="1"/>
  <c r="AG83" i="1"/>
  <c r="AG99" i="1"/>
  <c r="AG106" i="1"/>
  <c r="AG107" i="1"/>
  <c r="AG108" i="1"/>
  <c r="AG114" i="1"/>
  <c r="AG115" i="1"/>
  <c r="AG37" i="1"/>
  <c r="AG6" i="1"/>
  <c r="AG10" i="1"/>
  <c r="AG14" i="1"/>
  <c r="AG18" i="1"/>
  <c r="AG22" i="1"/>
  <c r="AG26" i="1"/>
  <c r="AG30"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4"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37" i="1"/>
  <c r="AF5" i="1"/>
  <c r="AF6" i="1"/>
  <c r="AF7" i="1"/>
  <c r="AF8" i="1"/>
  <c r="AF9" i="1"/>
  <c r="AF10" i="1"/>
  <c r="AF11" i="1"/>
  <c r="AF12" i="1"/>
  <c r="AF13" i="1"/>
  <c r="AF14" i="1"/>
  <c r="AF15" i="1"/>
  <c r="AF16" i="1"/>
  <c r="AF17" i="1"/>
  <c r="AF18" i="1"/>
  <c r="AF19" i="1"/>
  <c r="AF20" i="1"/>
  <c r="AF21" i="1"/>
  <c r="AF22" i="1"/>
  <c r="AF23" i="1"/>
  <c r="AF24" i="1"/>
  <c r="AF25" i="1"/>
  <c r="AF26" i="1"/>
  <c r="AF27" i="1"/>
  <c r="AF28" i="1"/>
  <c r="AF29" i="1"/>
  <c r="AF30" i="1"/>
  <c r="AF31" i="1"/>
  <c r="AF4"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4"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10" i="1"/>
  <c r="AE111" i="1"/>
  <c r="AE112" i="1"/>
  <c r="AE113" i="1"/>
  <c r="AE114" i="1"/>
  <c r="AE115" i="1"/>
  <c r="AE37" i="1"/>
  <c r="AE5" i="1"/>
  <c r="AE6" i="1"/>
  <c r="AE7" i="1"/>
  <c r="AE8" i="1"/>
  <c r="AE9" i="1"/>
  <c r="AE10" i="1"/>
  <c r="AE11" i="1"/>
  <c r="AE12" i="1"/>
  <c r="AE13" i="1"/>
  <c r="AE14" i="1"/>
  <c r="AE15" i="1"/>
  <c r="AE16" i="1"/>
  <c r="AE17" i="1"/>
  <c r="AE18" i="1"/>
  <c r="AE19" i="1"/>
  <c r="AE20" i="1"/>
  <c r="AE21" i="1"/>
  <c r="AE22" i="1"/>
  <c r="AE23" i="1"/>
  <c r="AE24" i="1"/>
  <c r="AE25" i="1"/>
  <c r="AE26" i="1"/>
  <c r="AE27" i="1"/>
  <c r="AE28" i="1"/>
  <c r="AE29" i="1"/>
  <c r="AE30" i="1"/>
  <c r="AE31" i="1"/>
  <c r="AE4"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37" i="1"/>
  <c r="AD5" i="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4" i="1"/>
  <c r="AC40" i="1"/>
  <c r="AC41" i="1"/>
  <c r="AC43" i="1"/>
  <c r="AC44" i="1"/>
  <c r="AC45" i="1"/>
  <c r="AC46" i="1"/>
  <c r="AC47" i="1"/>
  <c r="AC48" i="1"/>
  <c r="AC49" i="1"/>
  <c r="AC50" i="1"/>
  <c r="AC51" i="1"/>
  <c r="AC52" i="1"/>
  <c r="AC54" i="1"/>
  <c r="AC56" i="1"/>
  <c r="AC57" i="1"/>
  <c r="AC58" i="1"/>
  <c r="AC59" i="1"/>
  <c r="AC60" i="1"/>
  <c r="AC62" i="1"/>
  <c r="AC63" i="1"/>
  <c r="AC65" i="1"/>
  <c r="AC66" i="1"/>
  <c r="AC68" i="1"/>
  <c r="AC69" i="1"/>
  <c r="AC70" i="1"/>
  <c r="AC72" i="1"/>
  <c r="AC73" i="1"/>
  <c r="AC74" i="1"/>
  <c r="AC75" i="1"/>
  <c r="AC77" i="1"/>
  <c r="AC78" i="1"/>
  <c r="AC79" i="1"/>
  <c r="AC80" i="1"/>
  <c r="AC81" i="1"/>
  <c r="AC82" i="1"/>
  <c r="AC84" i="1"/>
  <c r="AC85" i="1"/>
  <c r="AC86" i="1"/>
  <c r="AC88" i="1"/>
  <c r="AC89" i="1"/>
  <c r="AC90" i="1"/>
  <c r="AC91" i="1"/>
  <c r="AC92" i="1"/>
  <c r="AC93" i="1"/>
  <c r="AC94" i="1"/>
  <c r="AC95" i="1"/>
  <c r="AC96" i="1"/>
  <c r="AC97" i="1"/>
  <c r="AC98" i="1"/>
  <c r="AC99" i="1"/>
  <c r="AC100" i="1"/>
  <c r="AC101" i="1"/>
  <c r="AC102" i="1"/>
  <c r="AC103" i="1"/>
  <c r="AC104" i="1"/>
  <c r="AC105" i="1"/>
  <c r="AC106" i="1"/>
  <c r="AC107" i="1"/>
  <c r="AC108" i="1"/>
  <c r="AC109" i="1"/>
  <c r="AC110" i="1"/>
  <c r="AC112" i="1"/>
  <c r="AC113" i="1"/>
  <c r="AC114" i="1"/>
  <c r="AC115" i="1"/>
  <c r="AC37" i="1"/>
  <c r="AC23" i="1"/>
  <c r="AC25" i="1"/>
  <c r="AC26" i="1"/>
  <c r="AC28" i="1"/>
  <c r="AC29" i="1"/>
  <c r="AC30" i="1"/>
  <c r="AC31" i="1"/>
  <c r="AC7" i="1"/>
  <c r="AC8" i="1"/>
  <c r="AC9" i="1"/>
  <c r="AC10" i="1"/>
  <c r="AC11" i="1"/>
  <c r="AC16" i="1"/>
  <c r="AC17" i="1"/>
  <c r="AC18" i="1"/>
  <c r="AC19" i="1"/>
  <c r="AC20" i="1"/>
  <c r="AC21"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B110" i="1"/>
  <c r="AB111" i="1"/>
  <c r="AB112" i="1"/>
  <c r="AB113" i="1"/>
  <c r="AB114" i="1"/>
  <c r="AB115" i="1"/>
  <c r="AB37" i="1"/>
  <c r="AB5" i="1"/>
  <c r="AB6" i="1"/>
  <c r="AB7" i="1"/>
  <c r="AB8" i="1"/>
  <c r="AB9" i="1"/>
  <c r="AB10" i="1"/>
  <c r="AB11" i="1"/>
  <c r="AB12" i="1"/>
  <c r="AB13" i="1"/>
  <c r="AB14" i="1"/>
  <c r="AB15" i="1"/>
  <c r="AB16" i="1"/>
  <c r="AB17" i="1"/>
  <c r="AB18" i="1"/>
  <c r="AB19" i="1"/>
  <c r="AB20" i="1"/>
  <c r="AB21" i="1"/>
  <c r="AB22" i="1"/>
  <c r="AB23" i="1"/>
  <c r="AB24" i="1"/>
  <c r="AB25" i="1"/>
  <c r="AB26" i="1"/>
  <c r="AB27" i="1"/>
  <c r="AB28" i="1"/>
  <c r="AB29" i="1"/>
  <c r="AB30" i="1"/>
  <c r="AB31" i="1"/>
  <c r="AB4"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37" i="1"/>
  <c r="AA5" i="1"/>
  <c r="AA6" i="1"/>
  <c r="AA7" i="1"/>
  <c r="AA8" i="1"/>
  <c r="AA9" i="1"/>
  <c r="AA10" i="1"/>
  <c r="AA11" i="1"/>
  <c r="AA12" i="1"/>
  <c r="AA13" i="1"/>
  <c r="AA14" i="1"/>
  <c r="AA15" i="1"/>
  <c r="AA16" i="1"/>
  <c r="AA17" i="1"/>
  <c r="AA18" i="1"/>
  <c r="AA19" i="1"/>
  <c r="AA20" i="1"/>
  <c r="AA21" i="1"/>
  <c r="AA22" i="1"/>
  <c r="AA23" i="1"/>
  <c r="AA24" i="1"/>
  <c r="AA25" i="1"/>
  <c r="AA26" i="1"/>
  <c r="AA27" i="1"/>
  <c r="AA28" i="1"/>
  <c r="AA29" i="1"/>
  <c r="AA30" i="1"/>
  <c r="AA31" i="1"/>
  <c r="AA4" i="1"/>
  <c r="Z38" i="1"/>
  <c r="Z41" i="1"/>
  <c r="Z50" i="1"/>
  <c r="Z57" i="1"/>
  <c r="Z58" i="1"/>
  <c r="Z59" i="1"/>
  <c r="Z69" i="1"/>
  <c r="Z73" i="1"/>
  <c r="Z80" i="1"/>
  <c r="Z82" i="1"/>
  <c r="Z92" i="1"/>
  <c r="Z98" i="1"/>
  <c r="Z113" i="1"/>
  <c r="Z8" i="1"/>
  <c r="Z11" i="1"/>
  <c r="Z2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37" i="1"/>
  <c r="Y5" i="1"/>
  <c r="Y7" i="1"/>
  <c r="Y8" i="1"/>
  <c r="Y9" i="1"/>
  <c r="Y10" i="1"/>
  <c r="Y11" i="1"/>
  <c r="Y12" i="1"/>
  <c r="Y13" i="1"/>
  <c r="Y14" i="1"/>
  <c r="Y15" i="1"/>
  <c r="Y16" i="1"/>
  <c r="Y17" i="1"/>
  <c r="Y18" i="1"/>
  <c r="Y19" i="1"/>
  <c r="Y20" i="1"/>
  <c r="Y21" i="1"/>
  <c r="Y22" i="1"/>
  <c r="Y23" i="1"/>
  <c r="Y24" i="1"/>
  <c r="Y25" i="1"/>
  <c r="Y26" i="1"/>
  <c r="Y27" i="1"/>
  <c r="Y28" i="1"/>
  <c r="Y29" i="1"/>
  <c r="Y30" i="1"/>
  <c r="Y31" i="1"/>
  <c r="Y4"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37" i="1"/>
  <c r="X5" i="1"/>
  <c r="X7" i="1"/>
  <c r="X8" i="1"/>
  <c r="X9" i="1"/>
  <c r="X10" i="1"/>
  <c r="X11" i="1"/>
  <c r="X12" i="1"/>
  <c r="X13" i="1"/>
  <c r="X14" i="1"/>
  <c r="X15" i="1"/>
  <c r="X16" i="1"/>
  <c r="X17" i="1"/>
  <c r="X18" i="1"/>
  <c r="X19" i="1"/>
  <c r="X20" i="1"/>
  <c r="X21" i="1"/>
  <c r="X22" i="1"/>
  <c r="X23" i="1"/>
  <c r="X24" i="1"/>
  <c r="X25" i="1"/>
  <c r="X26" i="1"/>
  <c r="X27" i="1"/>
  <c r="X28" i="1"/>
  <c r="X29" i="1"/>
  <c r="X30" i="1"/>
  <c r="X31" i="1"/>
  <c r="X4" i="1"/>
  <c r="T117" i="2"/>
  <c r="V112" i="1" s="1"/>
  <c r="T107" i="2"/>
  <c r="V102" i="1" s="1"/>
  <c r="T106" i="2"/>
  <c r="V101" i="1" s="1"/>
  <c r="Q106" i="2"/>
  <c r="S101" i="1" s="1"/>
  <c r="T105" i="2"/>
  <c r="V100" i="1" s="1"/>
  <c r="T103" i="2"/>
  <c r="V98" i="1" s="1"/>
  <c r="Q103" i="2"/>
  <c r="S98" i="1" s="1"/>
  <c r="T102" i="2"/>
  <c r="V97" i="1" s="1"/>
  <c r="T101" i="2"/>
  <c r="V96" i="1" s="1"/>
  <c r="Q96" i="2"/>
  <c r="S91" i="1" s="1"/>
  <c r="Q92" i="2"/>
  <c r="S87" i="1" s="1"/>
  <c r="T91" i="2"/>
  <c r="V86" i="1" s="1"/>
  <c r="Q91" i="2"/>
  <c r="S86" i="1" s="1"/>
  <c r="T86" i="2"/>
  <c r="V81" i="1" s="1"/>
  <c r="T79" i="2"/>
  <c r="V74" i="1" s="1"/>
  <c r="Q79" i="2"/>
  <c r="S74" i="1" s="1"/>
  <c r="Q74" i="2"/>
  <c r="S69" i="1" s="1"/>
  <c r="Q73" i="2"/>
  <c r="S68" i="1" s="1"/>
  <c r="T72" i="2"/>
  <c r="V67" i="1" s="1"/>
  <c r="Q72" i="2"/>
  <c r="S67" i="1" s="1"/>
  <c r="T71" i="2"/>
  <c r="V66" i="1" s="1"/>
  <c r="T70" i="2"/>
  <c r="V65" i="1" s="1"/>
  <c r="Q70" i="2"/>
  <c r="S65" i="1" s="1"/>
  <c r="Q71" i="2"/>
  <c r="S66" i="1" s="1"/>
  <c r="T69" i="2"/>
  <c r="V64" i="1" s="1"/>
  <c r="Q69" i="2"/>
  <c r="S64" i="1" s="1"/>
  <c r="T67" i="2"/>
  <c r="V62" i="1" s="1"/>
  <c r="T66" i="2"/>
  <c r="V61" i="1" s="1"/>
  <c r="Q66" i="2"/>
  <c r="S61" i="1" s="1"/>
  <c r="Q63" i="2"/>
  <c r="S58" i="1" s="1"/>
  <c r="T62" i="2"/>
  <c r="V57" i="1" s="1"/>
  <c r="Q62" i="2"/>
  <c r="T60" i="2"/>
  <c r="V55" i="1" s="1"/>
  <c r="Q60" i="2"/>
  <c r="S55" i="1" s="1"/>
  <c r="T59" i="2"/>
  <c r="V54" i="1" s="1"/>
  <c r="Q59" i="2"/>
  <c r="S54" i="1" s="1"/>
  <c r="T58" i="2"/>
  <c r="V53" i="1" s="1"/>
  <c r="Q58" i="2"/>
  <c r="S53" i="1" s="1"/>
  <c r="T57" i="2"/>
  <c r="V52" i="1" s="1"/>
  <c r="Q57" i="2"/>
  <c r="S52" i="1"/>
  <c r="T56" i="2"/>
  <c r="V51" i="1" s="1"/>
  <c r="T48" i="2"/>
  <c r="V43" i="1" s="1"/>
  <c r="Q48" i="2"/>
  <c r="S43" i="1" s="1"/>
  <c r="T47" i="2"/>
  <c r="V42" i="1" s="1"/>
  <c r="Q47" i="2"/>
  <c r="Q46" i="2"/>
  <c r="S41" i="1" s="1"/>
  <c r="T45" i="2"/>
  <c r="V40" i="1" s="1"/>
  <c r="T44" i="2"/>
  <c r="V39" i="1" s="1"/>
  <c r="T43" i="2"/>
  <c r="V38" i="1" s="1"/>
  <c r="Q43" i="2"/>
  <c r="S38" i="1" s="1"/>
  <c r="T42" i="2"/>
  <c r="V37" i="1" s="1"/>
  <c r="Q42" i="2"/>
  <c r="S37" i="1" s="1"/>
  <c r="T36" i="2"/>
  <c r="V36" i="1" s="1"/>
  <c r="Q36" i="2"/>
  <c r="S36" i="1" s="1"/>
  <c r="T32" i="2"/>
  <c r="V32" i="1" s="1"/>
  <c r="T31" i="2"/>
  <c r="V31" i="1" s="1"/>
  <c r="Q32" i="2"/>
  <c r="S32" i="1" s="1"/>
  <c r="Q31" i="2"/>
  <c r="S31" i="1" s="1"/>
  <c r="T30" i="2"/>
  <c r="V30" i="1" s="1"/>
  <c r="Q30" i="2"/>
  <c r="S30" i="1" s="1"/>
  <c r="T22" i="2"/>
  <c r="T21" i="2"/>
  <c r="V21" i="1" s="1"/>
  <c r="Q21" i="2"/>
  <c r="S21" i="1" s="1"/>
  <c r="T17" i="2"/>
  <c r="V17" i="1" s="1"/>
  <c r="Q17" i="2"/>
  <c r="S17" i="1" s="1"/>
  <c r="T16" i="2"/>
  <c r="V16" i="1" s="1"/>
  <c r="T15" i="2"/>
  <c r="V15" i="1" s="1"/>
  <c r="Q16" i="2"/>
  <c r="S16" i="1" s="1"/>
  <c r="Q15" i="2"/>
  <c r="S15" i="1" s="1"/>
  <c r="T12" i="2"/>
  <c r="V12" i="1" s="1"/>
  <c r="T13" i="2"/>
  <c r="V13" i="1" s="1"/>
  <c r="T14" i="2"/>
  <c r="V14" i="1" s="1"/>
  <c r="Q14" i="2"/>
  <c r="S14" i="1" s="1"/>
  <c r="Q13" i="2"/>
  <c r="S13" i="1" s="1"/>
  <c r="Q12" i="2"/>
  <c r="S12" i="1" s="1"/>
  <c r="T11" i="2"/>
  <c r="V11" i="1" s="1"/>
  <c r="Q11" i="2"/>
  <c r="S11" i="1" s="1"/>
  <c r="Q10" i="2"/>
  <c r="S10" i="1" s="1"/>
  <c r="T9" i="2"/>
  <c r="V9" i="1" s="1"/>
  <c r="Q9" i="2"/>
  <c r="S9" i="1" s="1"/>
  <c r="Q8" i="2"/>
  <c r="S8" i="1" s="1"/>
  <c r="Q6" i="2"/>
  <c r="S6" i="1" s="1"/>
  <c r="V41" i="1"/>
  <c r="V44" i="1"/>
  <c r="V45" i="1"/>
  <c r="V46" i="1"/>
  <c r="V47" i="1"/>
  <c r="V48" i="1"/>
  <c r="V49" i="1"/>
  <c r="V50" i="1"/>
  <c r="V56" i="1"/>
  <c r="V58" i="1"/>
  <c r="V59" i="1"/>
  <c r="V60" i="1"/>
  <c r="V63" i="1"/>
  <c r="V68" i="1"/>
  <c r="V69" i="1"/>
  <c r="V70" i="1"/>
  <c r="V71" i="1"/>
  <c r="V72" i="1"/>
  <c r="V73" i="1"/>
  <c r="V75" i="1"/>
  <c r="V76" i="1"/>
  <c r="V77" i="1"/>
  <c r="V78" i="1"/>
  <c r="V79" i="1"/>
  <c r="V80" i="1"/>
  <c r="V82" i="1"/>
  <c r="V83" i="1"/>
  <c r="V84" i="1"/>
  <c r="V85" i="1"/>
  <c r="V87" i="1"/>
  <c r="V88" i="1"/>
  <c r="V89" i="1"/>
  <c r="V90" i="1"/>
  <c r="V91" i="1"/>
  <c r="V92" i="1"/>
  <c r="V93" i="1"/>
  <c r="V94" i="1"/>
  <c r="V95" i="1"/>
  <c r="V99" i="1"/>
  <c r="V103" i="1"/>
  <c r="V104" i="1"/>
  <c r="V105" i="1"/>
  <c r="V106" i="1"/>
  <c r="V107" i="1"/>
  <c r="V108" i="1"/>
  <c r="V109" i="1"/>
  <c r="V110" i="1"/>
  <c r="V111" i="1"/>
  <c r="V113" i="1"/>
  <c r="V114" i="1"/>
  <c r="V115" i="1"/>
  <c r="T5" i="2"/>
  <c r="V5" i="1" s="1"/>
  <c r="V7" i="1"/>
  <c r="V8" i="1"/>
  <c r="V10" i="1"/>
  <c r="V18" i="1"/>
  <c r="V19" i="1"/>
  <c r="V20" i="1"/>
  <c r="V22" i="1"/>
  <c r="V23" i="1"/>
  <c r="V24" i="1"/>
  <c r="V25" i="1"/>
  <c r="V26" i="1"/>
  <c r="V27" i="1"/>
  <c r="V28" i="1"/>
  <c r="V29" i="1"/>
  <c r="V4" i="1"/>
  <c r="S39" i="1"/>
  <c r="S40" i="1"/>
  <c r="S42" i="1"/>
  <c r="S44" i="1"/>
  <c r="S45" i="1"/>
  <c r="S46" i="1"/>
  <c r="S47" i="1"/>
  <c r="S48" i="1"/>
  <c r="S49" i="1"/>
  <c r="S50" i="1"/>
  <c r="S51" i="1"/>
  <c r="S56" i="1"/>
  <c r="S57" i="1"/>
  <c r="S59" i="1"/>
  <c r="S60" i="1"/>
  <c r="S62" i="1"/>
  <c r="S63" i="1"/>
  <c r="S70" i="1"/>
  <c r="S71" i="1"/>
  <c r="S72" i="1"/>
  <c r="S73" i="1"/>
  <c r="S75" i="1"/>
  <c r="S76" i="1"/>
  <c r="S77" i="1"/>
  <c r="S78" i="1"/>
  <c r="S79" i="1"/>
  <c r="S80" i="1"/>
  <c r="S81" i="1"/>
  <c r="S82" i="1"/>
  <c r="S83" i="1"/>
  <c r="S84" i="1"/>
  <c r="S85" i="1"/>
  <c r="S88" i="1"/>
  <c r="S89" i="1"/>
  <c r="S90" i="1"/>
  <c r="S92" i="1"/>
  <c r="S93" i="1"/>
  <c r="S94" i="1"/>
  <c r="S95" i="1"/>
  <c r="S96" i="1"/>
  <c r="S97" i="1"/>
  <c r="S99" i="1"/>
  <c r="S100" i="1"/>
  <c r="S102" i="1"/>
  <c r="S103" i="1"/>
  <c r="S104" i="1"/>
  <c r="S105" i="1"/>
  <c r="S106" i="1"/>
  <c r="S107" i="1"/>
  <c r="S108" i="1"/>
  <c r="S109" i="1"/>
  <c r="S110" i="1"/>
  <c r="S111" i="1"/>
  <c r="S112" i="1"/>
  <c r="S113" i="1"/>
  <c r="S114" i="1"/>
  <c r="S115" i="1"/>
  <c r="S5" i="1"/>
  <c r="S7" i="1"/>
  <c r="S18" i="1"/>
  <c r="S19" i="1"/>
  <c r="S20" i="1"/>
  <c r="S22" i="1"/>
  <c r="S23" i="1"/>
  <c r="S24" i="1"/>
  <c r="S25" i="1"/>
  <c r="S26" i="1"/>
  <c r="S27" i="1"/>
  <c r="S28" i="1"/>
  <c r="S29" i="1"/>
  <c r="S4"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8" i="1"/>
  <c r="W99" i="1"/>
  <c r="W100" i="1"/>
  <c r="W101" i="1"/>
  <c r="W102" i="1"/>
  <c r="W103" i="1"/>
  <c r="W104" i="1"/>
  <c r="W105" i="1"/>
  <c r="W106" i="1"/>
  <c r="W107" i="1"/>
  <c r="W108" i="1"/>
  <c r="W109" i="1"/>
  <c r="W110" i="1"/>
  <c r="W111" i="1"/>
  <c r="W112" i="1"/>
  <c r="W113" i="1"/>
  <c r="W114" i="1"/>
  <c r="W115" i="1"/>
  <c r="W37" i="1"/>
  <c r="W5" i="1"/>
  <c r="W7" i="1"/>
  <c r="W8" i="1"/>
  <c r="W9" i="1"/>
  <c r="W10" i="1"/>
  <c r="W11" i="1"/>
  <c r="W12" i="1"/>
  <c r="W13" i="1"/>
  <c r="W14" i="1"/>
  <c r="W15" i="1"/>
  <c r="W16" i="1"/>
  <c r="W17" i="1"/>
  <c r="W18" i="1"/>
  <c r="W19" i="1"/>
  <c r="W20" i="1"/>
  <c r="W21" i="1"/>
  <c r="W22" i="1"/>
  <c r="W23" i="1"/>
  <c r="W24" i="1"/>
  <c r="W25" i="1"/>
  <c r="W26" i="1"/>
  <c r="W27" i="1"/>
  <c r="W28" i="1"/>
  <c r="W29" i="1"/>
  <c r="W30" i="1"/>
  <c r="W31" i="1"/>
  <c r="W4"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37" i="1"/>
  <c r="U5" i="1"/>
  <c r="U7" i="1"/>
  <c r="U8" i="1"/>
  <c r="U9" i="1"/>
  <c r="U10" i="1"/>
  <c r="U11" i="1"/>
  <c r="U12" i="1"/>
  <c r="U13" i="1"/>
  <c r="U14" i="1"/>
  <c r="U15" i="1"/>
  <c r="U16" i="1"/>
  <c r="U17" i="1"/>
  <c r="U18" i="1"/>
  <c r="U19" i="1"/>
  <c r="U20" i="1"/>
  <c r="U21" i="1"/>
  <c r="U22" i="1"/>
  <c r="U23" i="1"/>
  <c r="U24" i="1"/>
  <c r="U25" i="1"/>
  <c r="U26" i="1"/>
  <c r="U27" i="1"/>
  <c r="U28" i="1"/>
  <c r="U29" i="1"/>
  <c r="U30" i="1"/>
  <c r="U31" i="1"/>
  <c r="U4"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37" i="1"/>
  <c r="T5" i="1"/>
  <c r="T7" i="1"/>
  <c r="T8" i="1"/>
  <c r="T9" i="1"/>
  <c r="T10" i="1"/>
  <c r="T11" i="1"/>
  <c r="T12" i="1"/>
  <c r="T13" i="1"/>
  <c r="T14" i="1"/>
  <c r="T15" i="1"/>
  <c r="T16" i="1"/>
  <c r="T17" i="1"/>
  <c r="T18" i="1"/>
  <c r="T19" i="1"/>
  <c r="T20" i="1"/>
  <c r="T21" i="1"/>
  <c r="T22" i="1"/>
  <c r="T23" i="1"/>
  <c r="T24" i="1"/>
  <c r="T25" i="1"/>
  <c r="T26" i="1"/>
  <c r="T27" i="1"/>
  <c r="T28" i="1"/>
  <c r="T29" i="1"/>
  <c r="T30" i="1"/>
  <c r="T31" i="1"/>
  <c r="T4"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37" i="1"/>
  <c r="R5" i="1"/>
  <c r="R7" i="1"/>
  <c r="R8" i="1"/>
  <c r="R9" i="1"/>
  <c r="R10" i="1"/>
  <c r="R11" i="1"/>
  <c r="R12" i="1"/>
  <c r="R13" i="1"/>
  <c r="R14" i="1"/>
  <c r="R15" i="1"/>
  <c r="R16" i="1"/>
  <c r="R17" i="1"/>
  <c r="R18" i="1"/>
  <c r="R19" i="1"/>
  <c r="R20" i="1"/>
  <c r="R21" i="1"/>
  <c r="R22" i="1"/>
  <c r="R23" i="1"/>
  <c r="R24" i="1"/>
  <c r="R25" i="1"/>
  <c r="R26" i="1"/>
  <c r="R27" i="1"/>
  <c r="R28" i="1"/>
  <c r="R29" i="1"/>
  <c r="R30" i="1"/>
  <c r="R31" i="1"/>
  <c r="R4"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37" i="1"/>
  <c r="Q31" i="1"/>
  <c r="Q29" i="1"/>
  <c r="Q30" i="1"/>
  <c r="Q27" i="1"/>
  <c r="Q28" i="1"/>
  <c r="Q25" i="1"/>
  <c r="Q26" i="1"/>
  <c r="Q12" i="1"/>
  <c r="Q13" i="1"/>
  <c r="Q14" i="1"/>
  <c r="Q15" i="1"/>
  <c r="Q16" i="1"/>
  <c r="Q17" i="1"/>
  <c r="Q18" i="1"/>
  <c r="Q19" i="1"/>
  <c r="Q20" i="1"/>
  <c r="Q21" i="1"/>
  <c r="Q22" i="1"/>
  <c r="Q23" i="1"/>
  <c r="Q24" i="1"/>
  <c r="Q5" i="1"/>
  <c r="Q7" i="1"/>
  <c r="Q8" i="1"/>
  <c r="Q9" i="1"/>
  <c r="Q10" i="1"/>
  <c r="Q11" i="1"/>
  <c r="Q4" i="1"/>
  <c r="AP15" i="1" l="1"/>
  <c r="P29" i="1"/>
  <c r="P60" i="1"/>
  <c r="O48" i="1"/>
  <c r="P44" i="1"/>
  <c r="P97" i="1"/>
  <c r="O73" i="1"/>
  <c r="P73" i="1" s="1"/>
  <c r="P61" i="1"/>
  <c r="O49" i="1"/>
  <c r="P6" i="1"/>
  <c r="S29" i="5"/>
  <c r="AQ29" i="1" s="1"/>
  <c r="AP29" i="1"/>
  <c r="P111" i="1"/>
  <c r="P71" i="1"/>
  <c r="P63" i="1"/>
  <c r="AP103" i="1"/>
  <c r="P19" i="1"/>
  <c r="P106" i="1"/>
  <c r="P98" i="1"/>
  <c r="P94" i="1"/>
  <c r="P74" i="1"/>
  <c r="P58" i="1"/>
  <c r="P50" i="1"/>
  <c r="AP77" i="1"/>
  <c r="AQ7" i="1"/>
  <c r="AM7" i="1"/>
  <c r="P7" i="5"/>
  <c r="AN7" i="1" s="1"/>
  <c r="AP69" i="1"/>
  <c r="S74" i="5"/>
  <c r="AQ6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W6" authorId="0" shapeId="0" xr:uid="{00000000-0006-0000-0800-000001000000}">
      <text>
        <r>
          <rPr>
            <b/>
            <sz val="9"/>
            <color indexed="81"/>
            <rFont val="Tahoma"/>
            <family val="2"/>
          </rPr>
          <t>Este es el valor total de compromisos en la ejecución del proyecto</t>
        </r>
      </text>
    </comment>
  </commentList>
</comments>
</file>

<file path=xl/sharedStrings.xml><?xml version="1.0" encoding="utf-8"?>
<sst xmlns="http://schemas.openxmlformats.org/spreadsheetml/2006/main" count="10977" uniqueCount="2907">
  <si>
    <t>LÍNEA ESTRATÉGICA</t>
  </si>
  <si>
    <t>COMPONENTE DE LINEA</t>
  </si>
  <si>
    <t>ESTRATEGIAS</t>
  </si>
  <si>
    <t>ACCIONES CONCRETAS</t>
  </si>
  <si>
    <t>INDICADORES</t>
  </si>
  <si>
    <t>META 2025</t>
  </si>
  <si>
    <t>FORMULA</t>
  </si>
  <si>
    <t>RESPONSABLES</t>
  </si>
  <si>
    <t>PROGRAMA</t>
  </si>
  <si>
    <t>SUBPROGRAMA</t>
  </si>
  <si>
    <t>NRO DE META</t>
  </si>
  <si>
    <t>META</t>
  </si>
  <si>
    <t>NRO DE ACCION</t>
  </si>
  <si>
    <t>1. QUINDIANAS RECONOCIENDO Y HACIENDO EFECTIVOS SUS DERECHOS</t>
  </si>
  <si>
    <t>1.1 Quindianas por su autonomía económica, pleno empleo y salario en condiciones de igualdad.</t>
  </si>
  <si>
    <t>1.1.1.Fomentar la Autonomía económica de las mujeres quindianas a partir del apoyo técnico, capacitación y gestión de recursos para la creación de empresa, proyectos productivos y acceso a recursos financieros.</t>
  </si>
  <si>
    <t>Creación del Programa de capacitación en competencias para la autonomía económica de las mujeres. Este programa estará direccionado al fomento de iniciativas productivas,  emprendimiento y desarrollo empresarial y consecusión de recursos con especial énfasis en mujeres en condiciones de vulnerabilidad y de riesgo: extrema pobreza, discapacidad, prostitución, retornadas, victimas de violencias, indígenas, afrodescendientes, mujeres rurales y madres cabeza de familia, lbti y adultas mayores.</t>
  </si>
  <si>
    <t>Programa de formación formulado e implementado</t>
  </si>
  <si>
    <t>100% del programa de formaciòn implementado</t>
  </si>
  <si>
    <t>% de ejecución del programa de formación= (# de acciones implementadas dentro del programa/# total de acciones del programa)*100</t>
  </si>
  <si>
    <t>DPS, SENA Quindío,  Secretaria de Familia (Director de Adulto Mayor y Discapacidad, Jefe Oficina de Familia y Mujer y La Equidad.)</t>
  </si>
  <si>
    <t>Creación de nuevos programas y proyectos productivos de iniciativa femenina y desde el enfoque diferencial de las mujeres en el departamento.</t>
  </si>
  <si>
    <t>Número  de programas y proyectos productivos de iniciativa femenina con enfoque diferencial</t>
  </si>
  <si>
    <t>100% de la cobertura programada</t>
  </si>
  <si>
    <t>Numero total de programas y proyectos productivos = Σ de programas y proyectos productivos</t>
  </si>
  <si>
    <t>SENA Quindio Secretaria de Familia,  Secretaria Planeación, Secretaria de Agricultura, Desarrollo Rural y Medio Ambiente, Oficina de Promoción de Empleo Competitividad e Innovación</t>
  </si>
  <si>
    <t>Realización de Ruedas de negocios para mujeres emprendedoras y empresarias del departamento del Quindio.</t>
  </si>
  <si>
    <t>Ruedas de negocios ejecutadas por año</t>
  </si>
  <si>
    <t>Díez (10) Ruedas de negocios. Una (1) rueda de negocios anual.</t>
  </si>
  <si>
    <t>Nùmero total de ruedas de negocio = ∑ de ruedas de negocios por año</t>
  </si>
  <si>
    <t xml:space="preserve">Secretaria de Familia
Secreataria de Planeación
Secretsría de Turismo
</t>
  </si>
  <si>
    <t>Capacitación a traves de seminarios dirigidos a empresas de mujeres para que participen en las licitaciones de compras públicas.</t>
  </si>
  <si>
    <t>Seminario de profundización y actualización en temas de desarrollo empresarial</t>
  </si>
  <si>
    <t>Díez (10) seminarios de profundización y actualización. Uno (1) seminario anual.</t>
  </si>
  <si>
    <t xml:space="preserve">Número total de seminarios = ∑ de seminarios </t>
  </si>
  <si>
    <t>Universidad del Quindío y Secretaria de Educación Departamental</t>
  </si>
  <si>
    <t>Realización de un Encuentro Departamental de emprendimiento cuya temática sea emprendimiento y empresarismo femenino.</t>
  </si>
  <si>
    <t>Encuentro Departamental de Emprendimiento con el objetivo de mostrar experiencias exitosas y que permitan evidenciar sostenibilidad en los proyectos.</t>
  </si>
  <si>
    <t>Cinco (5) Encuentros  Departamentales de Emprendimiento. Uno (1) cada dos años.</t>
  </si>
  <si>
    <t>Nùmero total de encuentros= ∑ de encuentros departamentales</t>
  </si>
  <si>
    <t>Gobernación del Quindio.
Universidad del Quindío.
SENA
Empresas Privadas
ONGs</t>
  </si>
  <si>
    <t>Socializar la oferta Institucional para las micro, pequeñas y medianas empresas en eventos de mujeres.</t>
  </si>
  <si>
    <t>Socialización de ofertas instuticionales en los eventos de mujeres realizados a nivel departamental.</t>
  </si>
  <si>
    <t>80% Socializaciones de ofertas institucionales en los evento de mujeres.</t>
  </si>
  <si>
    <t>(# de socializaciones de oferta institucional en eventos de mujeres/total de eventos de mujeres)*100</t>
  </si>
  <si>
    <t>Secretaria de Familia (Jefe Oficina de Familia y Mujer y La Equidad).</t>
  </si>
  <si>
    <t>Creación y fortalecimiento de programa de formación en TIC para mujeres empresarias, que tengan como objetivo mejorar su desarrollo y competitividad.</t>
  </si>
  <si>
    <t>Programa de Formación en TIC para mujeres empresarias.</t>
  </si>
  <si>
    <t>100% del Programa de formación implementado</t>
  </si>
  <si>
    <t xml:space="preserve">Secretaria de Familia
Secretaria de Educación.
SENA
Universidad Quíndio
</t>
  </si>
  <si>
    <t xml:space="preserve">1.1.2 .Fomentar la Autonomía económica de las mujeres Rurales, Campesinas y cafeteras del Quindio a partir del apoyo técnico, capacitación y gestion de recursos para la creación de empresa, proyectos productivos y acceso a recursos financieros. </t>
  </si>
  <si>
    <t>Creación de nuevos proyectos productivos de iniciativa femenina y desde el enfoque diferencial de las mujeres rurales, campesinas y cafeteras en el departamento.</t>
  </si>
  <si>
    <t xml:space="preserve">Proyectos Productivos desarrollados </t>
  </si>
  <si>
    <t>100% de los proyectos formulados y postulados</t>
  </si>
  <si>
    <t>(No. de proyectos productivos aprobados/ No. de proyectos productivos propuestos)*100</t>
  </si>
  <si>
    <t>SENA Quindío, Secretaria de Familia,  Secretaria Planeación, Secretaria de Agricultura, Desarrollo Rural y Medio Ambiente,
Oficina de Promoción de Empleo Competitividad e Innovación.
Corporación Autonoma del Quindío.</t>
  </si>
  <si>
    <t xml:space="preserve">Apoyo y acompañamiento tecnico, de capacitacion y gestión de recursos a los programas y proyectos existentes de fomento de la producción agrícola y cafetera con mujeres rurales. Mujeres jardineras y Mujeres Camineras.  </t>
  </si>
  <si>
    <t>Asesorias de acompañamiento brindado a programas y proyectos existentes.</t>
  </si>
  <si>
    <t>90% de asesorias ejecutadas en el año.</t>
  </si>
  <si>
    <t xml:space="preserve">(# de asesorías realizadas por año/total de asesorías programadas por año)*100 </t>
  </si>
  <si>
    <t>Incorporación de propuestas  productivas de las mujeres rurales (campesinas, cafeteras, indigenas y afrodescendientes)  a los programas y proyectos de la Conservación, Reconocimento y Protección del Paisaje Cultural Cafetero como patrimonio natural y cultural de la Humanidad tanto en las Cabeceras Municipales como en las zonas rurales del departamento.</t>
  </si>
  <si>
    <t>Propuestas productivas de mujeres rurales implementadas.</t>
  </si>
  <si>
    <t>90% de propuestas productivas implementadas.</t>
  </si>
  <si>
    <t>(No. De propuestas  productivas aprobadas/ No. de propuestas productivos presentadas)</t>
  </si>
  <si>
    <t>Promover entre organizaciones de mujeres rurales, campesinas y cafeteras a nivel departamental, los instrumentos de apoyo al emprendimiento y su vinculación a las Redes Regionales y nacionales de emprendimiento.</t>
  </si>
  <si>
    <t>Organizaciones de mujeres rurales informadas sobre programas de emprendimiento exitentes a nivel regional y nacional.</t>
  </si>
  <si>
    <t>95% de las mujeres rurales informadas sobre las ofertas de programas de emprendimiento.</t>
  </si>
  <si>
    <t>(N° de mujeres rurales a las cuales se les divulga las ofertas de emprendimiento/# total de mujeres rurales)*100</t>
  </si>
  <si>
    <t xml:space="preserve"> Secretaria de Familia,  Secretaria Planeación, Secretaria de Agricultura, Desarrollo Rural y Medio Ambiente,
Oficina de Promoción de Empleo Competitividad e Innovación.
</t>
  </si>
  <si>
    <t xml:space="preserve">Apoyar el acceso de las mujeres rurales,campesinas y cafeteras a recursos productivos por medio de Instrumentos crediticios y de Instrumentos no crediticios. </t>
  </si>
  <si>
    <t>Mujeres rurales, campesinas y cafeteras con obtección de recursos  para financiamiento.</t>
  </si>
  <si>
    <t>50% de mujeres beneficiadas con recursos de financiamiento productivo.</t>
  </si>
  <si>
    <t xml:space="preserve">(N° de mujeres beneficiadas con recursos de financiamiento productivo/# total de mujeres rurales)*100  </t>
  </si>
  <si>
    <t>Aumento de un 50% de la línea de base de mujeres vínculadas a procesos de formación proyectos productivos.</t>
  </si>
  <si>
    <t>% de incremento de mujeres vinculadas con respecto a la línea de base identificada.</t>
  </si>
  <si>
    <t>Atención a las mujeres victimas dentro del programa Implementación Proyectos Dllo Rural, con el monto de cofinanciación máxima para sus proyectos.</t>
  </si>
  <si>
    <t>Mujeres victimas beneficiarias con el monto máximo de cofinanciamiento de proyectos.</t>
  </si>
  <si>
    <t>Aumento de un 80% de la línea de base de mujeres beneficiarias cofinaciamiento máximo del proyectos.</t>
  </si>
  <si>
    <t>% de incremento de mujeres beneficiarios sobre la línea de base establecida.</t>
  </si>
  <si>
    <t>1.1.3 Incrementar la participación de las mujeres en el mercado laboral con igualdad de oportunidades, en condiciones dignas e igualdad de salarios.</t>
  </si>
  <si>
    <t>Diseño e implementación de un plan de capacidades para el trabajo para las mujeres, especialmente las que se encuentran en condición de riesgo y vulnerabilidad.</t>
  </si>
  <si>
    <t>Plan de capacitación para el trabajo implementado para mujeres en condición de riesgo.</t>
  </si>
  <si>
    <t>100% del Plan de capacitaciòn implementado</t>
  </si>
  <si>
    <t>% de ejecución del plan de capacitación= (# de acciones implementadas dentro del plan/# total de acciones del plan)*100</t>
  </si>
  <si>
    <t>Secretaria de Familia, Secretaria de Turismo, industria y comercio, SENA</t>
  </si>
  <si>
    <t>Diseñar estrategias de seguimiento a la incorporación de las mujeres en el ámbito laboral en condiciones de igualdad de oportunidades y de salarios apoyado en el Programa de Equidad Laboral con Enfoque Diferencial de Género del Ministerio del Trabajo.</t>
  </si>
  <si>
    <t>Estrategias  seguimiento implementadas.</t>
  </si>
  <si>
    <t>∑ de estrategias implementadas</t>
  </si>
  <si>
    <t>Secretaria de Familia, Secretaria de Turismo, industria y comercio, Personeria, Direción territorial de Min. Trabajo.</t>
  </si>
  <si>
    <t>Promover estrategias de acompañamiento en empresas privadas y públicas, que cierren las brechas de género en cuanto al acceso al pleno empleo y condiciones de igualdad salarial.</t>
  </si>
  <si>
    <t>Estrategias  seguimiento implementadas</t>
  </si>
  <si>
    <t>1 (Una) estrategia de seguimiento implementada.</t>
  </si>
  <si>
    <t>Secretaria de Familia, Secretaria de Turismo, industria y comercio, Direción territorial de Min. Trabajo,Cámara de Comercio.</t>
  </si>
  <si>
    <t>Incentivar las capacidades laborales de las mujeres cabeza de familia viculadas  al programa RED UNIDOS .</t>
  </si>
  <si>
    <t>Mujeres con capacidades laborales vinculadas al Programa Red Unidos</t>
  </si>
  <si>
    <t>90% de la mujeres vículadas al Programa Red Unidos fortalecidas con capaidades laborales.</t>
  </si>
  <si>
    <t>NA</t>
  </si>
  <si>
    <t>Secretaria de Familia, Secretaria de Turismo, industria y comercio, SENA, Camara de Comercio, RED UNIDOS</t>
  </si>
  <si>
    <t>Incorporación del enfoque de género y diferencial al plan de acompañamiento integral a las remesas laborales y generación de estímulos para el retorno de Quindianos que viven en el exterior.</t>
  </si>
  <si>
    <t>Implementación del enfoque de género y diferencial en el plan de acompañamiento integral.</t>
  </si>
  <si>
    <t>Plan de acompañamiento integral a las remesas laborales y generación de estímulos con enfoque de género y diferencial.</t>
  </si>
  <si>
    <t>Valor absoluto (plan de acompañamiento integral con incorporación de enfoque de género)</t>
  </si>
  <si>
    <t>Secretaria de Familia, Secretaria de Turismo, industria y comercio, Secretaria de Planeación,  SENA, Camara de Comercio, Oficina de Atención a la población migrante.</t>
  </si>
  <si>
    <t>Diseño y ejecución de herramientas para la Implementacion y monitoreo al DECRETO 2733 DE 2012 (Artículo 2. Ámbito de Aplicación a los contribuyentes obligados a presentar declaración de impuesto sobre la renta y complementarios que en su condición de empleadores ocupen trabajadoras mujeres víctimas de la violencia comprobada, y procede por un término máximo de tres (3) años a partir de la fecha en que se inicia la relación laboral)</t>
  </si>
  <si>
    <t>Ejecución de herramientas de implementación y seguimiento al Decreto 2733 de 2012</t>
  </si>
  <si>
    <t>Herramientas diseñadas y ejecutadas</t>
  </si>
  <si>
    <t>Valor absoluto (herramientas diseñadas y ejecutadas)</t>
  </si>
  <si>
    <t>Direccion territorial Min. Trabajo.</t>
  </si>
  <si>
    <t>1.2   Quindianas con Educación de calidad, con equidad y desde el enfoque diferencial</t>
  </si>
  <si>
    <t>1.2.1. Implementar la formación docente con pedagogías no sexistas, con enfoque de genero, diferencial y territorial.</t>
  </si>
  <si>
    <t>Mejoramiento de la calidad de la educación en primera infancia con didacticas no paramétricas  que promuevan la equidad de los generos, practicas de reconocimiento no sexista y reconociendo las diferencias como elemento constitutivo de educación en equidad y para la ciudadania.</t>
  </si>
  <si>
    <t>Proyectos pedagógicos con estrategias o didacticas no paramétricas que promuevan la equidad de los generos</t>
  </si>
  <si>
    <t>50% de aumento de la línea de base en el mejoramiento de los proyectos pedagógicos  con estrategias con didacticas no paramétricas que promuevan la equidad de los generos en la educación en primera infancia.</t>
  </si>
  <si>
    <t>% de incremento con relación a la línea de base</t>
  </si>
  <si>
    <t>Secretaria de Familia, Secetaria de Educación.</t>
  </si>
  <si>
    <t>Diseño e implentación de proyecto en educación para la equidad de generos que articule las directivas, docentes, padres de familia y estudiantes en los colegios del departamento.</t>
  </si>
  <si>
    <t xml:space="preserve">Proyecto de educación para la equidad de generos creado y funcionando. </t>
  </si>
  <si>
    <t>100% del Proyecto en Educación para la equidad de generos implementado</t>
  </si>
  <si>
    <t>% de ejecución del proyecto en educación= (# de acciones implementadas dentro del proyecto/# total de acciones del proyecto)*100</t>
  </si>
  <si>
    <t>Secretaria de Familia, Secretaria de Educación.</t>
  </si>
  <si>
    <t>Diseñar e implemetar proyecto de educación universitaria no sexista y para la equidad de género desde la interdisciplinariedad en todas las universidades del departamento. Este proyecto debera apuntar a: estrategias de inclusion con equidad en las distintas disciplinas, prevención de violencias basadas en genero y promocion de la investigación academica con perspectiva de género.</t>
  </si>
  <si>
    <t xml:space="preserve">Proyecto de educación universitaria no sexista y para la equidad de género desde la interdisciplinariedad para la equidad de generos creado y funcionando. </t>
  </si>
  <si>
    <t>100% del Proyecto en educación universitaria no sexista y para la equidad de género desde la interdisciplinariedad implementado.</t>
  </si>
  <si>
    <t>Secretaria de Familia, Secetaria de Educación, Universidades del Departamento.</t>
  </si>
  <si>
    <t>1.2.2 Promover la accesibilidad y permanencia en el sistema educativo de las mujeres en condiciones de equidad.</t>
  </si>
  <si>
    <t>Diseño de estrategias de acceso y permanencia al sistema educativo de mujeres adolescentes en embarazo y madres cabeza de familia.</t>
  </si>
  <si>
    <t>Estrategias de acceso y permanencia al sistema educativo de mujeres adolescentes en embarazo y madres cabeza de familia.</t>
  </si>
  <si>
    <t>2 Estrategias de acceso y permanencia al sistema educativo.</t>
  </si>
  <si>
    <t>∑ de estrategias de acceso y permanencia  implementadas</t>
  </si>
  <si>
    <t>Secretaria de Familia, Secetaria de Educación, ICBF</t>
  </si>
  <si>
    <t>Garantizar el acceso y permanencia de mujeres rurales,  indígenas, lbti, afrodescendientes y en condiciones de discapacidad, pobreza, a la educación secundaria, tecnica, tecnológica y universitaria según sus necesidades, subjetividades y particularidades.</t>
  </si>
  <si>
    <t>Mujeres rurales, indigenas, lbti, afrodescendientes y en condición de discapacidad vinculadas a la educación secundaria, tecnica, tecnológica y universitaria según sus necesidades, subjetividades y particularidades.</t>
  </si>
  <si>
    <t>Vinculación del 80% de las mujeres a la educación secundaria, técnica, tecnológica y universitaria</t>
  </si>
  <si>
    <t>(# de mujeres vinculadas/# total de mujeres)*100</t>
  </si>
  <si>
    <t>Secretaria de Familia, Secetaria de Educación, ICBF, Universidades del Departamento.</t>
  </si>
  <si>
    <t>1.2.3. Garantizar la articulación de las instituciones educativas públicas y privadas, la institucionalidad gubernamental y el sector privado en aras de la efectividad de la educación sin discriminación y en equidad para las mujeres.</t>
  </si>
  <si>
    <t>Realizar convenios interinstitucionales entre la gobernación del Quindío y las universidades del departamento para el fortalecimiento de procesos academicos en terminos pedagogícos, didacticos, de ambiente escolar, de acceso y de permanencia e investigación con enfoque diferencial y de género.</t>
  </si>
  <si>
    <t>Convenios interinstitucionales efectuados.</t>
  </si>
  <si>
    <t>5 Convenios interinstitucionales entre la Gobernación del Quindío y las universidades.</t>
  </si>
  <si>
    <t>∑ de convenios</t>
  </si>
  <si>
    <t>Gobernación del Quindío, UniverSIdades del departamento.</t>
  </si>
  <si>
    <t>Implementacion de medidas de seguimiento al cumplimiento del decreto reglamentario 4798 de 2011 (Ley 1257 de 2008 en materia educativa)</t>
  </si>
  <si>
    <t>Medidas de seguimiento al cumplimiento del Decreto 4798 de 2011</t>
  </si>
  <si>
    <t>100% de medidas de seguimiento implementadas.</t>
  </si>
  <si>
    <t>(# de medidas de seguimiento implementadas/# total de medidas de seguimiento del decreto 4798)*100</t>
  </si>
  <si>
    <t>Secretaria de Familia, Secretaria de Educación</t>
  </si>
  <si>
    <t>1.3  Quindianas con Salud Integral y plena.</t>
  </si>
  <si>
    <t>1.3.1 Acceso en calidad y oportunidad al sistema de salud para las mujeres.</t>
  </si>
  <si>
    <r>
      <t xml:space="preserve">Garantizar el acceso en calidad y oportunidad a los servicios de salud para las mujeres,  priorizando estrategias de vinculación al SGSSS (RÉGIMEN CONTRIBUTIVO Y SUBSIDIADO)  en niñas y adolescentes,   mujeres rurales, indígenas, afrodescendientes, lbti, en condicion de protitución, privadas de libertad, extrema pobreza, retornadas y victimas de conflicto armado. </t>
    </r>
    <r>
      <rPr>
        <sz val="10"/>
        <color rgb="FFFF0000"/>
        <rFont val="Calibri"/>
        <family val="2"/>
        <scheme val="minor"/>
      </rPr>
      <t>prestacion de servicios</t>
    </r>
  </si>
  <si>
    <t>Cobertura en calidad y oportunidad a los servicios de salud para las mujeres.</t>
  </si>
  <si>
    <t>Cobertura del 90% a los servicios de salud para las mujeres.</t>
  </si>
  <si>
    <t>% de cobertura</t>
  </si>
  <si>
    <t>Secretaria de Salud</t>
  </si>
  <si>
    <t>Priorizar la atención en la población femenina de vulnerailidad como niñas, madres gestantes , adultas mayores, mujeres  con capacidades diferentes, mujeres indígenas, afro-descendientes,lbti, prostitutas y en condicion de habitación de calle, con calidad y oportunidad.</t>
  </si>
  <si>
    <t>Cobertura de atención en la población femenina de vulnerabilidad</t>
  </si>
  <si>
    <t>Cobertura del 90% a los servicios de salud para las mujeres</t>
  </si>
  <si>
    <t>1.3.2 Observación, seguimiento y prevención de situaciones y enfermedades  que  afectan la salud física, psicológica de las mujeres</t>
  </si>
  <si>
    <t>Atención primaria en salud para dignificar la prestación de los servicios de salud en todos los niveles de complejidad promoviendo acciones conjuntas tendientes a fortalecer la cultura del auto cuidado, la prevención de enfermedades más comunes con el fin de garantizar un crecimiento sano y generar hábitos saludables en lo físico y mental mediante la promoción de prácticas como el control perinatal, la lactancia materna, los autoexámenes, los exámenes periódicos, los esquemas de vacunación, las campañas de sensibilización y prevención implementando estrategias que fortalezcan la integridad humana, prevengan el suicidio, los embarazos prematuros y la drogadicción, entre otros.</t>
  </si>
  <si>
    <t>Cobertura a la Atención primaria en salud</t>
  </si>
  <si>
    <t>Cobertura del 90%  en los programas de atención primaria en salud.</t>
  </si>
  <si>
    <t>Formular e implementar el plan de articulación intersectorial para la canalización de acciones de promoción de la salud, prevención de riesgos y atención de poblaciones especiales.</t>
  </si>
  <si>
    <t xml:space="preserve">Plan de articulación intersectorial diseñado e implentado. </t>
  </si>
  <si>
    <t>100 % de implementación del Plan de acción intersectorial.</t>
  </si>
  <si>
    <t>Secretaria de Salud, Secretaria del Interior, Secretaria de Familia.</t>
  </si>
  <si>
    <t xml:space="preserve"> 1.3.3 Prevención, promoción y garantía de la salud sexual y reproductiva de las mujeres.</t>
  </si>
  <si>
    <t>Realizar acciones de promoción y prevención en salud sexual y
reproductiva y Derechos sexuales y reproductivos con enfoque de
género.</t>
  </si>
  <si>
    <t>Acciones de promoción y prevención en salud sexual y reproductiva y Derechos sexuales y reproductivos</t>
  </si>
  <si>
    <t>Ejecución  del 90% de las acciones de promoción y prevención.</t>
  </si>
  <si>
    <t>(# de acciones de promoción y prevención ejecutadas/# total de acciones de promoción y prevención)*100</t>
  </si>
  <si>
    <t>Secretaria de Salud, Profamilia Quindio, Secretaria de educación, ICBF</t>
  </si>
  <si>
    <t>Diseñar estrategia conjunta interinstitucional e intersectorial para prevenir el embarazo adolescente en el departamento.</t>
  </si>
  <si>
    <t>Estrategia con la participación de la totalidad de los municipios del departamento del Quindío</t>
  </si>
  <si>
    <t>Estrategia interinstitucional e intersectorial implementada y activa.</t>
  </si>
  <si>
    <t>Valor absoluto (estrategia implementada y activa)</t>
  </si>
  <si>
    <t>secretaria de familia, Secretaria de Salud, Secretaria de Educación, ICBF</t>
  </si>
  <si>
    <t>Incorporar el enfoque diferencial y de género en el diseño e implementación de la vigilancia en salud pública de salud mental.</t>
  </si>
  <si>
    <t>Enfoque diferencial y de género incluido en el Programa de Vigilancia en salud pública de salud mental.</t>
  </si>
  <si>
    <t>Enfoque diferencial y de género incluido e  implementado</t>
  </si>
  <si>
    <t>Valor absoluto (enfoque diferencial incluido en el programa)</t>
  </si>
  <si>
    <t>Secretaría de Salud</t>
  </si>
  <si>
    <t>Garantizar la entrega oportuna del biológico e insumos para la
vacunación contra el VPH de todas las niñas escolarizadas ente el
cuarto y onceavo grado de educación básica primaria y secundaria y
que tengan 9 años o más.</t>
  </si>
  <si>
    <t>Entrega de biologicos e insumos para la vacunación contra el VPH</t>
  </si>
  <si>
    <t xml:space="preserve">Cubrimiento del 90% de todas las niñas escolarizadas con los biologicos e insumos para la vacunación contra el VPH. </t>
  </si>
  <si>
    <t>% de cubrimiento</t>
  </si>
  <si>
    <t>Secretaria de salud</t>
  </si>
  <si>
    <t>Realizar acciones para el fortalecimiento de la vigilancia en salud pública de las Infecciones de Transmisión Sexual (ITS) con enfoque diferencial y de género.</t>
  </si>
  <si>
    <t>Fortalecimiento de la vigilancia en salud pública de las Infecciones de Transmisión Sexual (ITS) con enfoque diferencial y de género.</t>
  </si>
  <si>
    <t>Incorporaciòn del enfoque diferencial y de género en las acciones de vigilancia de las ITS</t>
  </si>
  <si>
    <t>Valor absoluto (verificaciòn del enfoque diferencial y de gènero en la vigilancia de las ITS)</t>
  </si>
  <si>
    <t>Secretaría de Salud, Secretaria de Familia</t>
  </si>
  <si>
    <t>1.3.4 Articulación institucional para la salud plena de las mujeres.</t>
  </si>
  <si>
    <t>Implementar medidas de seguimiento al cumplimineto del decreto 2734 de 2012 Por el cual se reglamentan las medidas de atención a las mujeres víctimas de violencia</t>
  </si>
  <si>
    <t>Medidas de seguimiento implementadas</t>
  </si>
  <si>
    <t>100% de Medidas de seguimiento implementadas.</t>
  </si>
  <si>
    <t>(# de medidas de seguimiento implementadas/# total de medidas de seguimiento del decreto)*100</t>
  </si>
  <si>
    <t>Implementar medidas de seguimiento al cumplimiento del decreto reglamentario 4796 de 2011 (Ley 1257 de 2008)</t>
  </si>
  <si>
    <t xml:space="preserve">Construir un Sistema de información unificado, que amplie las características de análisis estructural de la salud en el Departamento. </t>
  </si>
  <si>
    <t>Sistema de información implementado y activo.</t>
  </si>
  <si>
    <t>Conformación del sistema de información unificado con la participación de la totalidad de municipios.</t>
  </si>
  <si>
    <t>Valor absoluto</t>
  </si>
  <si>
    <t>Crear una Red de apoyo interinstitucional para intervenir en procesos de atención, prevención y mitigación de riesgos público y problemáticas de salud para las mujeres.</t>
  </si>
  <si>
    <t>Red de apoyo interinstitucional.</t>
  </si>
  <si>
    <t>Red de apoyo interinstitucional conformada y activa.</t>
  </si>
  <si>
    <t xml:space="preserve">Valor absoluto </t>
  </si>
  <si>
    <t>Secretaria de Familia, Secretaria de salud.</t>
  </si>
  <si>
    <t xml:space="preserve">inclusion productiva.
</t>
  </si>
  <si>
    <t xml:space="preserve">mi negocio.
</t>
  </si>
  <si>
    <t>beneficiar 511  personas de los municipios Calarca, Quimbaya y tebiada en capacitacion productiva</t>
  </si>
  <si>
    <t>Quindío Potencia Turística de Naturaleza y Diversión</t>
  </si>
  <si>
    <t>Mejoramiento de la competitividad del Quindío como destino turístico</t>
  </si>
  <si>
    <t>Gestionar y ejecutar (3) proyectos para mejorar la competitividad del Quindío como destino turístico</t>
  </si>
  <si>
    <t>Quindío rural, inteligente, competitivo y empresarial</t>
  </si>
  <si>
    <t>Hacia el Emprendimiento, Empresarismo, asociatividad y generación de empleo en el Departamento del Quindío</t>
  </si>
  <si>
    <t>Apoyar   doce (12) Unidades de emprendimiento de grupos poblacionales con enfoque diferencial.</t>
  </si>
  <si>
    <t>Centros Agroindustriales Regionales para la Paz - CARPAZ</t>
  </si>
  <si>
    <t>Genero poblaciones vulnerables y con enfoque diferenciao</t>
  </si>
  <si>
    <t>Mujeres constructoras de familia y de paz</t>
  </si>
  <si>
    <t>Revisar, ajustar  e  implementar  la política publica de equidad de género para la  mujer del departamento</t>
  </si>
  <si>
    <t>Emprendimiento y empleo rural</t>
  </si>
  <si>
    <t xml:space="preserve">Capacitar mil doscientos (1200)  jóvenes y mujeres rurales en actividades agrícolas y no agrícolas </t>
  </si>
  <si>
    <t>Capacitar seis (6) unidades agro empresariales de jóvenes y mujeres rurales</t>
  </si>
  <si>
    <t>Soberanía, seguridad alimentaria y nutriciona. Genero, Poblaciones vulnerables y con enfoque diferencial</t>
  </si>
  <si>
    <t>Fomento a la Agricultura Familiar Campesina, agricultura urbana y mercados campesinos para la soberanía y  Seguridad alimentaria</t>
  </si>
  <si>
    <t>Diseñar e implementar un (1) programa de agricultura familiar campesina</t>
  </si>
  <si>
    <t>Quindío rural, inteligente, competitivo y empresarial.
Genero, Poblaciones vulnerables y con enfoque diferencial</t>
  </si>
  <si>
    <t>34.
197.</t>
  </si>
  <si>
    <t>Beneficiar a  dos mil cuatrocientas  (2400) mujeres rurales campesinas, personas en condición de vulnerabilidad y con enfoque diferencial en formación para el trabajo y el desarrollo humano.
Revisar, ajustar  e  implementar  la política publica de equidad de género para la  mujer del departamento.</t>
  </si>
  <si>
    <t>Implementar un programa de gesiton financiera para el desarrollo de emprendimiento, empresarismo y asociatividad</t>
  </si>
  <si>
    <t>Quindío territorio vital.
Genero, Poblaciones vulnerables y con enfoque diferencial.</t>
  </si>
  <si>
    <t>Bienes y servicios ambientales para las nuevas generaciones.
Mujeres constructoras de Familia y de paz.</t>
  </si>
  <si>
    <t>20.
197.</t>
  </si>
  <si>
    <t>Capacitar a doscientos cincuenta (250)   jóvenes,  mujeres, población vulnerable y con enfoque diferencial como líderes ambientales en el departamento.
Revisar, ajustar  e  implementar  la política publica de equidad de género para la  mujer del departamento.</t>
  </si>
  <si>
    <t>Generar un apalancamiento a 100  iniciativas productivas rurales</t>
  </si>
  <si>
    <t>Genero, Poblaciones vulnerables y con enfoque diferencial</t>
  </si>
  <si>
    <t>Mujeres constructoras de Familia y de paz.</t>
  </si>
  <si>
    <t>implementar  un  programa  departamental para la atención y acompañamiento a la población migrante  y de repatriación .</t>
  </si>
  <si>
    <t>Calidad Educativa</t>
  </si>
  <si>
    <t>Calidad Educativa para la Paz</t>
  </si>
  <si>
    <t>Implementar un (1) plan, programa y/o proyecto para el acceso de niños, niñas y jóvenes en las instituciones educativas</t>
  </si>
  <si>
    <t>Educación, ambientes escolares y cultura para la Paz</t>
  </si>
  <si>
    <t xml:space="preserve">Diseñar e implementar la estrategia "escuela de padres" en treinta (30) instituciones educativas  </t>
  </si>
  <si>
    <t xml:space="preserve">50000 cupos para el pais, para el departamento 375 en el sena y 400 en la universidad del Quindio, no obstante, en departamentos donde no se logra los cupos disponibles, sus recursos son desplazados a municipios que tienen mayor participacion. </t>
  </si>
  <si>
    <t>Cobertura Educativa</t>
  </si>
  <si>
    <t>Educación inclusiva con acceso y permanencia para poblaciones vulnerables - diferenciales</t>
  </si>
  <si>
    <t>Atender cuatro mil quinientos (4.500)  personas de la población adulta del departamento (jóvenes y adultos, madres cabeza de hogar)</t>
  </si>
  <si>
    <t>Pertinencia e Innovación</t>
  </si>
  <si>
    <t>Fortalecimiento de la Media Técnica</t>
  </si>
  <si>
    <t>Implementar el programa de acceso y permanencia de la educación técnica, tecnologica y superior en el departamento del Quindío</t>
  </si>
  <si>
    <t>Atención integral al Adulto Mayor</t>
  </si>
  <si>
    <t>Promoción social y gestión diferencial de poblaciones vulnerables.</t>
  </si>
  <si>
    <t>fortalecer en los doce (12) municipios del departamento los comites municipales de discapacidad</t>
  </si>
  <si>
    <t>Soberanía, seguridad alimentaria y nutricional</t>
  </si>
  <si>
    <t xml:space="preserve">Fortalecimiento a la vigilancia en  la seguridad alimentaria y nutricional del Quindío. </t>
  </si>
  <si>
    <t>Fortalecer la atención integral  en seis (6) poblaciones vulnerables (etnias)  en menores de cinco años con casos de desnutrición</t>
  </si>
  <si>
    <t>Salud Pública para un Quindío saludable y posible</t>
  </si>
  <si>
    <t>Sexualidad, derechos sexuales y reproductivos</t>
  </si>
  <si>
    <t>Vincular cuatro mil ochocientos (4.800) mujeres gestantes al programa de control prenatal antes de la semana 12 de edad gestacional.</t>
  </si>
  <si>
    <t>Desarrollar acciones articuladas intersectorialmente en los doce (12) municipios del departamento, con enfoque de derechos en colectivos LGTBI, jóvenes, mujeres gestantes adolescentes.</t>
  </si>
  <si>
    <t xml:space="preserve">Implementar  5  programas de participación social en salud, orientados a promover los derechos de las poblaciones vulnerables y diferenciales, acorde a las políticas públicas </t>
  </si>
  <si>
    <t>Vida saludable y enfermedades transmisibles</t>
  </si>
  <si>
    <t>Implementar una estrategia que permita garantizar el adecuado funcionamiento de la red de frío para el almacenamiento  de los biológicos del Programa ampliado de inmunización (PAI).</t>
  </si>
  <si>
    <t xml:space="preserve">Ejecutar el plan decenal de lactancia materna </t>
  </si>
  <si>
    <t>Convivencia social y salud mental</t>
  </si>
  <si>
    <t>Adoptar e implementar el modelo de Atención primaria en Salud Mental (APS) en todos los municipios Quindiano</t>
  </si>
  <si>
    <t xml:space="preserve">Diseñar y desarrollar planes y/o programas en los doce (12) entes territoriales municipales de promoción y prevención de las enfermedades transmitidas por agua, suelo y alimentos </t>
  </si>
  <si>
    <t>Promoción y  Protección  de la Familia</t>
  </si>
  <si>
    <t xml:space="preserve">Quindío departamento de derechos  de niñas, niños y adolescentes </t>
  </si>
  <si>
    <t>Implementar  una estrategia de prevención y atención de embarazos y segundos embarazos a temprana edad.</t>
  </si>
  <si>
    <t>Dimensión Vida Saludable y Enfermedades Transmisibles</t>
  </si>
  <si>
    <t>Fortalecimiento de la red de frío del Programa ampliado de inmunización (PAI)</t>
  </si>
  <si>
    <t>Vigilancia en salud publica y del laboratorio departamental.</t>
  </si>
  <si>
    <t>Sostener 83 Unidades Primarias Generadoras de Datos (UPGD) que integran el sistema de Vigilancia en Salud Publica.</t>
  </si>
  <si>
    <t>Secretaria de Salud…   exámenes periódicos, esquemas de vacunación</t>
  </si>
  <si>
    <t>Secretaria de Salud… atención primaria en salud para dignificar la prestación de los servicios de salud en todos los niveles de complejidad promoviendo acciones conjuntas tendientes a fortalecer la cultura del auto cuidado</t>
  </si>
  <si>
    <t>Secretaria de Salud…  lactancia materna, los autoexámenes</t>
  </si>
  <si>
    <t>Secretaria de Salud….. las campañas de sensibilización y prevención implementando estrategias que fortalezcan la integridad humana, prevengan el suicidio, los embarazos prematuros y la drogadicción</t>
  </si>
  <si>
    <t>Secretaria de Salud…. prevención de enfermedades más comunes con el fin de garantizar un crecimiento sano y generar hábitos saludables en lo físico y mental mediante la promoción de prácticas como el control perinatal</t>
  </si>
  <si>
    <t>P</t>
  </si>
  <si>
    <t>E</t>
  </si>
  <si>
    <t>METAS 2015</t>
  </si>
  <si>
    <t>RECURSOS 2015</t>
  </si>
  <si>
    <t>% AVANCE</t>
  </si>
  <si>
    <t>LOGROS ALCANZADOS 2015</t>
  </si>
  <si>
    <t>METAS 2025</t>
  </si>
  <si>
    <t>ARMONIZACION PLAN DE DESARROLLO 2016 - 2019                                        "EN DEFENSA DEL BIEN COMUN"</t>
  </si>
  <si>
    <t>Secretaria de Familia,  Secretaria Planeación, Secretaria de Agricultura, Desarrollo Rural y Medio Ambiente,
Oficina de Promoción de Empleo Competitividad e Innovación</t>
  </si>
  <si>
    <t>Secretaria de Familia,  Secretaria Planeación, Secretaria de Agricultura, Desarrollo Rural y Medio Ambiente,
Oficina de Promoción de Empleo Competitividad e Innovación.
Universidad del Quidío.</t>
  </si>
  <si>
    <t xml:space="preserve">Apoyar el acceso de las mujeres rurales,campesinas y cafeteras a convocatorias publicas para la estructuración del proyecto productivo y sus estudios de factibilidad y sostenibilidad. </t>
  </si>
  <si>
    <t>Mujeres rurales, campesinas y cafeteras vinculadas a procesos de formación en elaboración de proyectos productivos</t>
  </si>
  <si>
    <t xml:space="preserve"> Secretaria de Familia,  Secretaria Planeación, Secretaria de Agricultura, Desarrollo Rural y Medio Ambiente,
Oficina de Promoción de Empleo Competitividad e Innovación.</t>
  </si>
  <si>
    <t>Emprendimiento y empleo rural.
Mujeres constructoras de Familia y de paz.</t>
  </si>
  <si>
    <t xml:space="preserve">2  Estrategias de seguimiento a la incorporación de las mujeres en el ámbito laboral en condiciones de igualdad de oportunidades y de salarios. </t>
  </si>
  <si>
    <t>2. QUINDIANAS COMO SUJETOS POLÍTICOS: EMPODERADAS, PARTICIPATIVAS Y MOVILIZADORAS.</t>
  </si>
  <si>
    <t xml:space="preserve">2.1 Las Quindianas ejercen su derecho a elegir y ser elegidas. </t>
  </si>
  <si>
    <t>2.1.1 Incentivar a las mujeres para su participación activa en partidos políticos y corporaciones pública y de eleccion popular.</t>
  </si>
  <si>
    <t>Capacitar a las mujeres en asuntos de política y administración pública para activar e incentivar su participación en los partidos políticos.</t>
  </si>
  <si>
    <t>Programa de capacitacion para las mujeres en asuntos de política y administración pública</t>
  </si>
  <si>
    <t>Ejecución del 90 % de las capacitaciones propuestas.</t>
  </si>
  <si>
    <t>(# de capacitaciones realizadas/ # de capacitaciones propuestas)*100</t>
  </si>
  <si>
    <t>Secretaria del Interior, Secretaria de Familia, Esap Quindio</t>
  </si>
  <si>
    <t xml:space="preserve">Diseño de un plan de inclusion para las  mujeres  en los partidos políticos incentivando liderazgos femeninos y con enfoque de género que incluya el seguimiento a la Ley de cuotas. </t>
  </si>
  <si>
    <t>Plan de inclusión para mujeres en los partidos políticos.</t>
  </si>
  <si>
    <t>Plan de de inclusión para las mujeres en los partidos políticos formulado e  implementado.</t>
  </si>
  <si>
    <t>Valor absoluto (plan de inclusión formulado y en implementación)</t>
  </si>
  <si>
    <t>Secretaria del Interior, Secretaria de Familia, Esap Quindio, Directorios departamentales de Partidos Políticos</t>
  </si>
  <si>
    <t>Creación de la Red de Mujeres al Poder. Esta red deberá articular el movimiento social de mujeres con los distintos partidos políticos en el departamento. La red impulsará el acompañamiento a las bancadas de mujeres y sus representatividad en las distintas corporaciones publicas y de eleccion popular.</t>
  </si>
  <si>
    <t xml:space="preserve"> Red de Mujeres al Poder.</t>
  </si>
  <si>
    <t>Red de Mujeres al Poder conformada y activa.</t>
  </si>
  <si>
    <t>Valor absoluto (Red de mujeres conformada y en funcionamiento)</t>
  </si>
  <si>
    <t>Secretaria del Interior, Secretaria de Familia, Organizaciones sociales de mujeres, Consejos Departamental y Municipales de mujeres, Directorios departamentales de Partidos Políticos, ESAP QUINDIO</t>
  </si>
  <si>
    <t>Diseño e implementacion de campaña de mujeres quindianas como candidatas a las distintas corporaciones públicas y de elección popular.</t>
  </si>
  <si>
    <t>Campaña de mujeres quindianas como candidatas a las distintas corporaciones públicas y de elección popular.</t>
  </si>
  <si>
    <t>Implementación del 100% de la campaña.</t>
  </si>
  <si>
    <t>(# de acciones implementadas de dentro de la campaña/#total de acciones formuladas)*100</t>
  </si>
  <si>
    <t>Secretaria del Interior, Secretaria de Familia, Organizaciones sociales de mujeres, Consejos Deparatamental y Municipales de mujeres, Directorios departamentales de Partidos Políticos, ESAP QUINDIO</t>
  </si>
  <si>
    <t>2.2.1.Promover los liderazgos femeninos con enfoque de género y diferencial</t>
  </si>
  <si>
    <t>Diseño de programa de participación ciudadana para la seguridad preventiva y la convivencia pacífica.</t>
  </si>
  <si>
    <t>Implementación de los programas de participación</t>
  </si>
  <si>
    <t>Programa de participación diseñado e implementado</t>
  </si>
  <si>
    <t>Valor absoluto (programa diseñado e implementado)</t>
  </si>
  <si>
    <t>Secretaria del Interior, Secretaria de Familia, Organizaciones sociales de mujeres, Consejos Departamental y Municipales de mujeres, Policia Nacional</t>
  </si>
  <si>
    <t>2.2.2 Acompañamiento a los procesos organizativos de mujeres, movimientos social de mujeres y feministas.</t>
  </si>
  <si>
    <t>Diseñar estrategias de articulación e incorporación entre las organizaciones de mujeres del departamento y los consejos municipales y departamental de mujeres.</t>
  </si>
  <si>
    <t xml:space="preserve">Estrategias articulación e incorporación entre las organizaciones de mujeres del departamento y los consejos municipales y departamental de mujeres. </t>
  </si>
  <si>
    <t>Implementación del 90% de las estrategias.</t>
  </si>
  <si>
    <t># de estrategias implementadas/# total de estrategias diseñadas)*100</t>
  </si>
  <si>
    <t>Secretaria del Interior, Secretaria de Familia,  Consejos Deparatamental y Municipales de mujeres.</t>
  </si>
  <si>
    <t>Crear programa de apoyar tecnico y financiero a  los planes de acción de los consejos municipales y departamental de mujeres.</t>
  </si>
  <si>
    <t>Programa de apoyar tecnico y financiero a  los planes de acción de los consejos municipales y departamental de mujeres.</t>
  </si>
  <si>
    <t>100% de implementación del Programa de apoyo tecnico y financiero a  los planes de acción de los consejos municipales y departamental de mujeres.</t>
  </si>
  <si>
    <t>% de implementación = (# de acciones ejecutadas dentro del plan de acción/#total de acciones)*100</t>
  </si>
  <si>
    <t>Secretaria del Interior, Secretaria de Familia, Secretaria de Planeación, Esap Quindio</t>
  </si>
  <si>
    <t>Fortalecer los procesos organizativos de mujeres en el departamento bajo la perspectiva de género y enfoque diferencial.</t>
  </si>
  <si>
    <t>Procesos organizativos de mujeres en el departamento bajo la perspectiva de género y enfoque diferencial.</t>
  </si>
  <si>
    <t xml:space="preserve">100% de procesos organizativos de mujeres fortalecidos De acciones de fortalecimiento implementadas a los Procesos organizativos de las mujeres </t>
  </si>
  <si>
    <t xml:space="preserve">% de acciones de fortalecimiento= (# de procesos organizativos beneficiados intervenidos con programas de fortalecimiento/total de procesos organizativos)*100 </t>
  </si>
  <si>
    <t>Secretaria del Interior, Secretaria de Familia, Consejos Deparatamental y Municipales de mujeres, UNIQUINDIO, ESAP QUINDIO</t>
  </si>
  <si>
    <t>2.2.3 Impulsar el liderazgo femeninos y con enfoque de género a mujeres en condiciones especiales de vulnerabilidad.</t>
  </si>
  <si>
    <t>Diseñar e implementar estrategía de incorporación de mujeres Rurales, afrodescendientes, jovenes, mujeres y madres cabeza de familia, mujeres en condicion de prostitución, LBTI, Mujeres retornadas, privadas de la libertad y en condicion de pobreza extrema a los consejos municipales y departamental de mujeres.</t>
  </si>
  <si>
    <t>Estrategia de incorporación diseñadas e implementadas.</t>
  </si>
  <si>
    <t>100% de muncipios con estrategia implementada.</t>
  </si>
  <si>
    <t>% de implementación= (# de municipios con estrategia implementada/# total de municipios)*100</t>
  </si>
  <si>
    <t>Secretaria del Interior, Secretaria de Familia, Consejos Deparatamental y Municipales de mujeres.</t>
  </si>
  <si>
    <t>Creacion de un programa de capacitación en derechos humanos de las mujeres y liderazgo femenino con enfoque de género a mujeres Rurales, afrodescendientes, jovenes, mujeres y madres cabeza de familia, mujeres en condicion de prostitución, LBTI, Mujeres retornadas, privadas de la libertad y en condicion de pobreza extrema.</t>
  </si>
  <si>
    <t>Programa de Formación en derechos humanos de las mujeres.</t>
  </si>
  <si>
    <t>100 % Programa  de formación en derechos humanos de las mujeres implementado y activo</t>
  </si>
  <si>
    <t>% de implementación = (# de acciones del programa de formación ejecutadas/# total de acciones del programa de formación)*100</t>
  </si>
  <si>
    <t>Secretaria del Interior, Secretaria de Familia, Defensoría del Pueblo, Consejos Deparatamental y Municipales de mujeres, UNIQUINDIO, ESAP QUINDIO</t>
  </si>
  <si>
    <t>2.3.1 Fomentar prácticas transformadoras de los roles femenino y masculino respecto de la relaciones en el ámbito familiar.</t>
  </si>
  <si>
    <t>Realizar acciones formativas a madres y padres de familia en pautas de crianza en equidad y para la igualdad de los géneros, que transforme los valores y estereotipos de los roles masculino y femenino en la familia.</t>
  </si>
  <si>
    <t>Acciones formativas  que transformen los valores y estereotipos de los roles dirigidosa madres y padres de familia. Acciones ejecutadas a madres y padres de familia</t>
  </si>
  <si>
    <t>100% de las acciones formativas ejecutadas</t>
  </si>
  <si>
    <t>% de implementación = (# de acciones formativas ejecutadas/# de accioness formativas programadas)*100</t>
  </si>
  <si>
    <t>Secretaria de Familia, Secretaria de Educación, ICBF, UNIQUINDIO</t>
  </si>
  <si>
    <t>Realizar campañas de sensibilización para el reconocimiento y la valoracion del trabajo femenino en el ámbito familiar. Esta campaña pretende visibilizar los aportes de las mujeres desde la economia del cuidado de donde se derivan los aportes sociales, políticos, culturales y económicos al país.</t>
  </si>
  <si>
    <t>Implementaciòn de campañas de sensibilizaciòn.</t>
  </si>
  <si>
    <t>Díez (10) campañas de sensibilización ejecutadas. Una (1) campaña por año.</t>
  </si>
  <si>
    <t>Campañas ejecutadas= ∑ de campañas de sensibilización</t>
  </si>
  <si>
    <t>Crear un programa de televisión en el canal regional que visibilice las historias de vida de mujeres vinculadas al sector rural cafetero, campesinas,  indígernas,  afrodescendientes, en condición de discapacidad en cuanto a sus múltiples roles como mujer tanto en el ambito familiar como los escenarios económico, político y socio-cultural del departamento.</t>
  </si>
  <si>
    <t>Programa de televisión en el canal regional que visibilice las historias de vida de mujeres vinculadas al sector rural cafetero, campesinas,  indígernas,  afrodescendientes, en condición de discapacidad.</t>
  </si>
  <si>
    <t>Diseño e implementaciòn de Programa de televisión</t>
  </si>
  <si>
    <t>Valor absoluto (Realización del programa)</t>
  </si>
  <si>
    <t>Secretaria de Familia, Secretaria de Educación, ICBF, UNIQUINDIO, organizaciones de mujeres, Telecafé</t>
  </si>
  <si>
    <t>Desarrollo de acciones de fomento para la Conciliación de la vida familiar y laboral en el marco del Programa Nacional de Equidad Laboral con Enfoque Diferencial de Género.</t>
  </si>
  <si>
    <t xml:space="preserve">Acciones de fomento para la Conciliaciòn de la Vida Familiar y Laboral.
</t>
  </si>
  <si>
    <t>100% de acciones ejecutadas en el marco del Programa Nacional de Equidad Laboral con Enfoque Diferencial de Género</t>
  </si>
  <si>
    <t>% de ejecución= (# de acciones ejecutadas/# total de acciones en el marco del programa nacional)*100</t>
  </si>
  <si>
    <t>Secretaria de Familia, Secretaria de Turismo, industria y comercio.</t>
  </si>
  <si>
    <t>2.4 Las Quindianas participan en la implementación, monitoreo y evaluación de SU política.</t>
  </si>
  <si>
    <t>2.4.1 Incentivar el empoderamiento de las mujeres para la implementación, monitoreo y evaluación de SU política Pública.</t>
  </si>
  <si>
    <t>Realizar una campaña de visibilización y sensibilización de la Política  Pùblica de Equidad de género para las mujeres en todo el departamento.</t>
  </si>
  <si>
    <t>Campaña de visibilización y sensibilización de la Política Pública</t>
  </si>
  <si>
    <t xml:space="preserve">100 % de ejecución de la Campaña de visualización y sensibilización </t>
  </si>
  <si>
    <t>% de ejecución= (# de acciones implementadas de dentro de la campaña/#total de acciones formuladas)*100</t>
  </si>
  <si>
    <t>Gobernación del Quindío, Alcaldías municipales, Secretaria de familia.</t>
  </si>
  <si>
    <t>Creacion de sub-comites de seguimiento a la divulgación, implementación, monitoreo y evaluación de la política publica de Equidad de Género para las mujeres incorporados en los consejos municipales y departamental de mujeres.</t>
  </si>
  <si>
    <t>Subcomites de seguimiento de la Politica Pública de Equidad de Genero para las mujeres.</t>
  </si>
  <si>
    <t xml:space="preserve">Conformación de un  subcomite en los 12 municipios del departamento del Quindío </t>
  </si>
  <si>
    <t>Valor absoluto (1 comité por cada municipio)</t>
  </si>
  <si>
    <t>Secretaria de Familia, Consejos Departamental y municipales de mujeres</t>
  </si>
  <si>
    <t>2.2  Las Quindianas como agentes para la profundización democrática.</t>
  </si>
  <si>
    <t xml:space="preserve">2.3  Las quindianas empoderadas hacia la conciliación de la vida familiar y los ámbitos de participación social, política y económica. </t>
  </si>
  <si>
    <t>Poder ciudadano</t>
  </si>
  <si>
    <t>Quindio si a la participacion</t>
  </si>
  <si>
    <t>Desarrollar estrategias tendientes a promover la participación ciudadana en el departamento</t>
  </si>
  <si>
    <t xml:space="preserve">Seguridad humana como dinamizador de la vida, dignidad y libertad en el Quindío </t>
  </si>
  <si>
    <t>Convivencia, Justicia  y Cultura de Paz</t>
  </si>
  <si>
    <t xml:space="preserve">
219
220</t>
  </si>
  <si>
    <t>Apoyar la implementación de treinta y seis (36) programas de prevención del delito y mediación de conflictos en comunidades focalizadas del departamento
Atención integral de barrios con situacion critica de convivencia en los 12 municipios  del departamento</t>
  </si>
  <si>
    <t>Construcción de paz y reconciliación en el Quindío</t>
  </si>
  <si>
    <t>Protección y Garantías de no Repetición</t>
  </si>
  <si>
    <t>Implementar el plan integral de prevención a las violaciones de  Derechos Humanos DDHH e infracciones  al Derecho Internacional Humanitario DIH</t>
  </si>
  <si>
    <t>Actualizar e implementar el Plan Integral de Seguridad y Convivencia Ciudadana (PISCC)</t>
  </si>
  <si>
    <t>3. QUINDIANAS MOVILIZADAS PARA LA REDISTRIBUCIÓN DEL CONOCIMIENTO SOCIAL Y LA CONSTRUCCIÓN DE PAZ.</t>
  </si>
  <si>
    <t>3.1. Las Quindianas generamos nuevo conocimiento social para fundar nuevas prácticas sociales.</t>
  </si>
  <si>
    <t>3.1.1. Incorporar el enfoque de género y diferencial al desarrollo cultural, turístico, recreativo y deportivo en el departamento del Quindío.</t>
  </si>
  <si>
    <t xml:space="preserve">Visibilizar a través de una estrategía mediatica el rol de las mujeres quindianas y sus aportes al desarrollo de la historia, la ciencia, las artes, la cultura y el deporte desde un enfoque de género. </t>
  </si>
  <si>
    <t>Estrategia mediatica sobre el rol de las mujeres quindianas y sus aportes al desarrollo de la historia, la ciencia, las artes, la cultura y el deporte desde un enfoque de género. (programas de tV, estrategias radiales, formación, etc)</t>
  </si>
  <si>
    <t>100% de Implementación de estrategia mediatica el rol de las mujeres quindianas</t>
  </si>
  <si>
    <t>% implementación= (# de acciones implementadas/ # total de acciones definidas en la estrategia)</t>
  </si>
  <si>
    <t xml:space="preserve">Secretaria de Familia, Secretaria de Cultura, Medios de comunicación departamentales, UNIQUINDIO  </t>
  </si>
  <si>
    <t xml:space="preserve">Promover los espacios recreativos y deportivos donde se tranforme el estereotipo de género y se potencialice el liderazgo deportivo de las mujeres. </t>
  </si>
  <si>
    <t>Eventos recreativos y deportivos ejecutados.</t>
  </si>
  <si>
    <t>100% de cumplimiento de los eventos recreativos y deportivos.</t>
  </si>
  <si>
    <t>(# de eventos recreativos realizados/# total de eventos recreativos y deportivos propuestos)*100</t>
  </si>
  <si>
    <t>Secretaria de Familia, Secretaria de Cultura, indeportes, Consejos Departamental y Municipales de mujeres.</t>
  </si>
  <si>
    <t>Quindío territorio vital</t>
  </si>
  <si>
    <t>Generación de entornos favorables y sostenibilidad ambiental</t>
  </si>
  <si>
    <t>Desarrollar 4 eventos de deporte social
y comunitario.</t>
  </si>
  <si>
    <t>Incorporación de iniciativas de producción cultural de las mujeres rurales (campesinas, cafeteras, indigenas y afrodescendientes)  a los programas y proyectos de la Conservación, Reconocimento y Protección del Paisaje Cultural Cafetero como patrimonio natural y cultural de la Humanidad tanto en las Cabeceras Municipales como en las zonas rurales del departamento.</t>
  </si>
  <si>
    <t>Iniciativas de producción cultural  de las mujeres rurales (campesinas, cafeteras, indigenas y afrodescendientes)  a los programas y proyectos de la Conservación, Reconocimento y Protección del Paisaje Cultural Cafetero</t>
  </si>
  <si>
    <t xml:space="preserve">90% de implementación de las iniciativas de producción cultural </t>
  </si>
  <si>
    <t># de actividades de producción creativas ejecutadas/# total de iniciativas de producción cultural planeadas)*100</t>
  </si>
  <si>
    <t>Secretaria de Familia, Secretaria de Cultura, Secretaria de Turismo, Industria y Comercio</t>
  </si>
  <si>
    <t xml:space="preserve">Incorporar los aportes culturales y tradicionales de las mujeres mujeres rurales (campesinas, cafeteras, indigenas y afrodescendientes) a la implementación  del plan de promoción turística territorial, la  consolidación de productos y/o servicios turísticos existentes en el departamento y el desarrollo de iniciativas de marketing territorial con base en la gestión y promoción sustentable del paisaje. </t>
  </si>
  <si>
    <t xml:space="preserve">Número de programas con aportes culturales y tradicionales de las mujeres rurales dentro del plan de promoción turísticas </t>
  </si>
  <si>
    <t>Por lo menos un programa anual</t>
  </si>
  <si>
    <t>Valor absoluto (verificación  del programa incorporado e implementado anualmente)</t>
  </si>
  <si>
    <t>3.1.2. Promover la Transformación de la cultura a favor de las mujeres .</t>
  </si>
  <si>
    <t>Incentivar la promoción de los derechos humanos de las mujeres, la prevención de violencias y la transformación de valores de discriminación hacia la mujer a través  campañas en medios de comunicación escrita, radial y televisiva del departamento.</t>
  </si>
  <si>
    <t xml:space="preserve">Campañas en medios de comunicación </t>
  </si>
  <si>
    <t>Diez (10) campañas  en los medios comunicación. Una (1) campaña por año</t>
  </si>
  <si>
    <t>∑ de campañas realizadas</t>
  </si>
  <si>
    <t>Secretaria del Interior, Secretaria de Familia,  Defensoría del Pueblo, Personerias</t>
  </si>
  <si>
    <t>Preparados para la Paz Territorial</t>
  </si>
  <si>
    <t>Implementar plan de acción de Derechos Humanos articulado interinstitucionalmente, de  protección de los Derechos Humanos DDHH y la Paz en los doce (12) municipios del departamento</t>
  </si>
  <si>
    <t>Creación y funcionamiento del Observatorio de Género del Quindío.</t>
  </si>
  <si>
    <t>Observatorio de Género del Quindío diseñado y activo</t>
  </si>
  <si>
    <t xml:space="preserve">90% de ejecución de acciones desarrolladas en el Observatorio de Género del Quindío </t>
  </si>
  <si>
    <t xml:space="preserve">% de ejecución = (# de acciones ejecutadas/# total de acciones programadas)*100% </t>
  </si>
  <si>
    <t>Gobernación del Quindío,  Universidades del Departamento, Centros de Investigación, secretaria de planeación, secretaria de familia.</t>
  </si>
  <si>
    <t>Estimular la investigación, publicación y divulgación del conocimiento ancestral, cultural y científico relacionado con asuntos de género y de las mujeres en el departamento.</t>
  </si>
  <si>
    <t xml:space="preserve">Desarrollo de investigaciones en asuntos de género y de las mujeres en el departamento. </t>
  </si>
  <si>
    <t>3 investigaciones en asuntos de género y de las mujeres en el departamento</t>
  </si>
  <si>
    <t>∑ de investigaciones</t>
  </si>
  <si>
    <t>Secretaria de Educación, Secretaria de Familia, Secretaría de Cultura, Universidades del departamento.</t>
  </si>
  <si>
    <t>Fortalecer la participación de mujeres en la movilización social de mujeres frente a las violencias ejercidas contra ellas desde el enfoque diferencial y de derechos humanos.</t>
  </si>
  <si>
    <t>Participación de las mujeres en la movilización social de mujeres.</t>
  </si>
  <si>
    <t xml:space="preserve"> 50%  de participación de mujeres en eventos de la movilización social de mujeres</t>
  </si>
  <si>
    <t>(# de mujeres que participan en eventos de la movilización social de mujeres/# total de mujeres)*100</t>
  </si>
  <si>
    <t>Secretaria del Interior, Secretaria de Familia, Secretaria de educación, Secretaria de Salud, personerías.</t>
  </si>
  <si>
    <t>231.
232.</t>
  </si>
  <si>
    <t xml:space="preserve">Implementar el plan integral de prevención a las violaciones de  Derechos Humanos DDHH e infracciones  al Derecho Internacional Humanitario DIH.
Apoyar en los doce (12) municipios la articulación institucional para la prevención a las violaciones DDHH  e infracciones al DIH </t>
  </si>
  <si>
    <t>Diseño e implentación de campaña "Hombres quindianos por una vida libre de miedos y violencias contra las mujeres". Esta campaña pretenderá la reflexión y  transformacion de valores machistas y sexistas en los hombres como agenciadores de la convivencia pacífica entre hombres y mujeres en los ambitos públicos y privados.</t>
  </si>
  <si>
    <t>Campaña "Hombres quindianos por una vida libre de miedos y violencias contra las mujeres" elaborada y ejecutada</t>
  </si>
  <si>
    <t>90% de implementación de campaña "Hombres quindianos por un vida libre de miedos y violencias contra las mujeres"</t>
  </si>
  <si>
    <t>% de implementación= # de actividades de la campaña ejecutadas/# total de actividades)*100</t>
  </si>
  <si>
    <t>Secretaria del Interior, Secretaria de Familia, Secretaria de Educación, Secretaria de Salud, personerías, Policia Nacional.</t>
  </si>
  <si>
    <t>3.2  Mujeres quindianas constructoras de escenarios para la paz.</t>
  </si>
  <si>
    <t>3.2.1.Reconocer socialmente las violencias que afectan y afectaron a las mujeres en el marco
del conflicto armado.</t>
  </si>
  <si>
    <t xml:space="preserve">Identificar los tipos de conflictos que afectan la convivencia y el bienestar general de las mujeres. </t>
  </si>
  <si>
    <t>Tipos de conflictos que afectan la convivencia y el bienestar general de las mujeres.</t>
  </si>
  <si>
    <t>100%  de tipos de conflictos  identificados</t>
  </si>
  <si>
    <t>(# de conflictos identificados/# total de conflictos)*100</t>
  </si>
  <si>
    <t>Secretaria de familia, Fiscalia, Policia nacional, Secretaria de Educación, Defensoría del Pueblo.</t>
  </si>
  <si>
    <t>Ajustar e implementar  la política de salud mental en los 12 municipios del Departamento, conforme a los lineamientos y desarrollos técnicos definidos por el Ministerio de Salud y Protección Social.</t>
  </si>
  <si>
    <t>Desarrollo de proyectos de investigación que esclarezcan y visibilicen la experiencia de las mujeres en el marco de distintos dominios y disputas armadas.</t>
  </si>
  <si>
    <t xml:space="preserve">Desarrollo Proyectos de investigación </t>
  </si>
  <si>
    <t>Seis (6) proyectos de investigación diseñados y en ejecución.</t>
  </si>
  <si>
    <t>∑ de proyectos de investigación</t>
  </si>
  <si>
    <t xml:space="preserve">Secretaria de familia, Universidades del Departamento, </t>
  </si>
  <si>
    <t>Visibilizar la violencia sexual y el desplazamiento forzado como principales hechos victimizantes y los efectos en la vida y cuerpo de las mujeres en el marco del conflicto.</t>
  </si>
  <si>
    <t xml:space="preserve">Campaña de sensibilización y divulgación. </t>
  </si>
  <si>
    <t xml:space="preserve">100% de ejecución de la campaña  </t>
  </si>
  <si>
    <t>% de ejecución = (# de actividades de la campaña ejecutadas/# total de actividades de la campaña)*100</t>
  </si>
  <si>
    <t>Secretaria de familia, Secretaria de interior, Secretaria de educación , Secretaria de Salud, ICBF, Defensoria del Pueblo, Personería, Policia Nacional</t>
  </si>
  <si>
    <t>3.2.2. Reconocer la participación social y política de las mujeres en la construcción de escenarios de paz.</t>
  </si>
  <si>
    <t>Promover la participación activa de las mujeres en la construcción de escenarios de paz en los espacios privado y publico.</t>
  </si>
  <si>
    <t>Participación de las mujeres en escenarios de construcción de paz</t>
  </si>
  <si>
    <t>Participación del 50% de las mujeres en escenarios de construcción de paz</t>
  </si>
  <si>
    <t>% de participación= (# de mujeres que participan en escenarios de construcción de paz/# total de mujeres)*100</t>
  </si>
  <si>
    <t>Secretaria de familia, Secretaria de interior, Secretaria de educación , Secretaria de Salud, ICBF, Defensoría del Pueblo, Personería</t>
  </si>
  <si>
    <t xml:space="preserve"> Documentar y divulgar experiencias e iniciativas de construcción de paz, participación y resistencia pacífica de mujeres en el departamento del Quindío.</t>
  </si>
  <si>
    <t>Documentación y divulgación de experiencias e iniciativas</t>
  </si>
  <si>
    <t>80% de  experiencias e iniciativas de construcción de paz identificadas, documentadas y divulgadas</t>
  </si>
  <si>
    <t>(# de experiencias documentadas y divulgadas/# total de experiencias Identificadas)*100</t>
  </si>
  <si>
    <t>Gobernación del Quindío, Alcaldías, Personería, Defensoría del Pueblo.</t>
  </si>
  <si>
    <t xml:space="preserve">Acompañar  el acceso a los beneficios que brinda la ACR, para las mujeres y hombres del proceso de Reintegración, teniendo en cuenta la perspectiva de género. </t>
  </si>
  <si>
    <t>Mujeres articuladas a los procesos que brinda la ACR</t>
  </si>
  <si>
    <t xml:space="preserve">80 % de las mujeres que se benefician  de los procesos del ACR </t>
  </si>
  <si>
    <t>(# de mujeres beneficiarias/#total de mujeres)*100</t>
  </si>
  <si>
    <t>Secretaria de familia, Secretaria de Interior, Secretaria de Educación , Secretaria de Salud, ICBF, Defensoría del Pueblo, Personería, ACR.</t>
  </si>
  <si>
    <t>Apoyar la implementación de treinta y seis (36) programas de prevención del delito y mediación de conflictos en comunidades focalizadas del departamento</t>
  </si>
  <si>
    <t>Integrar las recomendaciones del Consejo de Seguridad de la ONU producidas en las resoluciones 1325 de 2000 y subsiguientes frente a la participación de las mujeres en asuntos de seguridad y paz en los planes y proyectos relacionados con el proceso de negociación y el posconflicto.</t>
  </si>
  <si>
    <t xml:space="preserve">Porcentaje de recomendaciones incluidas en los planes y proyectos </t>
  </si>
  <si>
    <t xml:space="preserve">Inclusión del 95% de las recomendaciones en los planes y proyectos </t>
  </si>
  <si>
    <t># de recomendaciones incorporadas en los planes y proyectos/#total de recomendaciones realizadas)*100</t>
  </si>
  <si>
    <t>Secretaria de familia, Secretaria de interior, Secretaria de educación , Secretaria de Salud, ICBF, Defensoria del Pueblo, Personería, Policia Nacional.</t>
  </si>
  <si>
    <t>Acompañar  la construcción de las Catedras de Paz de las instituciones educativas del departamento incorporarando el enfoque diferencial y de género.</t>
  </si>
  <si>
    <t xml:space="preserve">Asesorar la construcción de la Catedra de Paz incorporando el enfoque diferencial y de género  </t>
  </si>
  <si>
    <t xml:space="preserve">90% de instituciones educativas asesoradas en construcción de Catedra de Paz </t>
  </si>
  <si>
    <t>(# de instituciones educativas asesoradas/# total de instituciones educativas)*100</t>
  </si>
  <si>
    <t>Secretaria de familia, Secretaria de interior, Secretaria de educación , Defensoría del Pueblo, Personería</t>
  </si>
  <si>
    <t>Educación, Ambientes Escolares y Cultura para la Paz</t>
  </si>
  <si>
    <t>Realizar ocho (8) eventos académicos, investigativos y culturales</t>
  </si>
  <si>
    <t xml:space="preserve">QUINDIANAS POR UNA VIDA LIBRE DE MIEDOS Y VIOLENCIAS.
</t>
  </si>
  <si>
    <t>4.1 Promoción de los derechos humanos de las mujeres y Prevención de las Violencias: Física, Psicológica, Sexual y Económica.</t>
  </si>
  <si>
    <t xml:space="preserve">4.1.1 Transversalización del enfoque de género en los planes, programas y proyectos vinculados con la seguridad, la convivencia ciudadana y la criminalidad en el  departamento. </t>
  </si>
  <si>
    <t>Incorporación de criterios de análisis de género en los planes de seguridad y conviviencia ciudadana del departamento.</t>
  </si>
  <si>
    <t xml:space="preserve">Criterios de analisis de género incluidos en los planes de seguridad y convivencia cuidadana de la totalidad de los municipios </t>
  </si>
  <si>
    <t xml:space="preserve">90% de criterios de análisis de género  incluidos </t>
  </si>
  <si>
    <t># de criterios incorporados/# total de criterios propuestos)*100</t>
  </si>
  <si>
    <t>Secretaria de familia, Secretaria de interior, Defensoria del Pueblo, Personería, Policia Nacional.</t>
  </si>
  <si>
    <t>Inclusión del enfoque de Derechos humanos y de  Género en la Política Pública de Seguridad y Convivencia Ciudadana del Departamento.</t>
  </si>
  <si>
    <t>Enfoque de Derechos Humanos, diferencial y de género en la Política Pública</t>
  </si>
  <si>
    <t>Inclusión del enfoque de Derechos Humanos, diferencial y de género en la Política  Pública</t>
  </si>
  <si>
    <t>Valor absoluto (verificación de inclusión)</t>
  </si>
  <si>
    <t>Secretaria de familia, Secretaria de Interior, Defensorïa del Pueblo, Personería.</t>
  </si>
  <si>
    <t>Diseñar herramientas con enfoque de Derechos Humanos, diferencial y de género para el seguimiento de registros vinculados con el incremento de delitos que atentan contra la vida, la libertad, la integridad de las mujeres.</t>
  </si>
  <si>
    <t>Herramientas con enfoque de Derechos Humanos, diferencial y de género</t>
  </si>
  <si>
    <t xml:space="preserve">Dos (2)herramientas seguimiento diseñadas </t>
  </si>
  <si>
    <t>∑ de herramientas diseñadas</t>
  </si>
  <si>
    <t>Secretaria de Familia, Secretaria de interior, Defensoria del Pueblo, Personería, Policia Nacional.</t>
  </si>
  <si>
    <t>Diseñar campañas para sensibilizar a la sociedad en general para la prevención de la violencia contra las mujeres y el fortalecimiento de procesos que contribuyan a la transformación cultural a favor de la no discriminación en todos los ámbitos. Enfoque diferencial de las mujeres, el enfoque de Derechos Humanos de las Mujeres y de Género.</t>
  </si>
  <si>
    <t>Campañas de sensibilización en prevención de la violencia contra las mujeres y el fortalecimiento de procesos que contribuyan a la transformación cultural diseñadas y ejecutadas</t>
  </si>
  <si>
    <t>90%  de ejecución de las campañas de sensibilización.</t>
  </si>
  <si>
    <t># de campañas ejecutadas/# total de campañas diseñadas)*100</t>
  </si>
  <si>
    <t>Secretaria de Familia, Secretaria de Interior, Secretaria de Educación , Secretaría de Turismo, Industria y Comercio, Defensoría del Pueblo, Personería, ICBF</t>
  </si>
  <si>
    <t xml:space="preserve">Campañas de sensibilización que den a conocer la normatividad que sanciona los delitos de acoso laboral y sexual, así como las herramientas para hacer efectiva dichas sanciones. </t>
  </si>
  <si>
    <t>Campañas de sensibilización sobre  la normatividad que sanciona los delitos de acoso laboral y sexual diseñadas y ejecutadas</t>
  </si>
  <si>
    <t xml:space="preserve"> 90% de ejecución de las campañas de sensibilización </t>
  </si>
  <si>
    <t>Secretaría de Familia, Secretaría del Interior, secretaria de Salud, Fiscalía, INMLCF, CAIVAS, Direccion territorial Min. Trabajo.</t>
  </si>
  <si>
    <t>4.1.2 Desarrollar estrategias,  herramientas y mecanismos para la Prevencion de las violencias contra las mujeres quindianas.</t>
  </si>
  <si>
    <t>Acompañar la elaboración de un plan estratégico para la prevención del acoso sexual y laboral en el marco del lugar de trabajo, en virtud del tema de género.</t>
  </si>
  <si>
    <t>Asesorias a los planes de acción para la prevención del acoso sexual y laboral</t>
  </si>
  <si>
    <t>90 % de asesorias ejecutadas en el año.</t>
  </si>
  <si>
    <t xml:space="preserve">Implementar una  estrategia  de prevención y atención de la erradicación del abuso, explotación sexual comercial, trabajo infantil y peores formas de trabajo, y actividades delictivas. </t>
  </si>
  <si>
    <t>Implementar Programa de Formación  a todos los funcionarios/as públicos del sector Educativo en prevención y detección de la discriminación y la violencia contra las mujeres y derechos de las mujeres y prácticas no discriminatorias.</t>
  </si>
  <si>
    <t>Programa de formación a funcionarios/as públicos del sector Educativo en prevención y detección de la discriminación y la violencia contra las mujeres y derechos de las mujeres y prácticas no discriminatorias.diseñado y ejecutado</t>
  </si>
  <si>
    <t xml:space="preserve">90% de implementación del Programa de Formación </t>
  </si>
  <si>
    <t># de acciones del programa de formación ejecutadas/# total de acciones del programa de formación)*100</t>
  </si>
  <si>
    <t>Secretaría de Familia, Secretaría del Interior, Secretaria de Educación, Defensoría del Pueblo, Personería</t>
  </si>
  <si>
    <t>Genero poblaciones vulnerables y con enfoque diferenciao
Construcción de paz y reconciliación en el Quindío</t>
  </si>
  <si>
    <t>Mujeres constructoras de familia y de paz
Protección y Garantías de no Repetición</t>
  </si>
  <si>
    <t>197
233</t>
  </si>
  <si>
    <t>Revisar, ajustar  e  implementar  la política publica de equidad de género para la  mujer del departamento
Actualizar e Implementar el plan lucha contra la trata de personas</t>
  </si>
  <si>
    <t>Implementar estrategia de sensibilización y formación  en derechos sexuales y reproductivos y prevención de las violencias de género, y construccion de nuevas feminidades y  masculinidades.</t>
  </si>
  <si>
    <t>Estrategias de sensibilización y formación implementadas</t>
  </si>
  <si>
    <t xml:space="preserve">90% de implementación de estrategias de sensibilización y formación diseñadas e ejecutadas </t>
  </si>
  <si>
    <t>(# de estrategias de sensibilización implementadas/# total de estrategias de sensibilización formuladas)*100</t>
  </si>
  <si>
    <t>Secretaria de familia, Secretaria de Salud, Defensoria del Pueblo, Personería, PROFAMILIA Quindio.</t>
  </si>
  <si>
    <t>Implementación del Decreto 4798 de 2011. Acompañamiento a los proyectos pedagógicos en el respeto de los derechos, libertades, autonomía e igualdad entre hombres y mujeres, la sensibilización y el reconocimiento de la existencia de discriminación y violencia contra las mujeres.</t>
  </si>
  <si>
    <t>Asesorias de implementación del Decreto 4798 de 2011 en los proyectos pedagógicos.</t>
  </si>
  <si>
    <t xml:space="preserve">90 % de asesorias ejecutadas a los proyectos pedagógicos en el año.
</t>
  </si>
  <si>
    <t>Secretaria de familia, Secretaria de Educación, Defensoría del Pueblo, Personería.</t>
  </si>
  <si>
    <t xml:space="preserve">Campaña de sensibilización y formación a periodistas y comunicadores sociales en Prevención de violencias contra las mujeres, promoción de sus derechos bajo el enfoque diferencial y de género. Esta implica transformacion de estereotipos de género, imaginarios,  practicas y lenguaje sexista. Ella propenderá por la revisión de contenidos discriminatorios y legitimadores de la violencia contra las mujeres en los distintos medios de comunicacion del departamento. </t>
  </si>
  <si>
    <t>Campaña de sensibilización  de Prevención de violencias contra las mujeres, promoción de sus derechos bajo un enfoque diferencial y de género.</t>
  </si>
  <si>
    <t xml:space="preserve">80% de periodistas y comunicadores sociales de las instituciones y emisoras del departamento sensibilizados y formados </t>
  </si>
  <si>
    <t>(# de periodistas y comunicadores sociales formados/total de periodistas)*100</t>
  </si>
  <si>
    <t>Acompañar la capacitación especializada a las Unidades de Justicia y Paz, CAV, CAIVAS Y CAVIF en: población vulnerable y derechos humanos</t>
  </si>
  <si>
    <t>Asesorias a las capacitaciones de las Unidades de Justicia y Paz</t>
  </si>
  <si>
    <t>90 % de asesorias ejecutadas a las capacitaciones .</t>
  </si>
  <si>
    <t>Secretaria de familia, Secretaria de interior, Defensoría del Pueblo, Personería, CAIVAS, CAVIF.</t>
  </si>
  <si>
    <t>Seguimiento a la participación en los cursos básicos para Fiscales e Investigadores donde este incluido el tema de enfoque diferencial y género.</t>
  </si>
  <si>
    <t>Verificación de participación en los cursos.</t>
  </si>
  <si>
    <t>80% de participación de los Fiscales e Investigadores  en los cursos donde este incluido el tema de enfoque diferencial y género.</t>
  </si>
  <si>
    <t>(# de funcionarios capacitados en los cursos/# total de fiscales e investigadores)*100</t>
  </si>
  <si>
    <t>Secretaria de familia, Secretaria de interior, Defensoria del Pueblo, Procuraduria.</t>
  </si>
  <si>
    <t>4.2 Asistencia y atención de mujeres víctimas de las violencias: física, psicológica, sexual, económica.</t>
  </si>
  <si>
    <t>4.2.1. Los sectores vinculados a la atención de la violencia fortalecen sus capacidades institucionales y sus funcionarios públicos mejoran sus conocimientos.</t>
  </si>
  <si>
    <t>Incorporación de lineamientos para la investigación y atención de casos de denuncia sobre violencia sexual, violencia intrafamiliar, homicidios, inasistencia alimentaria y lesiones por ácido.</t>
  </si>
  <si>
    <t>Lineamientos para la investigación de denuncias  sobre violencia sexual, violencia intrafamiliar, homicidios, inasistencia alimentaria y lesiones por ácido.</t>
  </si>
  <si>
    <t xml:space="preserve">Diseño de lineamientos para la investigación de denuncias  </t>
  </si>
  <si>
    <t>Valor absoluto (Verificación de lineamientos diseñados)</t>
  </si>
  <si>
    <t>Secretaria de familia, Secretaria de interior, Defensoria del Pueblo, Personería, CAIVAS, CAVIF, INMLCF, FISCALIA, Policia Nacional.</t>
  </si>
  <si>
    <t>Asegurar la atención especializada y el restablecimiento de los derechos de las niñas y adolescentes víctimas de violencia sexual mediante los Centros de Atención Integral a Victimas de Abuso Sexual - CAIVAS.</t>
  </si>
  <si>
    <t>Atención especializada en los Centros de Atención Integral a Victimas de Abuso Sexual</t>
  </si>
  <si>
    <t>90% de personas atendidas en  los Centros de Atención Integral a Victimas del Abuso sexual</t>
  </si>
  <si>
    <t>(# de personas atendidas/# total de personas que requieren atención)*100</t>
  </si>
  <si>
    <t>CAIVAS, Procuraduria, Defensoría del Pueblo, Personeria, ICBF</t>
  </si>
  <si>
    <t>Fortalecimiento de CAIVAS, CAVIF, CAV e Inasistencia Alimentaria en municipios que no cuentan con ellos o que por la demanda deben reforzarse.</t>
  </si>
  <si>
    <t>Asesorias  a las CAIVAS, CAVIF, CAV e Inasistencia Alimentaria en los municipios del departamento del Qindío</t>
  </si>
  <si>
    <t>90 % de asesorias a las CAIVAS, CAVIF, CAV e Inasistencia Alimentaria en los 12 municipios ejecutadas en el año</t>
  </si>
  <si>
    <t>Fiscalía General de la Nacion, Secretaria del Interior.</t>
  </si>
  <si>
    <t>NO HAY INFORMACION</t>
  </si>
  <si>
    <t>Acompañar el fortalecimiento de la Línea estratégica de violencia basada en género del Programa de Casas de Justicia.</t>
  </si>
  <si>
    <t>Asesorias Línea Estrategica de violencia del Programa de Casas de Justicia</t>
  </si>
  <si>
    <t>90 % de asesorias al Programa Casas de Justicia enla Línea Estrategica de violencia basada en género ejecutadas en el año</t>
  </si>
  <si>
    <t xml:space="preserve">Secretaría de Interior, Secretaria de Familia. </t>
  </si>
  <si>
    <t>Implementación de lineamientos para la atención adecuada de mujeres víctimas de diversas formas de violencias basadas en género, con especial énfasis en las diversas modalidades de violencia sexual que ocurren en el marco del conflicto armado.</t>
  </si>
  <si>
    <t>Lineamientos para la atención adecuada de mujeres victimas de diversas formas de violencias basadas en género</t>
  </si>
  <si>
    <t xml:space="preserve">Implementación de Lineamientos para la atención adecuada de mujeres víctimas </t>
  </si>
  <si>
    <t>Secretaria de Interior, Secretaria de Familia, CAIVAS, CAV, CAVIF, Defensoría del Pueblo, Personeria</t>
  </si>
  <si>
    <t xml:space="preserve">Seguimiento a la aplicación de protocolos de atención a víctimas de violencia de género con pertinencia cultural. </t>
  </si>
  <si>
    <t>Aplicación de protocolos de atención a víctimas de violencia de genero</t>
  </si>
  <si>
    <t>Verificación del 90% de cumplimiento de los protocolo de atención a víctimas de violencia de genero</t>
  </si>
  <si>
    <t>Valor absoluto (Verificación de protocolos aplicados)</t>
  </si>
  <si>
    <t>Secretaria de Interior, Secretaria de familia, Comites departamental y municipales del mujeres, INMLCF, Procuraduría</t>
  </si>
  <si>
    <t>Genero poblaciones vulnerables y con enfoque diferenciado
Construcción de paz y reconciliación en el Quindío</t>
  </si>
  <si>
    <t>Mujeres constructoras de familia y de paz
Plan de Acción Territorial para las Víctimas del Conflicto</t>
  </si>
  <si>
    <t>197
228</t>
  </si>
  <si>
    <t xml:space="preserve">Revisar, ajustar  e  implementar  la política publica de equidad de género para la  mujer del departamento
Fortalecer el Comité departamental de justicia transicional y la mesa de participación efectiva de las víctimas del conflicto </t>
  </si>
  <si>
    <t>Vigilar el Restablecimiento de los derechos de las niñas y adolescentes víctimas de violencia sexual a través de la modalidad de Intervención de Apoyo, con el fin de integrar a las familias en el proceso de atención especiliazada.</t>
  </si>
  <si>
    <t xml:space="preserve">Herramientas de vigilancia para garantizar el Restablecimiento de los derechos de las niñas y adolescentes víctimas de la violencia sexual </t>
  </si>
  <si>
    <t>Dos (2) herramientas de vigilancia diseñadas y aplicadas</t>
  </si>
  <si>
    <t>Valor absoluto (Verificación de herramientas aplicadas)</t>
  </si>
  <si>
    <t>Secretaria de Interior, Secretaria de familia, CAV, CAVIF, CAIVAS,  Procuraduría</t>
  </si>
  <si>
    <t>Seguridad humana como dinamizador de la vida, dignidad y libertad en el Quindío 
ICBF</t>
  </si>
  <si>
    <t>Aplicación de lineamientos para el enfoque de género y enfoque diferencial en el Programa de víctimas y Testigos de la FGN.</t>
  </si>
  <si>
    <t>Aplicación de lineamientos en el Programa  de Víctimas y Testigos de la FGN</t>
  </si>
  <si>
    <t xml:space="preserve">Lineamientos para el enfoque de genero y enfoque diferencial </t>
  </si>
  <si>
    <t>Valor absoluto (Verificación de lineamientos diseñados y aplicados)</t>
  </si>
  <si>
    <t>Fiscalia General de la Nación Armenia, Fiscalias Seccionales Quindio, Policia Nacional, Secretaria de interior</t>
  </si>
  <si>
    <t>Plan de Acción Territorial para las Víctimas del Conflicto</t>
  </si>
  <si>
    <t xml:space="preserve">Fortalecer el Comité departamental de justicia transicional y la mesa de participación efectiva de las víctimas del conflicto </t>
  </si>
  <si>
    <t>Implementación de las medidas de atención establecidas en los literales a) y b) del artículo 19 de la Ley 1257 de 2008, de acuerdo a lo reglametado por el Gobierno Nacional (Ministerios de Salud, Defensa y Justicia) en lo concerniente al sector salud: a. Garantizar la habitación y alimentación de la víctima a través del Sistema General de Seguridad Social en Salud. b. Cuando la víctima decida no permanecer en los servicios hoteleros disponibles, o estos no hayan sido contratados, se asignará un subsidio monetario mensual para la habitación y alimentación de la víctima, sus hijos e hijas, siempre y cuando se verifique que el mismo será utilizado para sufragar estos gastos en un lugar diferente a que habite el agresor. Así mismo este subsidio estará condicionado a la asistencia a citas médicas, psicológicas o psiquiátricas que requiera la víctima.</t>
  </si>
  <si>
    <t>Medidas de atención establecidas en los literales a) y b) del artículo 19 de la Ley 1257 de 2008, de acuerdo a lo reglametado por el Gobierno Nacional (Ministerios de Salud, Defensa y Justicia)</t>
  </si>
  <si>
    <t>Implementación de las medidas establecidas</t>
  </si>
  <si>
    <t>Valor absoluto (Verificación de implementación de las medidas)</t>
  </si>
  <si>
    <t>Secretaria de Salud, ESPs, Procuraduría</t>
  </si>
  <si>
    <t>Desarrollar estrategias de coordinación interinstitucional de articulación de rutas intersectoriales de atención para garantizar  a las mujeres, niñas y adolescentes, víctimas de violencia y la restitución de sus derechos tomando en cuenta sus particularidades.</t>
  </si>
  <si>
    <t>Estrategias de coordinación interinstitucional de articulación de rutas intersectoriales</t>
  </si>
  <si>
    <t>Establecimiento de   Número de estrategias de coordinación intertinstitucional implementadas</t>
  </si>
  <si>
    <t>Secretaria de familia, Secretaria del Interior, Secretaria de Salud,  ICBF, CAVIF, CAIVAS, Comisarias de Familia</t>
  </si>
  <si>
    <t>Fortalecimiento del Comité de Seguimiento a la Implementación de la Ley 1257 de 2008 con el fin de realizar el monitoreo a la implementación de la misma y el cumplimiento a los decretos reglamentarios.</t>
  </si>
  <si>
    <t>Asesorias a el Comité de Seguimiento a la Implementación de la Ley 1257</t>
  </si>
  <si>
    <t>90 % de asesorias ejecutadas al Comité de Seguimiento</t>
  </si>
  <si>
    <t>Secretaria de familia, Secretaria del Interior, Secretaria de Salud,  Secretaria de educación, ICBF, Policia, CAVIF, CAIVAS, Comisarias de Familia, Defensoría del Pueblo, Personeria, Procuraduría, Comites departamental y municipales de mujeres</t>
  </si>
  <si>
    <t>4.2.2 Fortalecimiento a la articulación institucional,  los sistemas de información en materia de violencia contra las mujeres.</t>
  </si>
  <si>
    <t>Acompañar el fortalecimiento de los mecanismos de coordinación intersectoriales para garantizar la interoperabilidad  entre los distintos sistemas de información que recogen datos sobre las víctimas de violencia.</t>
  </si>
  <si>
    <t>Asesorias de fortalecimiento de mecanismos de coordinación intersectorial entre los distintos sistemas de información.</t>
  </si>
  <si>
    <t>90 % de asesorias  en mecanismos de coordinación interinstitucional a los sistemas de información ejecutadas en el año</t>
  </si>
  <si>
    <t>Secretaria de Familia, Defensoría del Pueblo.</t>
  </si>
  <si>
    <t xml:space="preserve">90%
</t>
  </si>
  <si>
    <t>5. FORTALECIMIENTO     INSTITUCIONAL A FAVOR DE LAS QUINDIANAS.</t>
  </si>
  <si>
    <t>5.1.  Incorporación del enfoque de género y diferencial en la complejidad institucional del Estado a nivel departamental y municipal.</t>
  </si>
  <si>
    <t>5.1.1 Identificar procesos, procedimientos y prácticas patriarcales, androcenticas y sexistas en las instancias e instituciones del Estado a nivel departamental y municipal.</t>
  </si>
  <si>
    <t>Realizar un diagnóstico de detección de prácticas e imaginarios patriarcales, androcenticas y sexistas en los funcionarios publicos, en el diseño y aplicabilidad de los procesos, procedimientos de las instancias e instituciones del Estado a nivel departamental y municipal.</t>
  </si>
  <si>
    <t>Diagnóstico de detección de prácticas e imaginarios patriarcales, androcenticas y sexistas en los funcionarios publicos</t>
  </si>
  <si>
    <t xml:space="preserve">Construcción del 100% del diagnostico </t>
  </si>
  <si>
    <t>Valor absoluto (Diagnóstico realizado)</t>
  </si>
  <si>
    <t>Secretaria de Familia, Universidades del Departamento</t>
  </si>
  <si>
    <t>Promover una campaña de Reflexión, reconocimiento y autocrítica frente a los imaginarios sexistas, patriarcales y androcentricos en los servidores y funcionarios publicos.</t>
  </si>
  <si>
    <t>Campaña de reflexión, reconocimiento y autocrítica para los servidores y funcionarios públicos</t>
  </si>
  <si>
    <t>80% de servidores y funcionarios participantes en la campaña.</t>
  </si>
  <si>
    <t>(# de funcionarios que participan de la campaña/# total de funcionarios)*100</t>
  </si>
  <si>
    <t>5.1.2 Transformar la institucionalidad a favor de las mujeres.</t>
  </si>
  <si>
    <t>Seguimiento a la Incorporación de indicadores de género en los sistemas de información de las instancias e intituciones del Estado a nivel departamental y municipal.</t>
  </si>
  <si>
    <t>Indicadores de género en los sistemas de información de la instituciones departamentales y municipales</t>
  </si>
  <si>
    <t>90 % de cumplimiento de indicadores de genero en los sistemas de información</t>
  </si>
  <si>
    <t>Valor absluto (Verificación)</t>
  </si>
  <si>
    <t>Secretaria de Familia.</t>
  </si>
  <si>
    <t xml:space="preserve">Incorporar el enfoque de género en las distintas políticas publicas, planes, programas y proyectos de las entidades públicas del departamento. </t>
  </si>
  <si>
    <t>Incoporación de enfoque de género en las politicas públicas, planes, programas</t>
  </si>
  <si>
    <t>90% de politicas públicas, planes, programas y proyectos con incorporación de enfoque de género</t>
  </si>
  <si>
    <t># de políticas públicas con incorporación de enfoque de género/ sobre # total de políticas públicas vigentes)*100</t>
  </si>
  <si>
    <t>Promocionar, sensibilizar y socializar a los funcionarios en la prevención y detección de violencias contra las mujeres, derechos de las mujeres y prácticas no discriminatorias.</t>
  </si>
  <si>
    <t>Campaña de sensibilización y socialización</t>
  </si>
  <si>
    <t>90% de ejecución de la campaña de sensibilización y socialización.</t>
  </si>
  <si>
    <t>% de ejecución= (# de acciones ejecutadas/# total de acciones programadas)*100</t>
  </si>
  <si>
    <t xml:space="preserve">Gobernación del Quindio, Alcaldias municipales, DefensorÍa del Pueblo, </t>
  </si>
  <si>
    <t>Diseñar un plan de capacitacion permanente del enfoque de género para funcionarios publicos de todas las instancias del departamento.</t>
  </si>
  <si>
    <t xml:space="preserve">Plan de capacitación permanente del enfoque de genero para funcionarios públicos. </t>
  </si>
  <si>
    <t>90% de implementación del plan de capacitacion anual</t>
  </si>
  <si>
    <t>% de implementación = (# de actividades del plan ejecutadas/#total de actividades)*100</t>
  </si>
  <si>
    <t>Secretaria de Familia, Secretaria del Interior, Comites deparatamental y municipales de mujeres, Universidades del Departamento.</t>
  </si>
  <si>
    <t>Fortalecimiento del tema de equidad de género al interior de la Fuerza Pública.</t>
  </si>
  <si>
    <t>Capacitación de los funcionarios de la fuerza pública en el tema de equidad de género</t>
  </si>
  <si>
    <t>90% de implementación de capacitaciones de equidad de género a los funcionarios de la Fuerza Pública</t>
  </si>
  <si>
    <t>% de participación = (# de funcionarios que participan de la campaña/# total de funcionarios)*100</t>
  </si>
  <si>
    <t>Secretaria de Familia, Secretaria del Interior, Fuerza Pública</t>
  </si>
  <si>
    <t>Incorporar la perspectiva de género en los planes de accion municipales y departamental de DDHH y DIH.</t>
  </si>
  <si>
    <t>Perspectiva  de género en los planes de acción municipales y departamentales</t>
  </si>
  <si>
    <t>Trece 13 planes de acción  con incorporación de perspectiva de género. Uno (1) departamental y doce (12) municipales)</t>
  </si>
  <si>
    <t># de planes de acción con incorporación de perspectiva de género</t>
  </si>
  <si>
    <t>Secretaria de Familia, Secretaria del Interior</t>
  </si>
  <si>
    <t>Socializar y sensibilizar las rutas de atención a mujeres victimas de las distintas violencias con los funcionarios  públicos del departamento.</t>
  </si>
  <si>
    <t xml:space="preserve">Camapaña de sensibilización y socialización de las rutas de atención a mujeres victimas de las distitntas violencias. </t>
  </si>
  <si>
    <t>90% de implementación de campaña de sensibilización de rutas de atención a mujeres víctimas.</t>
  </si>
  <si>
    <t># de actividades de la campaña ejecutadas/#total de actividades)*100</t>
  </si>
  <si>
    <t>Gobernación del Quindío, Alcaldías municipales, Defensoría del Pueblo, ICBF, Personería, Procuraduria, Fiscalía, Policia Nacional.</t>
  </si>
  <si>
    <t xml:space="preserve">Acompañar el comité de seguimiento a la implemetacion de la ley 1257 de 2008 y sus decretos reglamentarios. </t>
  </si>
  <si>
    <t>Asesorias al Comité de seguimiento a la Implementación de la Ley 1257 de 2008</t>
  </si>
  <si>
    <t>90 % de asesorias ejecutadas al Comité de seguimiento a la implementación de la Ley 1257 de 2008</t>
  </si>
  <si>
    <t>Secretaria de Familia</t>
  </si>
  <si>
    <t>5.2 Implementación, monitoreo y evaluación de la Política Pública de Equidad de género para las mujeres.</t>
  </si>
  <si>
    <t>5.2.1. Construir arreglos organizacionales, acuerdos inter e intra gubernamentales para la implementación, monitoreo y evaluación de la Política Pública de Equidad de género para las mujeres.</t>
  </si>
  <si>
    <t>Consolidar el comité técnico interinstitucional  para la implementación, monitoreo y evaluación de la Política Pública de Equidad de Género para las mujeres.</t>
  </si>
  <si>
    <t xml:space="preserve">Comité Técnico Interinstitucional  para la implementación, monitoreo y evaluación de la Política Pública de Equidad de Género para las mujeres.  </t>
  </si>
  <si>
    <t>90% de acciones ejecutadas por el comité técnico intersectorial</t>
  </si>
  <si>
    <t># de acciones ejecutadas por el comité /#total de actividades programadas)*100</t>
  </si>
  <si>
    <t>Incentivar la participación activa de las organizaciones de mujeres  en el monitoreo y evaluación de la Política Pública de Equidad de Género para las mujeres.</t>
  </si>
  <si>
    <t>Organizaciones de mujeres en el monitoreo y evaluación de la Política Pública de Equidad de Género para las mujeres</t>
  </si>
  <si>
    <t>90% de participación de las organizaciones de mujeres</t>
  </si>
  <si>
    <t>(# de organizaciones que participan del monitoreo y la evaluación de la política/# total de organizaciónes de mujeres)*100</t>
  </si>
  <si>
    <t>Secretaria de Familia, Alcaldías municipales, Comites departamental y municipales de mujeres.</t>
  </si>
  <si>
    <t>METAS 2016</t>
  </si>
  <si>
    <t>RECURSOS 2016</t>
  </si>
  <si>
    <t>LOGROS ALCANZADOS 2016</t>
  </si>
  <si>
    <t>METAS 2017</t>
  </si>
  <si>
    <t>RECURSOS 2017</t>
  </si>
  <si>
    <t>LOGROS ALCANZADOS 2017</t>
  </si>
  <si>
    <t>RECURSOS 2018</t>
  </si>
  <si>
    <t>LOGROS ALCANZADOS 2018</t>
  </si>
  <si>
    <t>METAS 2019</t>
  </si>
  <si>
    <t>RECURSOS 2019</t>
  </si>
  <si>
    <t>LOGROS ALCANZADOS 2019</t>
  </si>
  <si>
    <t>METAS 2018</t>
  </si>
  <si>
    <t>SEGUIMIENTO AL PLAN DE ACCIÓN POLÍTICA PÚBLICA DE EQUIDAD DE GÉNERO PARA LA MUJER 2015 -2025</t>
  </si>
  <si>
    <t>E (acumulado)</t>
  </si>
  <si>
    <t>EJECUTADO</t>
  </si>
  <si>
    <t>METAS</t>
  </si>
  <si>
    <t>RECURSOS</t>
  </si>
  <si>
    <t>EJECUTADO PRIMER TRIMESTRE         ENERO-MARZO</t>
  </si>
  <si>
    <t>EJECUTADO SEGUNDO TRIMESTRE         ABRIL-JUNIO</t>
  </si>
  <si>
    <t>EJECUTADO TERCER TRIMESTRE            JULIO-SEPTIEMBRE</t>
  </si>
  <si>
    <t>EJECUTADO CUARTO TRIMESTRE         OCTUBRE-DICIEMBRE</t>
  </si>
  <si>
    <t>PROGRAMADO</t>
  </si>
  <si>
    <t>ND</t>
  </si>
  <si>
    <t>10% de las convocatorias por año para programas  y proyectos productivos</t>
  </si>
  <si>
    <t>Proposicion de la implementacion del programa equipares del ministerio del trabajo desde el consejo departamental de mujeres "Lina María Ramirez Alarcón"</t>
  </si>
  <si>
    <t>Implementacion del plan de acompañamiento al ciudadano migrante (el que sale y el que retorna)</t>
  </si>
  <si>
    <t>Para las mujeres rurales se Fortaleció la producción agropecuaria mejorando la implementación y adopción de los procesos de producción limpia y sostenible. A través de las asociaciones que fueron visitadas por ser beneficiarios de los convenios de producción limpia hechos entre la CRQ y la Gobernación del Quindío fueron: CORDILLERANOS. AGRIQUIN.  MUJERES CAFETERAS DE CORDOBA.  También  Se apoyaron 5 unidades productivas de población afro descendiente víctima del desplazamiento del municipio de armenia beneficiando a 50 afrodescendientes. Se entregaron elementos de cocina, productos de papelería, elementos para taller de bicicletas, y elementos para el embace y conservación de productos derivados de lácteos.</t>
  </si>
  <si>
    <t>La realizacion fueron las actividades desarrolladas por Comercio, Industria y Turismo en todos los muncipios del Departamento: •Se acompañó y se formularon los siguientes proyectos para ser presentados en convocatorias del orden nacional: -CITRIEJE, fue presentado a ASOHOFRUCOL , -Festival Camino del Quindío-OVOP, fue presentado a FONTUR, -Cárcel de Mujeres Villa Claudia de Armenia, Confecciones y Panadería, fue presentado a la Gobernación del Quindío y al INPEC, -Asociación de Víctimas de Filandia, ASOVIF, Agricultura Familiar, fue presentado a Minagricultura, -Fundación CALARTE, fue presentado a la convocatoria de Concertación Departamental,-Sabores únicos de Circasia, fue presentado a la convocatoria Bancoldex del convenio suscrito por la Gobernación del Quindío, •Acompañamiento técnico en la mejora de los procesos productivos y caracterizacion de los asociados a 4 asociaciones en la fase de ejecución del Programa Capitalización Microempresarial del DPS,•Construcción y proyección de planes de negocios a 5 unidades productivas del Departamento identificadas,•Se acompaño y se apoyo a 10 emprendimientos del departamento  en la formulacion de modelos de negocios, •Se realizo 1 taller de sensibilización y de ideación con emprendedores del departamento y un  taller fomentando la cultura de la cooperación y el ahorro (Finanzas Personales) y las distintas formas de asociatividad.</t>
  </si>
  <si>
    <t>Encadenamientos productivos  enmarcados dentro de las cadenas productivas reconocidas por el ministerio de Agricultura y Desarrollo Rural, apoyadas y/o fortalecidas. En estos encadenamientos productivos el 8% son de iniciativa femenina, entre los que se destacan el de la asociación de líderes cafeteras y producciones de aguacate y plátano.</t>
  </si>
  <si>
    <t>Desde  la jefatura de la mujer se viene brindando el acompañamiento técnico y de asociatividad a las mujeres Rurales y Cafeteras del departamento del Quindío en programas y proyectos existentes, lo cual garantiza la continuidady el éxito de los mismos, hemos acompañado al 7% de estos procesos. 1. Programa de Guardabosques en 8 predios de conservación de la Gobernación del Quindío, total beneficiarios fueron 120, de los cuales 70 mujeres, contratadas por un tiempo de 6 meses, en los cuales realizaron trabajos de mantenimiento, cuidado, vigilancia y conservación de los predios de la Gobernación.</t>
  </si>
  <si>
    <t>Desde el 80%de los encadenamientos productivos, con iniciativa femenina, mencionada anteriormente, se da cumplimiento a esta meta</t>
  </si>
  <si>
    <t>Para el año 2015, se realiza capacitación sobre mentalidad empresarial a 794 mujeres pertenecientes a los 12 municipios del departamento del Quindio, con el fin de que opten por la asociatividad como forma de emprenderismo y un camino para salir adelante, a través del desarrollo de sus aptitudes y habilidades en la elaboración de productos.</t>
  </si>
  <si>
    <t>Secretaria de Familia,  Secretaria Planeación, Secretaria de Agricultura, Desarrollo Rural y Medio Ambiente,
Oficina de Promoción de Empleo Competitividad e Innovación.</t>
  </si>
  <si>
    <t>Se brindó fortalecimiento a la asociación ASOCAFÉS Génova,  Café cordillerano, Calarcá y APICAFÉ Pijao. Se hizo un acompañamiento en los predios de algunos asociados para determinar el estado agronómico del cultivo de café y todo el proceso de beneficio húmedo y seco empacado y su comercialización, se hizo una caracterización de todo el predio para determinar  las debilidades y fortalezas de cada usuario fortaleciéndolos para sacar un buen producto de café especial, tanto para la caracterización como para el estado agronómico, fueron beneficiadas asociaciones de mujeres.</t>
  </si>
  <si>
    <t>Se brindó fortalecimiento en el área productiva de la asociación café mujer en córdoba, en el manejo agronómico del cultivo, beneficio húmedo, beneficio seco  empacado y comercialización</t>
  </si>
  <si>
    <t>Se realizo un total de 35 visitas en los municipios de Calarcá (12 predios), Pijao (9 Predios), Génova (9 Predios) y Circasia (5 predios), en las cuales se pudo verificar que la mayoría de esto predios después de un año los beneficiarios y en ellas las mujeres continúan con sus huertas caseras,  para el sostenimiento alimentario de sus familias, el 100% de los predios visitados no comercializan sus excedentes, en cambio sí usan el intercambio de estos productos por otros con sus vecinos.</t>
  </si>
  <si>
    <t>No ha sido posible la socializacion con el Ministerio de Trabajo territorial Quindio.</t>
  </si>
  <si>
    <t>Desde la secretaria de turismo se hanGenerado capacidades laborales en las familias del programa RED UNIDOS.</t>
  </si>
  <si>
    <t>El plan de acompañamiento al ciudadano migrante y  la eleccion de de una representante para la red de quindianos en el exterior el plan de acompañamiento al ciudadano avanza en la incorporacion del enfoque de género y diferencial al plan de acompañamiento integral con el apoyo al 28,65% de mjujeres, acercandose al mínimo  de  ley de cuotas que intenta aplicarse en la mayoria de los planes, programas y proyectos.</t>
  </si>
  <si>
    <t>Aunque no hay un avance con respecto a la estrategia de acceso y permanencia al sistema educativo de mujeres adolescentes en embarazo y madres cabeza de familia, es un tema que se ha tratado en los comites de infancia y adolescencia buscando un camino adecuado que garantice la educacion de las mujeres.</t>
  </si>
  <si>
    <t xml:space="preserve">A pesar de no tener una meta de cumplimiento para la vigencia 2015 se viene realizando desde la jefatura de la mujer la divulgacion de la ley 1257 de 2008 y el decreto 4798 que reglamenta algunos articulos de la ley mencionada en instituciones educativas del departamento del Quindio dirigida a docentes, padres de familia y estudiantes. </t>
  </si>
  <si>
    <t>Desde la Secretaria de Salud Departamental  se ha brindado apoyo en la Afiliación del Régimen Subsidiado a los 12 Municipios del Departamento, Garantizando el 100 % de la Afiliación al Sistema de Seguridad Social en Salud según lo estipulado en la Matriz Fijada por el Ministerio de  Salud y Protección Social.  Se ha garantizado la Interventoría de  los Contratos de Aseguramiento a los 12 Municipios del Departamento del Quindío, en lo referente a la afiliación y los demás proceso del  régimen subsidiado; para llevar a cabo esta interventoría se ha contado con  el apoyo de Funcionarios de Planta y Personal contratista</t>
  </si>
  <si>
    <t>Vinculación de 3600 mujeres gestantes al programa de control prenatal antes de la semana doce de edad gestacional.</t>
  </si>
  <si>
    <t>Existen una serie de campañas direccionadas a la promocion de acciones conjuntas que fortalezcan la prevencion de las enfermedades mas comunes en las mujeres como lo son el cancer de mama y el cancer de cuello uterino, para lo cual se han diseñado acciones para la promocion del auto examen y la aplicacion de la vacuna del virus del papiloma humano (VPH), nos solo para niñas y adolescentes, sino para las mujeres adultas. adicional a ello desde el comite departamental de VIH sida se promueven acciones de capacitacion para el uso del preservativo masculino y femenino, jornadas de actualizacion para las IPS respecto al tema de los protocolos que se deben realizar para dicho tema. La secretaria de salud de manera articulada con las ips especialmente, trabaja y promueve campañas en campañas de sensibilización, prevención, entre otros, ya que se reconoce que estas entidades son en últimas las que tiene el contacto directo con la población. Adicional a ello desde la secretaria familia se desarrolla a través del programa "Mi Sexualidad Firme, Una Decisión de Vida" se está terminando una  investigación acerca de "Embarazo en adolescente: conocimientos, actitudes y prácticas en niños y niñas de 10 a 14 años de los municipios de Montenegro, Calcará, la Tebaida y Armenia del Departamento del Quindío" la cual se presentó en el Consejo de Política Social Departamental . Igualmente, de acuerdo al CONPES 147 se está haciendo acompañamiento a los municipios priorizados por alertas tempranas, además de la mesa departamental en la que se presentó la situación de dichos municipios en el Comité de seguimiento a la ley 1098. Se están conformando semilleros en los que se forman jóvenes multiplicadores de los derechos humanos, sexuales y reproductivos en sus instituciones educativas en los municipios de Montenegro y Calcará durante esta vigencia.</t>
  </si>
  <si>
    <t>Se continua con el fortalecimiento en la implementación  del programa de atención primaria en salud mental, logrando reactivar los equipos, capacitándoles y renovando los compromisos por parte de los gerentes, es así que se fortalecen municipios como Buenavista, Génova, Pijao, Córdoba, Calarcá y Armenia.  Así mismo En coordinación con el Hospital Mental de Filandia se certificaron 60 profesionales  y técnicos de las diferentes instituciones del departamento en el entrenamiento para la atención de la farmacodependencia estrategia TREANET, entre las que se cuentan el Hospital San Juan de Dios, Fundación familiar Faro,  Fenarcorso, Hogares Claret, Para Volver a ser, Red Salud, Clínica el Prado, Hospital Mental, Universidad del Quindío, Universidad Gran Colombia, Hospital la Misericordia.Se realiza asesoría asistencia técnica y seguimiento a los planes de acción en el marco de la ejecución del plan de reducción de sustancias psicoactivas y se lleva a cabo el comité interinstitucional de reducción del consumo de sustancias psicoactivas.</t>
  </si>
  <si>
    <t>Desde la institucionalidad se vienen desarrollando acciones para la promocion y prevencion de la salud sexual y reproductiva y derechos sexuales y reproductivos, el programa genreaciones con bienestar del ICBF, el PEI de las instituciones educativas con la educación para la sexualidad como eje trasnversal obligatorio, las campañas de la secretaria de salud, contribuyen al fortalecimiento de las estrategias, sin embargo cabe anotar que desde la pp de equidad de genero para la mujer se espera articular las acciones para que las acciones realmente tengan un efecto positivo y poderoso dentro de la poblacion Quindiana.</t>
  </si>
  <si>
    <t>A través del programa "Mi Sexualidad Firme, Una Decisión de Vida" se terminao el proceso de investigación acerca de "Embarazo en adolescente: conocimientos, actitudes y prácticas en niños y niñas de 10 a 14 años de los municipios de Montenegro, Calarcá, la Tebaida y Armenia del Departamento del Quindío" el cual está próximo a presentarse en el Consejo de Política Social Departamental . Igualmente, de acuerdo al CONPES 147 se está haciendo acompañamiento a los municipios priorizados por alertas tempranas, además de la mesa departamental en la que se presentó la situación de dichos municipios en el Comité de seguimiento a la ley 1098. Se conformaron semilleros en los que se forman jóvenes multiplicadores de los derechos humanos, sexuales y reproductivos en sus intituciones educativas en los municipios de Montenegro, Calarcá y Armenia.  Se realizo la Feria de la Sexualidad en el municiìo de Armenia, como estrategia de promoción de los derechos sexuales y reproductivos en alianza con el proyecto de educación sexual implementado en la Institución Educativa Teresita Montes de la ciudad capital</t>
  </si>
  <si>
    <t>Enfoque diferencial y de género incluido e  implementado 5%</t>
  </si>
  <si>
    <t>Durante el periodo se realizó el fortalecimiento de los equipos básicos de atención primaria en salud mental de los 10 municipios ya conformados.</t>
  </si>
  <si>
    <t>No fue posible obtener la informacion por parte de la unidad ejecutora del programa</t>
  </si>
  <si>
    <t>Desde la  secretaria de salud departamental se incorporó el enfoque de gènero que permite de manera concreta el inicio de los seguimientos a todos los temas relacionados con la salud con enfasis en la vigilancia de la salud pública de las ITS.</t>
  </si>
  <si>
    <t>Desde la jefatura de la Mujer de la secretaria de familia y desde la secretaria de salud se viene trabajando de manera articulada para desarrollar el seguimiento a los casos de violencia contra la mujer y donde se aplique el decreto 2734 de 2012. Es importante precisar que las deniuncias efectuadas bajo la ley 1257 de 2008 no siemre neceitan de estas medidas pero que se vienen realizando sensibilizaciones a las EPS frente a la aplicabilidad de esta normativa.</t>
  </si>
  <si>
    <t>Red de Mujeres al Poder.</t>
  </si>
  <si>
    <t>Socializacion de la importancia de la red de mujeres al poder</t>
  </si>
  <si>
    <t>Solicitud a la resgistraduria sobre las mujeres que se postularon para las votaciones 2015, solicitud de las mujeres electas a cargos de eleccion popular en el Quindío 2015. comparativo de mujeres elegidas en las elecciones 2012 frente a los comisios que se dieron en le 2015, todo esto como antecedente que permita proyectar la menera de crear la red de mujeres al poder de manera efectiva y analizar los avances o retrocesos uqe permitan ver de manera mas amplia la participacion de la mujer en instancias decisorias.</t>
  </si>
  <si>
    <t>Fortalecimiento de la participación ciudadana para la seguridad preventica y la convivencia pacífica de los municipios del departamento</t>
  </si>
  <si>
    <t>Desde la secretaria del interior y con el acompañamiento de la jefatura de la mujer se realizó un programa de participación ciudadana "festival por la convivencia cordillerana " apoyado por la Cámara de comercio de Armenia y el Quindío.</t>
  </si>
  <si>
    <t>Socializacion de las acciones afirmativas y de la importancia de la participacion de las mujeres en los consejos, especialmente de las organizaciones de mujeres que propenden por el bienestar  de las féminas del departamento, promoción de las formas de participacion de las organizaciones de mujeres del departamento en las instancias municipales, acceso a la informacion de manera rapida y oportuna de convocatorias  y postulacioneos , invitaciones a las organizaciones a los eventos que se desarrollan desde la jefatura de la mujer.</t>
  </si>
  <si>
    <t>Apoyo tècnico a todos los planes de accion de los consejos municipales y el consejo departamental de mujeres. Apoyo a al menos una de las actividades propuestas en cada uno de los planes de accion de los consejos de mujeres.</t>
  </si>
  <si>
    <t>A traves de los proyectos de acuerdo y/o  decretos en los municipios que solidifican y dan la base legal a los consejos de mujeres y a traves de la ordenaza 015 del 29 de julio de 2014 todas las mujeres con enfoque diferencial y sectorial tienen un espacio de participacion en estas instancias.</t>
  </si>
  <si>
    <t>A través del  objetivo de política NINGUNO SIN FAMILIA, se ha realizado a través del acompañamiento familiar,  el desarrollo de cada uno de los programas contemplados en la estrategia CAFI, beneficiando con capacitación, sensibilización en el fortalecimiento de la familia y la prevención de la violencia intrafamiliar. De igual manera se realiza entrega de dotación en elemento de aseo y prendas de vestir para el cuidado del recién nacido a 800 mujeres en estado de embarazo dentro del desarrollo de la Política Ninguno Sin Familia</t>
  </si>
  <si>
    <t xml:space="preserve">Asumidos por la Consejeria Presidencial para la Equidad de la Mujer. </t>
  </si>
  <si>
    <t>A traves de la gestion con la consejeria presidencial para la equidad de la mujer se desarrollo una jornada de sensibilizacion y academica donde la consejera presidencial Martha Ordonez dio las lineas a tener encuenta en el tema de la economia del cuidado especialmente como aporte social, político, cultural y economico del pais. Esta sensibilizacion permite de manera mas clara inicar un proceso que permita visualizar la importancia del trabajo femenino en el ambito familiar.</t>
  </si>
  <si>
    <t>Divulgacion de el programa de mujer rural</t>
  </si>
  <si>
    <t>Notas diarias en el noticiero notisur del canal zuldemaida de Armenia que hablan sobre las acciones afirmativas a las mujeres rurales del departamento, especialmente en referencia a apoyo a los proyectos productivos, política publica de equidad de género para la mujer, atencion integral a las mujeres rurales victimas de todo tipo de violencias, participacion ciudadana, promocio de la ley 1257 de 2008.</t>
  </si>
  <si>
    <t>Beneficiar 511  personas de los municipios Calarca, Quimbaya y tebiada en capacitacion productiva</t>
  </si>
  <si>
    <t>La camapaña se ha ejecutado desde las acciones de socialización y movilización ejecutados por la Jefatura de Mujer y por el Consejo Departamental de Mujeres.</t>
  </si>
  <si>
    <t>Conformación de un  subcomite en el consejo departamental de mujeres "Lina María Ramirez Alarcón" 10%</t>
  </si>
  <si>
    <t>Subcomite creado y en funcionamiento desde el Consejo Departamental de Mujeres, en lo corrido del año,  lleva 4 sesiones  y a través de este se le hace seguimiento al Plan de Accion de la Política Pública  y del Reglamento Interno del Consejo Deprtamental de Mujeres, adicional a esto se capacitaron en las rutas de atencion a mujeres victimas y ley 1257 de 2008 y con el acompañamiento de la consejeria presidencial para la equidad de la mujer se inició el proceso con el observatorio de género que estará haciendo parte del observatorio social y económico que dirige la Secretaria de Planeación.</t>
  </si>
  <si>
    <t>Desde el Programa: “PALPITA QUINDIO, FIRME CON LA ACTIVIDAD FISICA  en los cuatro ámbitos: ámbito Comunitario, ámbito salud, ámbito educativo y ámbito laboral, con Grupos regulares de Actividad Física, Grupos irregulares de actividad física, Caminata de los 5k por la salud, Eventos masivos, Sin excusa, Musiclow, Escuela de padres, Capacitación a líderes comunitarios y Puntos de actividad física;  se han impactado  un total de 23.618 personas y 5.012 de grupos irregulares en los doce municipios; impactando 28.630 personas de los diferentes ciclos vitales y por género.</t>
  </si>
  <si>
    <t>Desde la linea de marketing territorial y la declaración como patrimonio histórico de la humanidad PCC, se ejecutaron estrategias contempladas en el plan de promoción turística mediante: * Participación en ferias de turismo nacional en internacional ( FITUR en España, ANATO En Bogotá, REMA en Cali. * Desarrollo del plan. de medios, mediante publicaciones en redes sociales y programas de promoción turística audiovisual. * Participación de eventos locales del orden nacional. * Atención a turistas en los  Puntos de Información Turística, desde los cuales se ha beneficiado a las mujeres desde los diferentes sectores.</t>
  </si>
  <si>
    <t>En el  año 2015 se realizó un gran campaña mediatica respecto a la ley 1257 de 2008 y el uso de la linea 155</t>
  </si>
  <si>
    <t>Costos asumidos por  Consejeria Presidencial para la Equidad de  la Mujer.</t>
  </si>
  <si>
    <t>Por medio de gestion con la consejeria presidencial para la equidad de la mujer se realizo la primera capacitacion sobre los indicadores para el observatorio social y económico del departamento del Quindio liderado por la secretaria de Planeación departamental dirigida a la jefatura de la mujer, observatorio social y economico, observatorio de la mujer (ong) consejo departamental de Mujeres, cuyo fin es iniciar el enfoque de género y la inclusión de indicadores necesarios que respondan a las necesidades de las mujeres del Quindío</t>
  </si>
  <si>
    <t>Inicio de una investigacion sobre el género y el espacio publico, la cual solo va en un 5%</t>
  </si>
  <si>
    <t>Desde la secretaria del interior y con el acompañamiento de la jefatura de la mujer, el comité departamental de paz y la organización redepaz se llevó a cavo la semana por la paz con persectiva de género donde  en especial en la jornada a cademica llevada a cabo en la univarsidad del Quindio se hizo una restrospectiva dela mujer en la violencia como victima y la participacion de las mujeres en las mesas de negociacion la habana  y su papel como constructoras de paz.</t>
  </si>
  <si>
    <t>Desde la secretaria del interior se formulò e implementó la politica integral de seguridad y convivencia ciudadana.</t>
  </si>
  <si>
    <t xml:space="preserve">En convenio de cooperación con la Universidad del Quindío y la CUN, se orientaran talleres en el fomento de una cultura ciudadana y emprendedora en la comunidad educativa y productiva del departamento, para 200 docentes de las 54 Institucines Educativas para el año 2015 que sumados a los 1839 docentes capacitados hasta el año 2014 pertmiten el cumplimiento de la meta de producto plantaeada para los 4 años de administracion. </t>
  </si>
  <si>
    <t>Costos asumidos por  consejeria presidencial para la equidad de  la mujer.</t>
  </si>
  <si>
    <t>A traves de gestión con la consejeria presidencial para la equidad de la mujer se realizó un diplomado en convenio con la esap sobre el acceso a la justicia de las mujeres victimas dirigido a las comisarias de familia, jueces, personerias, defensoria del pueblo, secretaria de salud, secretaria de familia que contribuye a la prevencion de las violencias y a la construccion de las nuevas feminidades y masculinidades desde el enfoque de derechos.</t>
  </si>
  <si>
    <t>Costos asumidos por el tribunal superior de Armenia.</t>
  </si>
  <si>
    <t xml:space="preserve">Sensibilizacion a la rama judicial sobre los derechos de la mujer y las leyes que las protegen. </t>
  </si>
  <si>
    <t>En lo que va corrido de la vigencia 2015, se ha brindado asesoría técnica, a los 12 municipios, en la actualización del PARIV (PLAN DE ATENCIÓN Y REPARACIÓN INTEGRAL A VÍCTIMAS) y se actualizó el Departamental, teniendo en cuenta los componentes  de la POLÍTICA PÚBLICA DE ATENCIÓN A VÍCTIMAS como: PREVENCIÓN Y PROTECCIÓN, ASISTENCIA Y ATENCIÓN, REPARACIÓN INTEGRAL, VERDAD Y JUSTICIA,  RETORNOS Y REUBICACIÓN y  FORTALECIMIENTO INSTITUCIONAL. Es por ello que el Plan de Acción  para la Atención y Reparación Integral a las Víctimas del Conflicto Armado, residente en el Departamento del Quindío, refleja la adecuada implementación de la Ley 1448 de 2011 y su Decreto Reglamentario 4800 de 2011, dentro del cual se conjugan esfuerzos y compromisos interinstitucionales para generar mayor inclusión, menor vulnerabilidad e inequidad social y garantizar el goce efectivo de derechos de las víctimas del conflicto armado interno. INSTANCIAS DE PARTICIPACION: Comité Departamental de Paz. Consejo Departamental de Paz. Comité de Lucha Contra la Trata de Personas. Comité de Justicia Transicional. Subcomité de Prevención y Protección. Subcomité de Asistencia y Atención. Subcomité de Reparación Integral.</t>
  </si>
  <si>
    <t xml:space="preserve">                     ARMONIZACION PLAN DE DESARROLLO 2016 - 2019                                  "EN DEFENSA DEL BIEN COMUN"</t>
  </si>
  <si>
    <t>Verificación del 20% de cumplimiento de los protocolo de atención a víctimas de violencia de genero</t>
  </si>
  <si>
    <t>Con la aprobacion del proyecto de apoyo a la atencion integral de las mujeres víctimas de todo tipo de violencias se dio un avance significativo en el tema de articulacion que permita que los protocolos puedan funcionar de manera adecuada y que las rutas de atencion sean efectivas</t>
  </si>
  <si>
    <t>Se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vulnerados.</t>
  </si>
  <si>
    <t>Dar inicio a los protocolos de las medidas de atencion establecidas en los literales a) y b) del artículo 19 de la Ley 1257 de 2008, de acuerdo a lo reglametado por el Gobierno Nacional (Ministerios de Salud, Defensa y Justicia)</t>
  </si>
  <si>
    <t>A la fecha no registra asignación de recursos especiales de la nación, en dicho proceso de reconocimiento por lo que las atenciones integrales de las víctimas de violencia se realiza con la  concurrencia de las EPS.</t>
  </si>
  <si>
    <t>5 % de asesorias ejecutadas al Comité de Seguimiento</t>
  </si>
  <si>
    <t>En el departamento del quindio no existe aún un comité que actue especificamente para el seguimiento a la implementacion de la ley 1257 de 2008, sin embargo el comité departamental de violencia cuya secretaria técnica la realiza la defensoría del pueblo se trabaja este tema, por lo que se hizo la solicitud de participación oficial de la jefatura de la mujer en esta instancia.  Desde la Jefatura de Mujer  se vienen cumpliendo progresivamente, en la realización de talleres  de capacitación y charlas de sensibilización en los 12 Municipios del Departamento, los talleres de capacitación se enfocaron en la Ley 1257 de 2008, beneficiando a mujeres, padres de familia, instituciones y organizaciones comunitarias.  Las charlas de sensibilización son dirigidas a las mujeres y hombres en igualdad de condiciones con un impacto de  1.298 mujeres y 197 hombres.</t>
  </si>
  <si>
    <t>3% de la Fuerza Pública</t>
  </si>
  <si>
    <t>Costos asumidos por  la policia nacional seccional quindio</t>
  </si>
  <si>
    <t>1 capcitacion a las mujeres de la policia del departamento del quindio sobre la equidad de genero</t>
  </si>
  <si>
    <t>10% de implementación de campaña de sensibilización de rutas de atención a mujeres víctimas.</t>
  </si>
  <si>
    <t xml:space="preserve">Desde la jefatura de la mujer se llevan a cabo campañas permanentes en instituciones educativas, comisarias de familia, gurpos de mujeres gestantes, grupos de mujeres lactantes, consejos de mujeres, grupos de adulto mayor </t>
  </si>
  <si>
    <t xml:space="preserve">Se beneficiaron a  cuatrocientas  (400) mujeres rurales campesinas, personas en condición de vulnerabilidad y con enfoque diferencial en formación para el trabajo y el desarrollo humano.  </t>
  </si>
  <si>
    <t>Se  apoyo 15   mujeres cafeteras del Municipio de Pijao, proyecto productivo "paisaje, mujer y café"para la comercialización de café especial  segun 1 convenio 071/2016 Gobernacion del Quindío, Alcaldia de Pijao, Fundación Smurfit Kappa, (SENA capacitación)</t>
  </si>
  <si>
    <t>Se apoyo 5 sectores productivos del departamento  en ruedas de negocios.</t>
  </si>
  <si>
    <t>a la fecha  el seminario dirigido a empresas de mujeres para que participen en las licitaciones de compras públicas, esta pendiente de realizar.</t>
  </si>
  <si>
    <t>En el departamento del Quindío a traves de instituciones como cámara de comercio, Parquesoft, Secretaría de tutrismo, insdutria y comercio se realizaron dos encuentros de emprendimiento, como son el Star Up Weekend y  el Bootcamp, donde participaron entre otros actores mujeres emprendedoras,</t>
  </si>
  <si>
    <t xml:space="preserve">Se solicalizaron todas las ofertas en los diferentes eventos de mujeres. </t>
  </si>
  <si>
    <t xml:space="preserve">Este programa esta en cabeza del SENA: 1. Mujeres capacitadas en  formacion complementaria en tics , diferentes poblaciones 2,059 Mujeres.    2. Muejeres capacitadas en formacion tecnica 35 Muejres .    3. Mujeres capacitadas en formacion tecnologica 6 Mujeres. </t>
  </si>
  <si>
    <t xml:space="preserve">Se apoyaron iniciativas productivas de mujeres con el fortalecimiento en insumos, maquinaria, y registros para el mejoramiento de su iniciativa productiva. Implementación de huertas orgánicas demostrativas en veredas e instituciones educativas del sector rural del departamento se busca que los productos de la canasta básica familiar sean producidos por nuestros agricultores para el autoconsumo y se comercialicen los excedentes en mercados campesinos, institucionales y empresariales.310 huertas, 260 millones, 124 mujeres responsables, 37 plantelews educaticos, 3 jac, 3 asociaciones de mujeres, (asode, asociacion de mujeres emprendedoras, senderos de luz).                    Desde  la jefatura de la mujer se viene brindando el acompañamiento técnico y de asociatividad a las mujeres Rurales y Cafeteras del municipio de Pijao y Filandia                            </t>
  </si>
  <si>
    <t xml:space="preserve">5 proyectos Alianazs Productivas aprobados 2016  Para el Departamento en el cual se abarco el 8% de iniciativa femenina durante el 2016.                 Capacitar a doscientos cincuenta (250)   jóvenes,  mujeres, población vulnerable y con enfoque diferencial como líderes ambientales en el departamento.                                                                                          </t>
  </si>
  <si>
    <t xml:space="preserve">Se identificaron y caracterizaron 92 emprendimientos  con potencial para la generación de productos con valor agregado y con la posibilidad de articularse en mercados a nivel  regionales, se priorizaron 15. Se crearon 6 grupos multiplicadores de conocimiento en emprendimiento y calidad del café para jóvenes, mujeres rurales, campesinas y cafeteras.    Capacitar  doscientas (1200)  jóvenes y mujeres rurales en actividades agrícolas y no agrícolas                                                                                                                                                                                                                                        La Secretaria de turismo realizo las siguientes acciones    Se realizó conversatorio en los municipios de Córdoba y Armenia sobre promoción de emprendimiento a la cual asistieron mujeres           
             </t>
  </si>
  <si>
    <t xml:space="preserve">Firma de convenios apoyo a proyecto "Fortaleciemiento a alianzas productivas" Ministerio de Agriculrura                                                                                                                                            La Accion de la Secretaria de Turismo:  101 mujeres beneficiadas a través del convenio de asociación con la entidad financiera COFINCAFE, la cual otorgó créditos con tasas de interés preferencial para combatir el problema Gota a Gota y financiar los negocios para fortalcer las iniciativas productivas de las microempresarias </t>
  </si>
  <si>
    <t xml:space="preserve">se convocaron a apoyaron en la formulacion a diferentes organizaciones de mujeres del departamento. </t>
  </si>
  <si>
    <t>No se apoyaron  mujeres  victimas en cofinanciamiento maximo para sus proyectos</t>
  </si>
  <si>
    <t>se establecieron los dialogos con el ministerio de trabajo para el  Diseñado  estrategias de seguimiento a la incorporación de las mujeres en el ámbito laboral en condiciones de igualdad de oportunidades y de salarios apoyado en el Programa de Equidad Laboral con Enfoque Diferencial de Género del Ministerio del Trabajo.</t>
  </si>
  <si>
    <t>se establecio dialogos con el ministerio de trabajo para promover  estrategias de acompañamiento en empresas privadas y públicas, que cierren las brechas de género en cuanto al acceso al pleno empleo y condiciones de igualdad salarial.</t>
  </si>
  <si>
    <t xml:space="preserve">Se ha Incentivado las capacidades laborales de las mujeres cabeza de familia viculadas  al programa RED UNIDOS a traves de los diferentes instituciones y dependencias de la gobernacion. </t>
  </si>
  <si>
    <t xml:space="preserve">se Implemento   un  programa  departamental para la atención y acompañamiento a la población migrante,   y de repatriación .  </t>
  </si>
  <si>
    <t xml:space="preserve">No reporta informacion </t>
  </si>
  <si>
    <t xml:space="preserve">se viene trabajando en los comites de convivencia escolar </t>
  </si>
  <si>
    <t xml:space="preserve">Se Atendieron  cuatro mil cuatrociena cincuenta y tresos (4.456)  personas de la población adulta del departamento (jóvenes y adultos, madres cabeza de hogar)  </t>
  </si>
  <si>
    <t xml:space="preserve">se Implementó el programa de acceso y permanencia de la educación técnica, tecnológica y superior en el Departamento del Quindío     </t>
  </si>
  <si>
    <t xml:space="preserve">Se tiene un convenio marco entre la Universidad del Quindio y el departamento del Quindiopara  la cooperación en todas las lineas propuestas. </t>
  </si>
  <si>
    <t>Se viene realizando en compañía de la defensoria del Pueblo el seguimiento a la ley 1257.</t>
  </si>
  <si>
    <t>Se vincularon de  tres mil novecientas venti cuatro mujeres gestantes, al programa de control prenatal  antes de la semana doce de edad gestacional.</t>
  </si>
  <si>
    <t>Fortalecimiento de las acciones de seguimiento  a los casos de conducta suicida, violencia intrafamiliar, violencia de pareja y maltrato infantil y trastornos mentales  así mismo las intoxicaciones relacionadas por uso, abuso y adicción a sustancias psicoactivas incluyendo drogas inyectables, estas  actividades han permitido que las EPS e IPS que prestan los servicios en Salud Mental 1. Se llevó a cabo Mesa de trabajo con la sociedad civil, médicos especialista en psiquiatría general, psiquiatría infantil y la sociedad civil y la EPS, para la implementación de  los protocolos atención del espectro autista, así como la socialización de las guías de atención en depresión, consumo de alcohol, esquizofrenia, normatividad vigente y coberturas en salud mental, se cuenta con la participación de la fundación tándem que busca trabajar por los niños con diagnóstico del espectro autista.</t>
  </si>
  <si>
    <t>Implementación del Plan de acción intersectorial.</t>
  </si>
  <si>
    <t xml:space="preserve">Se Canalizaron  acciones de promoción de la salud en el desarrollo de la política nacional de sexualidad, derechos sexuales y reproductivos   </t>
  </si>
  <si>
    <t>**Sensibilización y asistencia /técnica a todos las ips de primer nivel de 12 los muncipios del departamento  en pro de la implementación de los Servicios de Salud Amigables para Adolescentes y Jóvenes            **Articulación con la Dependencia de Asistencia Técnica del ICBF con la Gestora Territorial de Prevención de Embarazo en la Adolescencia ENPEA- con quien se realiza capacitaciones en Derechos Sexuales y Reproductivos en dos municipios del Departamento: PIJAO Y SALENTO, en el Marco del Primer Encuentro de Líderes Comunicadores organizado por la Fundación Smurfit Kappa Cartón de Colombia</t>
  </si>
  <si>
    <t>Se Ajusto e implemento  la política de salud mental en los 12 municipios del Departamento, conforme a los lineamientos y desarrollos técnicos definidos por el Ministerio de Salud y Protección Social..</t>
  </si>
  <si>
    <t>no reporta</t>
  </si>
  <si>
    <t>Se fortalecieronr los procesos de vigilancia epidemiológica institucional y municipal, por medio de la implementación y desarrollo del  plan de Asesoria y Asistencia técnica para la adherencia a protocolos de Vigilancia en Salud Pública de los eventos de interés en Salud Pública enmarcados en los 12 grandes grupos temáticos (Enfermedades transmisibles, Enfermedades inmunoprevenibles, Micobacterias, Enfermedades transmitidas por vectores, infecciones de transmisión sexual, Zoonosis,  Enfermedades Transmitidas por alimentos (ETA), Infecciones asociadas a la atención en salud, resistencia a los antimicrobianos y consumo de antibióticos, Intoxicaciones agudas por sustancias químicas, Enfermedades No transmisibles, Maternidad segura, vigilancia nutricional y nuevos eventos) en los 12 municipios del Departamento.  PLAN ACCION  82</t>
  </si>
  <si>
    <t>Desde la Secretaria de la Mujer de la Secretaria de Familia se viene  trabajando de manera articulada para desarrollar el seguimiento  a los casos de violencia contra la mujer, donde se aplique el decreto 2734 de 2012. Es importante precisar que las denuncias efectuadas bajo la  Ley 1257  del 2008 no siempre necesita de estas medidas , pero se vienen realizando sensibilizaciones a las EPS frente a la aplicabilidad de esta normativa.</t>
  </si>
  <si>
    <t>estas estan establecidas por el sistema de salud</t>
  </si>
  <si>
    <t>se adelantaron las acciones desde la secretaria de salud</t>
  </si>
  <si>
    <t>Realización de 3 mesas de trabajo con las secretarias de educación, familia y cultura y turismo para definir la propuesta de intervención intersectorial desde el enfoque de determinantes sociales, como el seguimiento a la mesa de trabajo frente a la problemáticas de salud mental de los docentes en conjunto con la secretaria de educación.</t>
  </si>
  <si>
    <t xml:space="preserve">se inicio con el diseño de una propusta de capacitacion </t>
  </si>
  <si>
    <t xml:space="preserve">Se desarrollaron estrategias tendientes a promover la participación ciudadana en el departamento </t>
  </si>
  <si>
    <t>A treves de la secretaria de Familia se han diiseñado r estrategias de articulación e incorporación entre las organizaciones de mujeres del departamento y los consejos municipales y departamental de mujeres.</t>
  </si>
  <si>
    <t>Se ha apoyado tecnicacmente a los consejos municipales de mujeres, financieramente  se  ha apoyado estos consejos en relacion a las actividades ce conmemoraciones de fechas establecidas por la ley.</t>
  </si>
  <si>
    <t>Se ha Fortalecido  los procesos organizativos de mujeres en el departamento bajo la perspectiva de género y enfoque diferencial, con enfasis en mujeres campesinas y organizaciones etnicas.</t>
  </si>
  <si>
    <t xml:space="preserve">Se ha implementado a traves del acompañamiento y asesoria a los consejos municiapes de mujeres la estructuración de rutas, el fomento a la igualdad de género, promoción de derechos y procesos productivos. </t>
  </si>
  <si>
    <t>El Equipo de Seguridad Humana de la Secretaria del Interior en el año 2016, realizó la caracterización y diagnostico social de los usuarios del Programa FAMI de  ICBF  del municipio de Montenegro, identificando las necesidades y vulnerabilidades de cada usuaria; así mismo, realizó el Primer Encuentro Multicolor Clubes por la Vida dirigido a 180 madres gestantes y lactantes usuarias del FAMI así como se brindó las herramientas a 15 Madres Comunitarias en aspectos como estimulación temprana, identificación de factores vulnerables y protectores.</t>
  </si>
  <si>
    <t>durante la conmemoracdion del dia de la no violencia contra la mujer se realizo en los colegios del departamento una campaña para la sensibilización para el reconocimiento y la valoracion del trabajo femenino en el ámbito familiar. Esta campaña pretende visibilizar los aportes de las mujeres desde la economia del cuidado de donde se derivan los aportes sociales, políticos, culturales y económicos al país.</t>
  </si>
  <si>
    <t>se han adelantado piezas de tlelvison con mujeres campesinas cafeteras que se han transmitido por los programas institucionales buscando  visibilizar las historias de vida de mujeres vinculadas al sector rural cafetero, campesinas,  indígernas,  afrodescendientes, en condición de discapacidad en cuanto a sus múltiples roles como mujer tanto en el ambito familiar como los escenarios económico, político y socio-cultural del departamento.</t>
  </si>
  <si>
    <t xml:space="preserve">Se ha Desarrollo de acciones de fomento para la Conciliación de la vida familiar y laboral en el marco del Programa Nacional de Equidad Laboral con Enfoque Diferencial de Género, con enfasis en las ofertas de empleo de las diferentes agencias que existen en el departmaeto. </t>
  </si>
  <si>
    <t xml:space="preserve">Se Realizo una campaña de visibilización y sensibilización de la Política  Pùblica de Equidad de género para las mujeres en todo el departamento. </t>
  </si>
  <si>
    <t xml:space="preserve">Se realizaron seguimiento a la divulgación, implementación, monitoreo y evaluación de la política publica de Equidad de Género para las mujeres en las  sesiones de los Consejos municipales de mujeres, como espacio que fue creado con esa finalidad.  </t>
  </si>
  <si>
    <t xml:space="preserve">Se  crearon   espacios de formacion y maxificacion deportiva  en el Departamento del Quindio </t>
  </si>
  <si>
    <t xml:space="preserve">Se establecieron los acercamientos con la universidad tecnologia de Pereira para realizar el II encuentro de mujeres cafeteras del paisaje cultural Cafetero. </t>
  </si>
  <si>
    <t>se Realizo en convenio con la administracion municipal de Armenia por dentro del marco de la conmemoracion de la no viloencia contra la mujer una campaña para  la promoción de los derechos humanos de las mujeres, la prevención de violencias y la transformación de valores de discriminación hacia la mujer a través  campañas en medios de comunicación escrita, radial y televisiva del departamento.</t>
  </si>
  <si>
    <t>En el 2016 se coordino con  el observatorio de desarrollo Economico y social de Planeacion Departamental, con el fin de articular la informacion que este genera desde un enfoque de género. con el fin de elaborar el proyecto del Observatorio de Genero.</t>
  </si>
  <si>
    <t>sin informacion disponible</t>
  </si>
  <si>
    <t xml:space="preserve">Se ha realizado movilizacion de mujeres contra la violencia dentro del marco de la conmemoracion de la no violencia contra la mujer. </t>
  </si>
  <si>
    <t xml:space="preserve">Se implemento una campaña en la gobernacion del Quindio en el marco del dia internacional de la mujer. </t>
  </si>
  <si>
    <t>El departamento consolida trimestralmente el informe de violencia de genero del SIVIGILA.</t>
  </si>
  <si>
    <t>Dentro del marco de la conmemoracion del dia por la dignidad de las victimas de violencia sexual en el marco del conflito armado se ha buscado Visibilizar la violencia sexual y el desplazamiento forzado como principales hechos victimizantes y los efectos en la vida y cuerpo de las mujeres en el marco del conflicto</t>
  </si>
  <si>
    <t xml:space="preserve">A traves de los consejos municipales de mujeres se vienen Incentivando la participación en la consturccion de paz de sus territorios </t>
  </si>
  <si>
    <t>documentacion y socializacion de la experiencia de teatro de accion social, movimiento de mujeres por la vida cardumen</t>
  </si>
  <si>
    <t>Se realizo acompañamiento desde la jefatura de la mujer a un grupo de mujeres quienes  fueron convocadaspor la ACR</t>
  </si>
  <si>
    <t>no se tiene informacion disponible</t>
  </si>
  <si>
    <t xml:space="preserve">se hizo la revision de los criterios de Genero en los planes </t>
  </si>
  <si>
    <t>No se ha implementado</t>
  </si>
  <si>
    <t>Se diseño 1 campañas para sensibilizar a la sociedad en general para la prevención de la violencia contra las mujeres por medio de afiches, entrega de manillas, separadores</t>
  </si>
  <si>
    <t>una campaña de sencibilizaicion contra todo ltipo de violencias contra la mujer</t>
  </si>
  <si>
    <t>El departamento a traves de talento humano y la secretaria de familia han desarrollado diferentes actividades para la prevencion del acoso sexual y laboral en el marco del lugar de trabajo, en virtud del tema de género.</t>
  </si>
  <si>
    <t xml:space="preserve">A traves de las reuniones que se trabajaron desde la secretaria de educacon departamental se han adelantado acciones deprevención de la violencia y practicas no discriminatorias </t>
  </si>
  <si>
    <t xml:space="preserve">A traves de las reuniones que se trabajaron desde la secretaria de educacon departamental se han adelantado acciones de prevención de la violencia y practicas no discriminatorias </t>
  </si>
  <si>
    <t>Este año no se ha hecho Campañas de sensibilización para los periodistas  de Prevención de violencias contra las mujeres, promoción de sus derechos bajo un enfoque diferencial y de género.</t>
  </si>
  <si>
    <t xml:space="preserve">no se tiene informacion disponible </t>
  </si>
  <si>
    <t>Este año no se reportó información de  participación en los cursos.</t>
  </si>
  <si>
    <t xml:space="preserve">Estos lineamientos ya estan estalbecidos por competencia a las entidades responslabes. </t>
  </si>
  <si>
    <t xml:space="preserve">Se garantiza la atencion especializada por las entidades competentes para el restablecimiento de derechos de las niñas y adolescentes victimas de viloncia sexual. </t>
  </si>
  <si>
    <t>se ha garantizado el funcionamiento en todo el departamento</t>
  </si>
  <si>
    <t>se ha acompañado  el fortalecimiento de la Línea estratégica de violencia basada en género del Programa de Casas de Justicia.</t>
  </si>
  <si>
    <t xml:space="preserve">se han socializado las rutas de atencion deseañadas para la atencion adecuada a mujeres victimas de violencia de genero. </t>
  </si>
  <si>
    <t xml:space="preserve">se ha realizado el seguimiento a las rutas de atencion a las mujeres victimas de violencia de género. </t>
  </si>
  <si>
    <t>Estan establecidas en el codigo de infancia y adolescencia</t>
  </si>
  <si>
    <t xml:space="preserve">se participa en la convocatoria que realiza para el seguimento la defensoria del pueblo. </t>
  </si>
  <si>
    <t>no se ha hecho Diagnóstico de detección de prácticas e imaginarios patriarcales, androcenticas y sexistas en los funcionarios publicos</t>
  </si>
  <si>
    <t>no se ha Promovido una campaña de Reflexión, reconocimiento y autocrítica frente a los imaginarios sexistas, patriarcales y androcentricos en los servidores y funcionarios publicos.</t>
  </si>
  <si>
    <t xml:space="preserve">A traves del observatorio economico y social se vienen incorporando nuevos indicadores de genero que permita obtener mejores datos con enfoque de genero. </t>
  </si>
  <si>
    <t xml:space="preserve">se han articulado los planes de accion de las diferentes politicas publicas departamentales, garantizando un enfoque de genero en su ejecucion. </t>
  </si>
  <si>
    <t xml:space="preserve">se ha socializado y sensibilizo  a los funcionarios del departamento en la ley 1257, buscando mejorar la atencion y garantizar los derechos de las mujeres del departamento. </t>
  </si>
  <si>
    <t>Se realizo  socializacio de la Ley 1257 de 2008 a las femeninas de la Policia Nacional  , en el Comando de Policia de Armenia.</t>
  </si>
  <si>
    <t xml:space="preserve">Implementación  de un plan de acción de protección de Derechos Humanos con incorporacion de perspectiva de género articulado interinstitucionalmente.. </t>
  </si>
  <si>
    <t>Desde la  jefatura de la mujer se llevo a cabo Socializacion de las rutas de atencion en violencia a diferentes organizaciones de mujeres.(consejo Departamental y Municipales de Mujeres, Organizaciones de mujeres, comisarias de familias)</t>
  </si>
  <si>
    <t>Este comité esta articulado por la defensoria del Pueblo</t>
  </si>
  <si>
    <t xml:space="preserve">este proceso esta a cargo del consejo departamental de mujeres </t>
  </si>
  <si>
    <t>A traves de los consejos municipales de mujeres se vienen Incentivando la participación activa de las organizaciones de mujeres  en el monitoreo y evaluación de la Política Pública de Equidad de Género para las mujeres.</t>
  </si>
  <si>
    <t xml:space="preserve">En diferentes espacios se han  se ha Visibilizado  a través de una estrategía mediatica y con reconocimientos, el rol de las mujeres quindianas y sus aportes al desarrollo de la historia, la ciencia, las artes, la cultura y el deporte desde un enfoque de género. </t>
  </si>
  <si>
    <t xml:space="preserve">890,000,000 (2 milloones por usuario) </t>
  </si>
  <si>
    <t>PENDIENTE</t>
  </si>
  <si>
    <t>7000000
82000000</t>
  </si>
  <si>
    <t>0
6570000</t>
  </si>
  <si>
    <t>Secretaria de agricultura y de familia viene adelantando la estructuracion del programa de capacitacion, cronograma y metodología a desarrollar en los municipios de Circasia, Quimbaya, Filandia y Salento; estudios, diganostico de los proyectos productivos, asi como sus necesidades prioritarias</t>
  </si>
  <si>
    <t xml:space="preserve">Secretaria de agricultura ha apoyado a 3 organizaciones de mujeres con esta condicion, con el acompañamiento tecnico, compra de insumos y registros invima. </t>
  </si>
  <si>
    <t>en la secretaria de familia, en el area de equidad de genero y mujer, por medio del proyecto "formacion, fortalecimiento  y asistencia tecnica para la generacion de ingresos de mujeres del departamento", se ha desarrollado el plan de capacitación de empleo para mujeres en condición de riesgo.</t>
  </si>
  <si>
    <t>En secretaria de familia el area de equidad de genero y mujer, por medio del proyecto "formacion, fortalecimiento  y asistencia tecnica para la generacion de ingresos de mujeres del departamento", se esta realizando el diseño de un plan estrategico para el seguimiento laboral en las mujeres del departamento.</t>
  </si>
  <si>
    <t>En RED UNIDOS 1785 mediante la estrategia unidos la cual busca busca incentivar la capacidad de ellos  a traves del acompañamiento familiar, comunitario y gestion de oferta social a las personas en condiciones de pobreza extrema en funcion de dimensiones y logros que delimitan su intervencion, ha logrado en el departamento se focalizar 7420 hogares y se atendieron con acompañamiento familiar ycomunitario 4542 hogares, de los cuales 798 hogares pertenecen al sector rural, 3387 al sector urbano, 357 a los programas de vivienda gratuita  y 1122 a hogares victimas del conflicto armado.</t>
  </si>
  <si>
    <t xml:space="preserve">Se realizó revisión y ajuste del plan de acompañamiento al ciudadano migrante (entre sale y el que retorna),  mediante el cual se pretende dar solución a las principales problemáticas de los ciudadanos migrantes que retornan al departamento y así dar garantía a sus derechos. De igual manera se revisó y ajusto la ordenanza 039.
Se encuentras vigente el proceso para repatriar a los Quindianos que fallecen en el exterior, este procesos se realiza por demanda y con requisitos para las familias de escasos recursos.
</t>
  </si>
  <si>
    <t>En el seguimiento a la meta 65 Tenemos que para el IV trimestre del año 2017 se han atendido en promedio 38.243 niños, niñas y adolescentes en las instituciones educativas del departamento.
Resultados promedios:
Trimestre I: 39.219 Estudiantes
Trimestre II: 39.648 Estudiantes
Trimestre III: 39.040 Estudiantes
Trimestre IV: 38.243 Estudiantes
Es necesario de aclarar que para el I trimestre del Año 2018, el Ministerio de Educación Nacional entregará el Consolidado de Matricula de la vigencia 2017.</t>
  </si>
  <si>
    <t xml:space="preserve">Desde la secretaria de educacion, a la fecha se encuentra relacionadas 26 I.E. que implementaron la Estrategia "Escuela de Padres" 
Manejo de autoridad, pautas de crianza, formación de familias, comunicación asertiva, redes de apoyo. De igual forma, a partir del cronograma formulado al inicio del año, desde el acompañamiento de la Secretaría,  mes a mes se han realizado los encuentros con los cuatro nodos que conforman las y  los orientadores escolares, con miras a apoyar la implementación de la estrategia escuela de padres, en ellos se han trabajado temas como: Identificación de fortalezas y debilidades en el mejoramiento de ambientes escolares, Alianzas familia colegio, Inclusión y manejo de las TIC, Prevención del consumo de SPA,  los cuales  son replicados en los talleres que los orientadores desarrollan en sus instituciones, en desarrollo de las escuelas de padres. 
</t>
  </si>
  <si>
    <t>El departamento de prosperidad social a traves del programa jovenes en accion de prosperidad social para el 30 de junio de 2017 tienen como beneficiadas 949 mujeres de las cuales 122 pertenecen a la poblacion en situacion de desplazamiento; en total en el programa se ha logrado intervenir 2447 jovenes con el incentivo para su formacion tecnico, tecnologico y profesional en el sena y en la universidad del Quindio. en los ultimos cinco años ha ejecutado 15,000,000,000 de pesos colombianos, los cuales equivalen aproximadamente a 3,000,0000,000 anuales.</t>
  </si>
  <si>
    <t>Secretaria de educacion  atendieron 3980 personas de la población adulta del departamento (jóvenes y adultos, madres cabeza de hogar),  con docentes de planta por sistema de horas extras.</t>
  </si>
  <si>
    <t>La secretaria de educación, mediante el Decreto departamental No. 00981 del 11/11/2016 que reglamenta la Ordenanza de 2014 se implementó el programa de fortalecimiento de acceso a la educación superior, técnica y tecnológica con el fin de beneficiar al mejor estudiantes en pruebas saber de las instituciones educativas oficiales del departamento adscritas a la Secretaría de Educación Departamental. Para la ejecucion del recurso asignado para el cumplimiento de esta meta se registró el  proyecto de inversión denominado Implementación de un Fondo de Apoyo Departamental para el Acceso y la Permanencia de la Educacion Técnica, Tecnológica y Superior en el Departamento del Quindio. Mediante la resolución No. 01165 del 30/06/2017 se reconoció estímulo económico con cargo al proyecto anteriormente mencionado a diferentes estudiantes entre ellos mujeres (17 mujeres).
igualmente el SENA permanentemente esta abriendo los programas tecnicos y tecnologicos en el departamento del Quindio, con el fin de garantizar el acceso a la permanencia educativa de la poblacion.</t>
  </si>
  <si>
    <t>se realizo convenio marco con el sena a nivel nacional, el cual cubre todos los departamento y se realizo otro convenio con la universidad del quindio  interinstitucional a nivel departamental en el año 2015, donde se establecen los criterios entre el programa jovenes en accion y el estudiantado universitario.</t>
  </si>
  <si>
    <t>A traves de secretaria de familia y de educacion se ha realizado el seguimiento a casos de afectacion a la convivencia escolar, se realiza a traves de las actas y documentos de comité de convivencia escolar y consejo academico al interior de la Institucion educativa y se hace seguimiento a traves de la oficina de inspeccion y vigilancia de la secretaria de educacion departamental.</t>
  </si>
  <si>
    <t xml:space="preserve">El departamento de prosperidad social, por medio del programa mi negocio se ha capacitado y proporcionado recursos para 445 mujeres de los municipios Calarca, quimbaya y tebaida, de las cuales culminaron el proceso de fortalecimiento empresarial 372 mujeres. A quienes se le entrego capital semilla hasta por 2,000,000 pesos cop. </t>
  </si>
  <si>
    <t>En el area de secretaria de turismo se ha realizado:
1. Clúster de naturaleza  para el Departamento del Quindío (se consolidó la mesa del clúster de turismo de naturaleza con 31 empresarios del sector).
2. Plan Sectorial de Turismo (se relizó un proceso de validación del Plan sectorial de turismo).
3. Proyecto de turísmo responsable para el destino Quindío (se da continuidad a las estratégias de turismo responsable en el destino Quindío con el programa de prevención ESCNNA (explotación,sexual y comercial de ninños, niñas y adolescentes).</t>
  </si>
  <si>
    <t>En secretaria de turismo se realizo convenio con ACOPI con apoyo de la Secretarías de Familia, Agricultura e interior para implementar dos (2) programas de emprendimiento y  proyectos productivos, a través de  socializaciones con la comunidades  víctimas, indigenas, personas con discapacidad, poblacion LGTBI, en los municipios de Salento, Armenia, Filandia, La Tebaida, Calarcá, Quimbaya y Pijao. (las unidades de emprendimiento están en proceso de selección, de acuerdo a las programas establecidos). 
Se han definido cuatro proyectos productivos los cuales se encuentran en fase de diagnóstico: Mora; Cunicultura, Confecciones y Cúrcuma, a través de los cuales se estableceran nuevas unidades de emprendimiento.</t>
  </si>
  <si>
    <t xml:space="preserve">La universidad del Quindio en el programa de Artes Visuales, se ha realizado el seminario Internacional La Montaña del Sur, arte y pensamiento latinoamericano, con la invitada especial Irene Ballester Buiges. P.h.D en Historia del Arte de la Universidad de Valencia y Magister en Investigación Aplicada en Estudios Feministas, de Género y Ciudadanía de la Universidad del Castellón: Centra sus estudios en la experiencia de las mujeres artistas  y en la representación del cuerpo de la mujer. Reconocida en España como gestora cultural y activista social en contra de la violencia de género. Participó este año en el Parlamento Europeo como ponente junto a otras cinco mujeres analizando el estereotipo de mujer que maneja el mundo publicitario; denuncian la actual objetualización de la mujer en la publicidad sexista y advierten la necesidad de cambiar un escenario "claramente denigrante" y una perspectiva "manifiestamente irreal" de la mujer.    </t>
  </si>
  <si>
    <t>En secretaria de turismo se realizo convenio con ACOPI con apoyo de la Secretarías de Familia, Agricultura e interior han realizado apoyo a seis (6)  actividades productivas, a través de  socializaciones con la comunidades  víctimas, indigenas, personas con discapacidad, poblacion LGTBI, en los municipios de Armenia, Calarca, Salento, Buenavista, Cordoba, Genova, Montenegro, la Tebaida y Quimbaya.  En la actividad  "Show room" se han apoyado 62 microempresarios y emprendedores del departamento Quindio, en la actividad  "visita a proyectos de emprendimiento" se han visitado 19 proyectos de emprendimiento con miras a que estos participen de las distintas iniciativas y programas liderados por la secretaria de turismo, indsustria y comercio, en el programa  "Quindio emprendedor y productivo" se realizo capacitaciones en temas de emprendimiento y modelado de negocios a 49 emprendedores, en la actividad "asistencia tecnica a proyectos productivos" se realizo visita a 2 de los emprendimientos apoyados por la gobernacion  durante el 2016,  en "participacion en ferias y eventos" se apoyo aproximadamente 70 artesanos con el fin de promover el fortalecimiento comercial; finalmente en " capacitaciones y asesorias" se dicto charlas y conferencias de sensibilizacion  con el fin de despertar el espiritu emprendedor en los emprendedores.  En total se han beneficiado 378 mujeres en todas las actividades realizadas.</t>
  </si>
  <si>
    <t xml:space="preserve">desde la secretaria de equidad de genero y mujer se solicalizaron todas las ofertas en los diferentes eventos de mujeres. </t>
  </si>
  <si>
    <t>Este programa es ejecutado por el SENA, quien ha capacitado a mujeres de distintas poblacion en formacion complementaria en tics, en formacion tecnica  y en  tecnologica. Donde todas las mujeres fortalecen la capacidad de desarrollo competitivo desde las tics.</t>
  </si>
  <si>
    <t xml:space="preserve">Desde la secretaria de agricultura con la gestión del personal de planta se ha  presentado el proyecto a ADR de fortalecimiento al sector agroempresarial y al emprendimiento rural para el el desarrollo agroindustrial del Departamento del Quindío; Se realizó capacitación a 454 jóvenes y mujeres rurales así:
Buenavista: 110
Calarcá: 23
Quimbaya: 115
Salento: 39
Tebaida: 43
Montenegro: 56
Génova: 18
Filandia: 36
Circasia: 14
</t>
  </si>
  <si>
    <t>Se han realizado capacitaciones a 300 jovenes y mujeres rurales campesinas,  en temas de asociatividad, emprendimiento, comercializacion en  los  municipios GÉNOVA-FILANDIA-MONTENEGRO-FILANDIA-BUENAVIST A-CIRCASIA-CALARCÁ</t>
  </si>
  <si>
    <t xml:space="preserve">Se han beneficiado 600 mujeres rurales del Departamento, con capacitaciones en temas de asociatividad y  organizacionales  en todos los municipios del Departamento.                                                                                         Municipio de Pijao, cordoba y Filandia  se viene apoyando las asociones de mujeres cafeteras cafe mujer, paisaje Mujer y Café y mi tierra cafe... con mirada de mujer. Con este grupo de mujeres se trabaja en formación y capacitación cada 8 días en diferentes temas, desde la producción, con énfasis en Buenas Prácticas Agrícolas, como temas de emprendimiento y asociatividad buscando posesionar las marcas  de cafe producidas por mujeres. </t>
  </si>
  <si>
    <t>La secretaria de familia en conjunto con la secretaria de agricultura se inicio la creacion de la red departamental de mujeres cafeteras, con la consitucion de una asociacion de mujeres cafeteras por municipio de los cuales se tienen 3 legalmente consitutidas ( Cordoba, Pijao y Filandia) y 3 estan en proceso de constitucion legal (Salento, Quimbaya y Buena vista) estas participan de las redes departamentales de emprendimiento regionales y nacionales de cafés especiales.</t>
  </si>
  <si>
    <t>En secretaria de turismo mediante el convenio con entidad COFINCAFE, se implementó el programa Solidiario, para el fortalecimiento de las unidades productivas familiares y combatir la informalidad y el crédito gota a gota, Programa implementado en los  municipios del Departamento, a excepcion de Armenia.</t>
  </si>
  <si>
    <t>La secretaria de salud reporta la afiliacion al sistema de seguridad social Mujer con discapacidad a Junio 30 de 2017: 6,953 afiliados.</t>
  </si>
  <si>
    <t>En secretaria de salud se programó capacitación a personal auxiliar de vigilancia de planes locales de salud y Secretaría de Salud de Calarcá para el mejoramiento de la calidad de la notificacion de casos y para realizar priorizacion a poblaciones indigenas por cada municipio.
A través del Plan de Intervenciones Colectivas se realiza búsqueda Activa Comunitaria de casos sospechosos de desnutrición con el fin de activar la ruta de atención de la desnutrición tras su confirmación.
Se define ruta de atencion para la notificacion de casos de desnutricion, con traslado de casos y verificacion de la atencion con ICBF, Familias en accion y los operadores con modalidad de atencion a la primera infancia.                            
Se realizó la  actualizacion del proceso de notificacion de la vigilancia nutricional (desnutricion aguda)  a IPS publicas y privasda, EAPB en normatividad vigente.</t>
  </si>
  <si>
    <t xml:space="preserve">A traves de la secretaria de salud, en el subprograma de maternidad segura durante el primer semestre del 2017 se realizaron asitencias técnicas  sobre la herramienta web materna, censo materno, guias y protocolos de atencion control prenatal, consulta preconcepcional, charlas educatvas sobre derechos sexuales, reproductivos, proyecto de vida con base a planificacion familiar a colegios y comunidades y lideres comunitarios.
Se han vinculado 2.450 mujeres embarazadas, se cuantificaron 28 embarazadas menores de 14 años y se han realizados  2 capacitaciones, para la captación  temprana de las embarazadas, antes de las 12 semanas de gestación en  IPS y EPS del departamento. </t>
  </si>
  <si>
    <t>En la secretaria de salud se realizaron jornadas de socialización y/o capacitación en el modelo de servicios de salud amigables para adolescentes y jóvenes, redes sociales y/o comunitarias y el modelo de veeduría social juvenil, durante los días 23 y 24 de mayo de 2017 a EPS, IPS y planes locales de salud territoriales de los 12 municipios de competencia departamental.</t>
  </si>
  <si>
    <t>en Secretaria de salud realizaron apoyos en la promocion de  deberes y derechos en salud a la poblacion indigena, LGTB, Afro  con enfoque diferencial, eliminacion de barreras de atencion a la poblacion vulnerable del departamento, se trabajo en la humanizacion de los servicios de salud en las IPS del departamento para tratar de mejorar la atencion en el servicio a la poblacion vulnerable.</t>
  </si>
  <si>
    <t xml:space="preserve">Secretaria de salud reporta esquemas de vacunacion: Para el 2017 se esta trabajando con la meta era 95% en todos los biologicos ofertados por el PAI,  y se introduce la discriminacion de niño, niña e indigenas. </t>
  </si>
  <si>
    <t>En secretaria de salud se programó capacitación a personal auxiliar de vigilancia de planes locales de salud y Secretaría de Salud de Calarcá para el mejoramiento de la calidad de la notificacion de casos y para realizar priorizacion a poblaciones indigenas por cada municipio.
A través del Plan de Intervenciones Colectivas se realiza búsqueda Activa Comunitaria de casos sospechosos de desnutrición con el fin de activar la ruta de atención de la desnutrición tras su confirmación.
Se define ruta de atencion para la notificacion de casos de desnutricion, con traslado de casos y verificacion de la atencion con ICBF, Familias en accion y los operadores con modalidad de atencion a la primera infancia.
Se programó la tecnovigilancia de los equipos antropométricos en IPS públicas del departamento.  
Se hizo  la socialización de la resolucion 5406-2015 en IPS públicas y privadas.                                    
Se realizó la  actualizacion del proceso de notificacion de la vigilancia nutricional (desnutricion aguda)  a IPS publicas y privasda, EAPB en normatividad vigente.</t>
  </si>
  <si>
    <t>En secretaria de en el subprograma de maternidad segura durante el primer semestre del 2017 se realizaron asitencias técnicas  sobre la herramienta web materna, censo materno, guias y protocolos de atencion control prenatal, consulta preconcepcional, charlas educatvas sobre derechos sexuales, reproductivos, proyecto de vida con base a planificacion familiar a colegios y comunidades y lideres comunitarios.
Se ha participado en la implementación y adopción de la ley organica de la salud, y se crea el subcomite de maternidad segura.
Se han vinculado 2.450 mujeres embarazadas, se cuantificaron 28 embarazadas menores de 14 años y se han realizados  2 capacitaciones, para la captación  temprana de las embarazadas, antes de las 12 semanas de gestación en  IPS y EPS del departamento. 
Se implementa la ruta de interrupción voluntaria del embarazo de acuerdo a la sentencia  c-355 de 2006</t>
  </si>
  <si>
    <t>En secretaria de salud, en prevencion de suicidio se ha realizado seguimiento al 100% de los casos notificados por el sivigila como intencional suicidad con enfasis en poblaciones de riesgo menores de 18 años reincidentes y gestantes y adultos mayores. I simposio departamental " hablemos de depresion" con enfasis en mujeres, Seminario departaental "hablemos de violencia" con enfoque diferecial. (207 perosnas, ponentes victimas del conflicto armado, afros, indigenas y LGTBI).                                                                                                                                                                                                                                                                                                                                                                                                                              spa: 2017: coordinacion y operativizacion del comité dptal de reducion del consumode sustancias sicoactivas. Gestion coordinacion y organización de la feria andina de bunas practicas en prevencion y atencion de las farmacodependencias (370 perosnas y participacion de los paises de Peru, Ecuador, bolibia y USA)</t>
  </si>
  <si>
    <t>Secretaria de salud reporta que en el tiempo transcurrido de este año se ha logrado anteder 1300 mujeres en gestacion, antes de las 12 semanas 870</t>
  </si>
  <si>
    <t xml:space="preserve">• Se realizaron 13 capacitaciones a  las IPS y EPS, a colegios y lideres comunitarios de los 12 municipios del departamento del Quindío, con la estrategia proyecto de vida, con base a planificación familiar, se requiere cooperación por parte del sector educativo para implementar y hacer funcional los servicios amigables en todo el departamento del Quindío, para  disminuir el embarazo en mujeres adolescentes.
• Se realiza visitas de asesoría y asistencia técnica a las IPS de los municipios de filandia, tebaida, armenia, Buenavista, frente al desarrollo y fortalecimiento de los servicios de salud amigables para adolescentes y jóvenes.
</t>
  </si>
  <si>
    <t>Secretaria de salud en el subprograma de maternidad segura durante el primer semestre del 2017 se realizaron asitencias técnicas  sobre la herramienta web materna, censo materno, guias y protocolos de atencion control prenatal, consulta preconcepcional, charlas educatvas sobre derechos sexuales, reproductivos, proyecto de vida con base a planificacion familiar a colegios y comunidades y lideres comunitarios.
Se ha participado en la implementación y adopción de la ley organica de la salud, y se crea el subcomite de maternidad segura.
Se han vinculado 2.450 mujeres embarazadas, se cuantificaron 28 embarazadas menores de 14 años y se han realizados  2 capacitaciones, para la captación  temprana de las embarazadas, antes de las 12 semanas de gestación en  IPS y EPS del departamento. 
Se implementa la ruta de interrupción voluntaria del embarazo de acuerdo a la sentencia  c-355 de 2006</t>
  </si>
  <si>
    <t>En secretaria de familia se esta implementando la estrategia "chevere que espere", a traves de la secretaria de familia.
Se realizaron jornadas de prevención en proyecto de vida, embarazos en adolescentes y consumo de SPA en diferentes Instituciones Educativas en marco de la Semana Tebaida Sí Para Ti. Se realizó Jornada Educativa en el Instituto Montenegro en compañía de la Jefatura de la Mujer con el apoyo del programa Generaciones con Bienestar (SEDECOM) y en el marco de la celebración del mes de la niñez se realizó jornada de construcción conjunta con los niños de las Instituciones Educativas sobre las actividades que les gustaría se desarrollarán durante el mes. Está en fase precontractual para la ejecución del programa de prevención de embarazos y segundos embarazos a temprana edad por valor de $60.000.000 ya que se complementa con la implementación de la Politica pública de primera infancia, infancia y adolescencia (meta 184).</t>
  </si>
  <si>
    <t xml:space="preserve">Desde la secretaria de salud, se ha realizado las siguientes acciones:
• Se realizó la notificación de los casos a las EAPBS y seguimiento a los casos de la dimensión de convivencia social y salud mental, violencia, intento de suicidio, intoxicaciones).
• Se llevó a cabo el seguimiento y acompañamiento a los grupos de autoayuda de los municipios de Quimbaya y Calarcá, en el marco de la estrategia de APS Y RBC.
• Se llevó a cabo grupo de autoayuda de pacientes y familias con esquizofrenia y con autismo.
• Se Participó en la mesa de trabajo con el área de vigilancia epidemiológica para el mejoramiento de la calidad del dato y la depuración de la base de datos de SIVIGILA, con el fin de aclarar y establecer claramente la definición de casos objeto de seguimiento por la dimensión.
• Se llevó a acabo mesa de trabajo con los programas de responsabilidad penal en menores y programas de protección de ICBF, con el fin de disminuir las barreras de acceso a los servicios de salud.
• Se lleva a cabo mesa de trabajo con los Planes de intervenciones colectivas para la planificación de acciones y elaboración de cronograma en la implementación de RBC con enfoque de grupos de autoayuda.
• Se culminó con el curso de salud mental en entornos de vida con el apoyo del SENA, hospital mental y la secretaria de salud.
• Se llevó a cabo la capacitación y certificación de 40 profesionales en intervención en crisis con énfasis en la conducta suicida y plan de manejo seguro, con el Colegio Colombiano de Psicólogos.
</t>
  </si>
  <si>
    <t>Secretaria de salud reporta que hasta el 30 de junio de 2017 se han recibido por parte del Ministerio de salud y Protección Social 2470 dosis de vacuna contra el VPH, de las cuales se han aplicado:
Enero: 258 dosis
Febrero: 304 dosis
Marzo: 276 dosis
Abril: 289 dosis
Mayo: 293 dosis
Junio: 225 dosis</t>
  </si>
  <si>
    <t>En secretaria de salud se realizó taller teorico Práctico con una duración total de 5 días calendario, orientado al fortalecimiento del Sistema de Vigilancia en Salud Pública con participación de la red notificadora Departamental, Planes Territoriales de Salud y personal con competencia de los 12 Municipios del Departamento. posteriormente se realizo traslado del equipo Departamental de Vigilancia en Salud Pública,  para la socialización de lineamientos 2017 del INS, con personal medico y de enfermeria de cada una de las ESEs del Departamento, en forma posterior se han realizado traslados a los municipios para refuerzos puntuales en tematicas solicitadas.
Se realiza en forma permanente induccion al personal nuevo operario del SIVIGILA con horario estableciodo de los dìas viernes, ademas se cuenta con personal Dptal en los municipios dando procesos de orientaciòn permanente en el manejo y operatividad de la herramienta,  ademas teniendo en cuenta las actualizaciones realizadas a la estrategia informatica SIVIGILA, ha sido necesario apoyar a los Planes locales en los procesos de coneccción y puesta en marcha del aplicativo en UPGD y Unidades informadoras.
Para el mes de junio de 2017, se realizó la evaluación y verificación del estado de ajuste y depuración de las bases de datos, por medio de trabajo directo con los 12 Municipios del Departamento y mesa técnica con referentes de programas Departamentales, con el fin de dar a conoce la información de interes en Salud Pública y coordinar acciones de intervención articuladas.
Se cuenta con un cumplimiento efectivo en el proceso de BAI con envíos al Instituto Nacional por cad uno de los grupos temáticos de interés en Salud Pública </t>
  </si>
  <si>
    <t>Secretaria de salud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t>
  </si>
  <si>
    <t>En secretaria de salud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t>
  </si>
  <si>
    <t>En secretaria de salud a traves del ASIS (Análisis de Situación de Salud) se ha formulado un plan de articulación intersectorial para la canalización de diferentes acciones (salud, riesgos y atención) en la poblacion.</t>
  </si>
  <si>
    <t xml:space="preserve">Desde la jefatura de equidad de genero y mujer se realizó realización de una  "Escuela de participacion política para mujeres" del departamento. </t>
  </si>
  <si>
    <t xml:space="preserve">Desde la jefatura de equidad de genero y mujer se realizó una "Escuela de participacion politica para mujeres" del departamento. </t>
  </si>
  <si>
    <t xml:space="preserve">Desde la jefatura de equidad de genero y mujer se realizó una  "Escuela de participacion politica para mujeres" del departamento. </t>
  </si>
  <si>
    <t xml:space="preserve">Por medio de la secretaria de interior se realizó una  "Escuela de participacion politica para mujeres" del departamento, en el que se realizaron  y/o apoyaron las siguientes  estrategias de participación: 
Escuela de formación política y democrática para mujeres
1. Apoyo de Ediles para Congreso Nacional de Ediles Montería Córdoba.
2. La fase dos de la estrategia participando ando por tu sueños y futuros dirigido a niños, niñas y adolescentes 
3. Celebración de la semana de la participación. 
4. Estrategia de Banco de iniciativas de participación BIP-Q 
</t>
  </si>
  <si>
    <t>111600000
261.600.000</t>
  </si>
  <si>
    <t>94500000
112.000.000</t>
  </si>
  <si>
    <t>Secretaria de interior bajo  las metas 219 y 220, las cuales apuntan al programa de seguridad  humana ha logrado intervenir en once (11) barrios o comunidades en los diferentes municipios del departamento
Institución educativa General Santander (Montenegro), Centro De Interés - Estrategias de Conductas Y Comportamientos Agresivos De Los N.N.A Al Interior De Las Instituciones Educativas Y Grupos Familiares
La Esmeralda Circasia, Aplicación Ficha De Identificación
Instituto  Montegro,  Centro De Interés - Estrategias de Conductas Obsesivas Que Conllevan Al Uso De Sustancias Adictivas Y Otros Comportamientos Compulsivos.
Las Colinas,Presentación Del Programa ACOPI  encuentro Multicolor - Club De Progenitores
La Española Circasia, Encuentro Multicolor - Club De Progenitores
Nueva Tebaida I, encuentro Multicolor - Club De Progenitores
Nueva Tebaida II, encuentro Multicolor - Club De Progenitores
Playa Rica Barcelona, reunión lideres comunales.
Gobernación, Capacitación Líderes Comunales De Los Barrios Priorizados
San Felipe (Barcelona),  encuentro Multicolor - Club De Progenitores</t>
  </si>
  <si>
    <t>A traves de la secretaria de Familia se han diseñado estrategias de articulación e incorporación entre las organizaciones de mujeres del departamento y los consejos municipales y departamental de mujeres.</t>
  </si>
  <si>
    <t>Desde la jefatura de equidad de genero y mujer, se ha apoyado tecnicacmente a los consejos municipales de mujeres, financieramente  se  ha apoyado estos consejos en relacion a las actividades ce conmemoraciones de fechas establecidas por la ley.</t>
  </si>
  <si>
    <t>Desde la jefatura de equidad de genero y mujer, se ha Fortalecido  los procesos organizativos de mujeres en el departamento bajo la perspectiva de género y enfoque diferencial, con enfasis en mujeres campesinas y organizaciones etnicas.</t>
  </si>
  <si>
    <t xml:space="preserve">Desde la jefatura de equidad de genero y mujer, se ha implementado a traves del acompañamiento y asesoria a los consejos municiapes de mujeres la estructuración de rutas, el fomento a la igualdad de género, promoción de derechos y procesos productivos. </t>
  </si>
  <si>
    <t>Secretaria del interior en el programa de derechos humanos, se contempla el plan de prevencíon y protección de los DDHH Y DHI, el cual se encuentra en procesos de actualización y será presentado para aprobación en el comité de justicia transcional del mes el 17 de  Julio de la prente vigencia 
 Ademas de dieciocho (18)  Jornadas de prevencion realizadas en los doce municipios.
Once campañas realizadas en diez (10) Municipios:
Armenia,Génova,Filandia,quimbaya,circasia,pijao,salento,calarcá,montenegro y la tebaida.</t>
  </si>
  <si>
    <t>Secretaria del interior a traves del area deseguridad humana ha desarrollado unos clubes de progenitores,los cuales promueve la formación de niños y niñas en temas como la crianza, la sexualidad. Etc.</t>
  </si>
  <si>
    <t xml:space="preserve">La jefatura de equidad de genero y mujer reporta que esta accion se encuentra en fase de ejecución </t>
  </si>
  <si>
    <t>Desde la jefatura de equidad de genero y mujer se han adelantado piezas de televisión con mujeres campesinas cafeteras que se han transmitido por los programas institucionales buscando  visibilizar las historias de vida de mujeres vinculadas al sector rural cafetero, campesinas,  indígernas,  afrodescendientes, en condición de discapacidad en cuanto a sus múltiples roles como mujer tanto en el ambito familiar como los escenarios económico, político y socio-cultural del departamento.</t>
  </si>
  <si>
    <t xml:space="preserve">Desde la jefatura de equidad de genero y mujer, se ha desarrollo acciones de fomento para la conciliación de la vida familiar y laboral en el marco del Programa Nacional de Equidad Laboral con Enfoque Diferencial de Género, con enfasis en las ofertas de empleo de las diferentes agencias que existen en el departamento. </t>
  </si>
  <si>
    <t xml:space="preserve">Desde la jefatura de equidad de genero y mujer se Realizo una campaña de visibilización y sensibilización de la Política  Pùblica de Equidad de género para las mujeres en todo el departamento. </t>
  </si>
  <si>
    <t xml:space="preserve">Desde la jefatura de mujer se han realizado reconocimientos a las mujeres de cada municipio por su labor social, liderazgo femenino el dia internacional de la mujer,tales como el apoyo y reconocimiento a la bicicrocista Silvana Muñoz por su desempeño en bicicross, ademas Comfenalco ha realizdo el reconocimiento a la mujer por su liderazgo y compromiso </t>
  </si>
  <si>
    <t xml:space="preserve">En indeportes se desarrolló el evento de deporte social y comunitario donde participaron las veredas de los diferentes municipios del Departamento con 484 personas en los deportes tejo, futbol sala masculina y femenina, futbol y rana, el cumplimiento de esta meta se realiza con el desarrollo de los siguientes componentes:
1. Juegos veredales Quindío si para ti  cumpliendo este componente en un 100%  
2. Inclusión social en este componente se da atención recreo deportiva a los niños, niñas, jóvenes y adultos de los barrios vulnerables de los municipios priorizados del departamento del Quindío a continuación se relaciona los municipios, barrios y población atendida con un cumplimiento de meta del 100%.
</t>
  </si>
  <si>
    <t>Desde equidad de genero y mujer se ha realizado seguimiento e implementación del plan de acción de la Política Pública Departamental de Equidad de Genero, fortalecimiento de los Consejos de mujeres de los municipios del departamento, en el cual  se creó con iniciativa productiva la red de mujeres cafeteras con  de Filandia,  mujeres cafeteras de Pijao y Córdoba. Se dio inicio al proyecto productivo de Café Mujer en el municipio de Filandia, fortalecimiento y recuperación de la identidad cultural de las mujeres afrocolombianas de Montenegro.</t>
  </si>
  <si>
    <t>Desde la jefatura de equidad de genero y mujer, a traves del  proyecto Paisaje, Mujer y Café; mujeres de Pijao y Filandia  han participado en el programa de Expoejecafé 2017.</t>
  </si>
  <si>
    <t>Secretaria del interior reporta que en seis (6) municipios (Armenia, Circasia, Pijao,Córdoba, Génova  y Filandia)  por medio del Plan de Acción de DD.HH. en la que se ha realizado campañas  de promocion y prevencion para la transformacion de valores de discriminacion hacia la mujer.</t>
  </si>
  <si>
    <t>Por medio de la universidad del Quindio se ha realizado el seminario Internacional La Montaña del Sur, arte y pensamiento latinoamericano, con la invitada especial Irene Ballester Buiges. P.h.D en Historia del Arte de la Universidad de Valencia y Magister en Investigación Aplicada en Estudios Feministas, de Género y Ciudadanía de la Universidad del Castellón: Centra sus estudios en la experiencia de las mujeres artistas  y en la representación del cuerpo de la mujer. Reconocida en España como gestora cultural y activista social en contra de la violencia de género. Participó este año en el Parlamento Europeo como ponente junto a otras cinco mujeres analizando el estereotipo de mujer que maneja el mundo publicitario; denuncian la actual objetualización de la mujer en la publicidad sexista y advierten la necesidad de cambiar un escenario "claramente denigrante" y una perspectiva "manifiestamente irreal" de la mujer.    Duración: 32 horas
Lugar: Auditorio Bernardo Ramírez Granada. Universidad del Quindío
Fecha: septiembre 4 al 8 de 2017
Organizado por: Programa de Artes Visuales
Publico beneficiado: 60 docentes de 32 colegios de la Secretaría de Educación, 70 estudiantes colegios Camilo Torres, Rufino Sur y Fundanza. Estudiantes de los Programas de Artes Visuales, Filosofía y Literatura en Lengua Castellana</t>
  </si>
  <si>
    <t>La secretaria del interior, en el area de derechos humanos ha realizado marchas en el municipio de montenegro, frente a las violencias ejercidas contra  las mujeres, adicionalmente en el departamento se han realizado ejercicios de victimas.</t>
  </si>
  <si>
    <t>En la jefatura de equidad y mujer se implemento una campaña de reflexion y sensibilizacion con funcionario publicos en la gobernacion del Quindio en el marco del dia internacional de la mujer con la tematica "Hombres quindianos por una vida libre de miedos y violencias contra las mujeres".sin recursos, con articulación con Secretaria administrativa</t>
  </si>
  <si>
    <t>En la secretaria de salud, a traves del Sivigila se ha encontrado que los tipos de conflicto que mas afectan a las mujeres son de naturaleza fisica, psicologica, abuso sexual, economico y de negligencia.</t>
  </si>
  <si>
    <t>En la jefatura de equidad de genero y mujer, se estan haciendo los acercamientos con las universidades para inciar este proceso.</t>
  </si>
  <si>
    <t>Desde la jefatura de equidad y mujer, dentro del marco de la conmemoracion del dia por la dignidad de las victimas de violencia sexual en el marco del conflito armado se ha visibilizado la violencia sexual y el desplazamiento forzado como principales hechos victimizantes y los efectos en la vida y cuerpo de las mujeres en el marco del conflicto</t>
  </si>
  <si>
    <t xml:space="preserve">Equidad de genero y mujer, a traves de los consejos municipales de mujeres se vienen Incentivando la participación en la consturccion de paz de sus territorios </t>
  </si>
  <si>
    <t xml:space="preserve">Secretaria del interior, en el area de seguridad humana tiene el convenio con  mambruno va a la guerra, mensaje de prevencion para que no se vinculen a los grupos  ARM, anteriormente conocido como ACR, en el que se han intervenido  veinticinco(25) barrios o comunidades en los doce municipios del departamento y un corregimiento (Barcelona), con los siguientes programas:
Aplicación ficha de identificación
Encuentro multicolor clubes por la vida
Centro de interés agresividad - violencia
Centro de interés comportamientos obsesivos compulsivos
Club de progenitores 
Adulto mayor 
Centro de interés transición sexo afectiva
Centro de interés estilos cognitivos diferentes
Club de mujeres
Centro de interés duelo
Lo anterior en los siguientes barrios e instituciones:
1. La Playa - Nueva Esperanza - La Isla
2. La Playita- Fundadores – Calle Larga
3. Villa Teresa - Española - San Diego I Etapa
4. Nuevo Horizonte I – 
5. Nuevo Horizonte II – Obrero
6. Playa Rica (Caritas I, Caritas 2, Europeo, Italiano, Álamos) - San Felipe
7. Linconl
8. Llanitos Piloto 
9. Llanitos Gualara
10. Cantarito
11. Nueva Tebaida
12. Cantarito - Nueva Tebaida I Y II - Instituciones Educativas
13. Villas del Prado
14. Frailejones Alto Y Bajo
15. Villa Nohemí 
16. La Española 
17. La Esmeralda
18 Colinas
19. Isabela
20. Ciudad Alegría 
21. Comuneros 
22. Pablo Sexto
23. El Cacique 
24. EL RECREO 
25. El Román
</t>
  </si>
  <si>
    <t xml:space="preserve">En la jefatura de equidad de genero y mujer se realizo la convocatoria para la conformacion de la comision de seguimiento nacional a los acuerdos de la habana en el enfoque de Género. </t>
  </si>
  <si>
    <t xml:space="preserve">En secretaria del interior se tienen proyectados para el segundo semestre de 2017 dos eventos académicos:  capacitacion a 350 docentes de grado 3° y 5° en competencia lectora y lógico-matemática; y, el  Foro Educativo Departamental, que visibiliza las competencias éticas para la Paz. Un Evento cultural: muestra de la primaria artística Evento Investigativo: Muestra empresarial de las Instituciones Educativas beneficiadas con laboratorios pedagógicos del presupuesto asignado. </t>
  </si>
  <si>
    <t>3090000
18952000</t>
  </si>
  <si>
    <t>3090000
8952000</t>
  </si>
  <si>
    <t>82.000.000
12848000</t>
  </si>
  <si>
    <t>6570000
7303000</t>
  </si>
  <si>
    <t>82.000.000
25100000</t>
  </si>
  <si>
    <t>6.570.000
12176208</t>
  </si>
  <si>
    <t>Secretaria del interior ha generado proyectos con enfoques de diferencia, de genero y de vulnerabilidad.</t>
  </si>
  <si>
    <t xml:space="preserve">con el apoyo de la secretaria del interior se han desarrollado herramientas en las que  se realizaron dieciocho (18) Jornadas de prevencion en la violación de los DDHH realizadas  en los doce (12) Municipios.
Así mismo se realizarón once (11) campañas en díz municipios: Armenia,Génova,Filandia,quimbaya,circasia,pijao,salento,calarcá,montenegro y la tebaida. 
</t>
  </si>
  <si>
    <t>Jefatura de mujer y equidad en diferetes fechas se realizaron campañas de sensibilizacion para la prevencion de la violencia</t>
  </si>
  <si>
    <t>la Secretaria de familia, a traves de la jefarura de mujer y equidad se han realizado conferencias con personal docente SENA con el fin de difundir la normatividad que sanciona los delitos de acoso laboral,sexual y discriminacion en lo que abarca la ley 1257. así como las herramientas para hacer efectiva dichas sanciones, con el fin de dar a conocer la ruta adecuada para que este personal docente informe a su estudiantado.</t>
  </si>
  <si>
    <t>Se desarrolló la asistencia técnica del SIRITI en articulación con el Ministerio del Trabajo a los equipos técnicos de las Administraciones Municipales los días 20 y 21 de septiembre, con el fin de brindar los lineamientos para realizar el levantamiento de la línea base de Trabajo Infantil. 
También, se apoyaron operativos en articulación con el grupo EMPI del ICBF, la Policía de Infancia y Adolescencia y el Ministerio del Trabajo en los municipios de Circasia y Quimbaya. Además de la realización de mesas técnicas con el grupo EMPI del ICBF para determinar acciones de articulación entre las dos entidades.
Por otro lado, el programa de prevención denominado Derechos y Deberes tuvo su adjudicación a través del Contrato de Prestación de Servicios No. 1318 de 2017 para atender los siguientes territorios: Pijao, Córdoba, Buenavista, Salento, Filandia y Barcelona; implementando una estrategia de prevención y atención de la erradicación del abuso, explotación sexual comercial, trabajo infantil y peores formas de trabajo y actividades delictivas bajo los siguientes componentes:
• Conformación de ocho (8) grupos de niños, niñas y adolescentes, 3 padres de familia o cuidadores y 1 agente comunitario.
• Realización de diez (10) encuentros pedagógicos del componente de “Derechos y Deberes”, 10 encuentros pedagógicos del componente de “Participación y Liderazgo” y dos encuentros grupales del componente de “Conformación de Redes Multinivel”, como recurso de apoyo a las familias, cuidadores y gestores sociales comunitarios, en donde se discutan y analicen las estrategias conducentes al reconocimiento de niños, niñas y adolescentes como sujetos de derechos, generando reflexiones acerca de sus relaciones familiares y promoviendo estrategias para la construcción de entornos protectores.
• Tener en cuenta dentro de los espacios de información, formación y reflexión temáticas como los derechos y deberes de los niños, niñas y adolescentes; prevención y atención de la erradicación del abuso explotación sexual comercial; trabajo infantil y peores formas de trabajo y actividades delictivas; la vinculación afectiva; su derecho a la participación y prevención de violencia intrafamiliar.
Por último, a través del Contrato de Prestación de Servicios No. 1721 se implementó la campaña de prevención contra la violencia intrafamiliar, el uso de la pólvora y el trabajo infantil en los municipios de La Tebaida, Circasia, Montenegro, Quimbaya, Calarcá, Pijao, Filandia y el corregimiento de Barcelona. 
En el marco de las celebraciones decembrinas se realizaron dos carnavales de prevención para el no uso de la pólvora en articulación con diferentes instituciones del orden departamental y del municipio de Armenia, en los sectores que durante la vigencia 2016 tuvieron mayor número de quemados.</t>
  </si>
  <si>
    <t xml:space="preserve">Con el apoyo de secretaria del interior y de la secretaria de familia se han realizado cuatro jornadas en campañas de la prevención en trata de personas realizadas a lo  largo de los doce municipios, principalmente en instituciones educativas y sitios de masiva presencia de personas como el terminalde transporte de Armenia. Así  mismo se creo un  sistema de información  y se aprobo en sesión del comité de trata de personas del 24 de febrero del 2017.
Se realizaron cuatro jornadas en campañas de la prevención en trata de personas desarrolladas a lo  largo de los doce municipios, principalmente en instituciones educativas y sitios de masiva presencia de personas como la Terminal de transportes de Armenia.
Así  mismo se creó un  sistema de información  que fue  aprobó en sesión del Comité de trata de personas del 24 de febrero del 2017 con el fin de optimizar los esfuerzos en esta materia. 
 </t>
  </si>
  <si>
    <t>Bajo el programa de seguridad  humana en la secretaria del interior, se ha logrado intervenir en once (11) barrios o comunidades en los diferentes municipios del departamento
Institución educativa General Santander (Montenegro), Centro De Interés - Estrategias de Conductas Y Comportamientos Agresivos De Los N.N.A Al Interior De Las Instituciones Educativas Y Grupos Familiares
La Esmeralda Circasia, Aplicación Ficha De Identificación
Instituto  Montegro,  Centro De Interés - Estrategias de Conductas Obsesivas Que Conllevan Al Uso De Sustancias Adictivas Y Otros Comportamientos Compulsivos.
Las Colinas,Presentación Del Programa ACOPI  encuentro Multicolor - Club De Progenitores
La Española Circasia, Encuentro Multicolor - Club De Progenitores
Nueva Tebaida I, encuentro Multicolor - Club De Progenitores
Nueva Tebaida II, encuentro Multicolor - Club De Progenitores
Playa Rica Barcelona, reunión lideres comunales.
Gobernación, Capacitación Líderes Comunales De Los Barrios Priorizados
San Felipe (Barcelona),  encuentro Multicolor - Club De Progenitores</t>
  </si>
  <si>
    <t xml:space="preserve">A traves del a secretaria de educacion se viene implementado el comité  territorial de convivencia escolar con un plan de accion que incluye estrategias, programas y acciones  definidas por el comité. En alianzas con el secotr privado se estan implementando programas para el desarrollo de competencias ciudadanas, ejercicios de los derechos humanos, sexuales y reproductivos de los niños, niñas y adolescentes vinculados al sistema eduucativo </t>
  </si>
  <si>
    <t>en el mes de noviembre secretaria de familia se realizara un seminario para periodistas y estudiantes de comunicación social en el que se analizaran acciones y estrategias que los periodistas puedan usar con el fin de cubrir y rechazar la violencia de genero.</t>
  </si>
  <si>
    <t xml:space="preserve">Secretaria del interior  han acompañado Sesis (6) Municipios con plan formulado: Armenia, Circasia,Pijao,Cordoba,Génova, y Filandia
Pendientes por formulación seis municipios: Calarcá , Montenegro,  Quimbaya,  La Tebaida, B/vista y Salento 
Así mismo la actualizacion del plan de DDHH departamental se encuentra listo para revision y aprobacion por parte del director de la oficina de DDHH, dicho plan pasa a aprobación en comité de DDHH </t>
  </si>
  <si>
    <t>la jefatura de mujer y equidad verificará la participación en los cursos.</t>
  </si>
  <si>
    <t xml:space="preserve">En la jefatura de mujer y equidad se esta priorizando los lineamientos para la investigación y atención de violencia, vulnerabilidad, entre otros. </t>
  </si>
  <si>
    <t xml:space="preserve">La jefaturade equidad y mujer garantiza la atencion especializada por las entidades competentes para el restablecimiento de derechos de las niñas y adolescentes victimas de viloncia sexual. </t>
  </si>
  <si>
    <t>Se ha citado con su respectivo oficio, sin embargo, no se ha logrado consolidar informacion.</t>
  </si>
  <si>
    <t>La jefatura de mujer y equiad de genero se ha acompañado  el fortalecimiento de la Línea estratégica de violencia basada en género del Programa de Casas de Justicia.</t>
  </si>
  <si>
    <t xml:space="preserve">jefatura de equidad y mujer, se han socializado las rutas de atencion deseañadas para la atencion adecuada a mujeres victimas de violencia de genero. </t>
  </si>
  <si>
    <t xml:space="preserve">Entre la secretaria del interior y la secretaria de familia (jefatura de mujer y equidad) en el seguimiento a la aplicación de protocolos de atención a víctimas de violencia se ha llevado a cabo el pago de las sesiones de manera continua y de acuerdo a lo solicitado por la Secretaría técnica.
Cinco (5) Sesiones comité ejecutivo y ética mesa de víctimas
Tres (3) Sesiones plenario mesa de víctimas
 Dos (2) Sesiones Comité Justicia Transicional y garantías 
</t>
  </si>
  <si>
    <t xml:space="preserve">Secretaria del interior reporta que estas estan establecidas en el codigo de infancia y adolescencia, en el area de seguridad humana tiene el convenio con  mambruno va a la guerra, mensaje de prevencion para que no se vinculen a los grupos  ARM, anteriormente conocido como ACR, en el que se han intervenido  veinticinco(25) barrios o comunidades en los doce municipios del departamento y un corregimiento (Barcelona), con los siguientes programas:
Aplicación ficha de identificación
Encuentro multicolor clubes por la vida
Centro de interés agresividad - violencia
Centro de interés comportamientos obsesivos compulsivos
Club de progenitores 
Adulto mayor 
Centro de interés transición sexo afectiva
Centro de interés estilos cognitivos diferentes
Club de mujeres
Centro de interés duelo
Lo anterior en los siguientes barrios e instituciones:
1. La Playa - Nueva Esperanza - La Isla
2. La Playita- Fundadores – Calle Larga
3. Villa Teresa - Española - San Diego I Etapa
4. Nuevo Horizonte I – 
5. Nuevo Horizonte II – Obrero
6. Playa Rica (Caritas I, Caritas 2, Europeo, Italiano, Álamos) - San Felipe
7. Linconl
8. Llanitos Piloto 
9. Llanitos Gualara
10. Cantarito
11. Nueva Tebaida
12. Cantarito - Nueva Tebaida I Y II - Instituciones Educativas
13. Villas del Prado
14. Frailejones Alto Y Bajo
15. Villa Nohemí 
16. La Española 
17. La Esmeralda
18 Colinas
19. Isabela
20. Ciudad Alegría 
21. Comuneros 
22. Pablo Sexto
23. El Cacique 
24. EL RECREO 
25. El Román
</t>
  </si>
  <si>
    <t xml:space="preserve">Secretaria del interir en el seguimiento a la aplicación de protocolos de atención a víctimas de violencia se ha llevado a cabo el pago de las sesiones de manera continua y de acuerdo a lo solicitado por la Secretaría técnica.
Cinco (5) Sesiones comité ejecutivo y ética mesa de víctimas
Tres (3) Sesiones plenario mesa de víctimas
 Dos (2) Sesiones Comité Justicia Transicional y garantías 
</t>
  </si>
  <si>
    <t>En secretaria de salud se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t>
  </si>
  <si>
    <t>Jefatura de mujer y equidad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en situación de vulnerabilidad.</t>
  </si>
  <si>
    <t xml:space="preserve">Jefatura de mujer y equidad desarrolla eventos en los que socializa la ley 1257 por parte de los abogados del equipo, de igual forma, participa en la convocatoria que realiza para el seguimento la defensoria del pueblo. </t>
  </si>
  <si>
    <t>a traves de la secretaria departamental de salud se consolida las estadisticas sobre victimas de violencia con un enfoque de genero, desde donde se entrega un informe trismetralmente.</t>
  </si>
  <si>
    <t>La jefatura de equidad de genero y mujer reporta que esta accion se encuentra en fase de planeacion</t>
  </si>
  <si>
    <t>Desde el area de equidad y mujer, se implemento una campaña de reflexion y sensibilizacion con funcionario publicos en la gobernacion del Quindio en el marco del dia internacional de la mujer con la tematica "Hombres quindianos por una vida libre de miedos y violencias contra las mujeres".sin recursos, con articulación con Secretaria administrativa</t>
  </si>
  <si>
    <t xml:space="preserve">se han articulado y estructurado los planes de accion de las diferentes politicas publicas departamentales, garantizando un enfoque de genero en su ejecucion. </t>
  </si>
  <si>
    <t xml:space="preserve">se ha proporcionado espacio de sensibilizacioncon el fin de socializar  la ley 1257 de 2008 a los funcionarios  del departamento para garantizar los derechos de las mujeres. </t>
  </si>
  <si>
    <t xml:space="preserve">Desde la secretaria de familia se vienen adelantando permanentemente la divulgacion de la politica publica departamental de equidad de genero, asi como la sensibillizacion de un enfoque de genero como herramienta de trabajo para las siguientes instituciones </t>
  </si>
  <si>
    <t>Se realizo  socializacion de la Ley 1257 de 2008 a las femeninas de la Policia Nacional , en el Comando de Policia de Armenia.</t>
  </si>
  <si>
    <t>Se Implementaron 1 planes de acción de Derechos Humanos con incorporación de perspectiva de genero articulado interinstitucionalmente.</t>
  </si>
  <si>
    <t>Este comité esta articulado por la defensoria del Pueblo, sin embargo, secretaria de familia con el fin de hacer seguimiento a la ley 1257 consolida por medio de la politica publica de equidad de genero los items para realizar el control pertinente.</t>
  </si>
  <si>
    <t>se ha consolidado el comité departamental de muejeres en el departamental, el cual le hace seguimiento a la  Política Pública de Equidad de Género para las mujeres.</t>
  </si>
  <si>
    <t>Innovación para una caficultura sostenible en el departamento del Quindío</t>
  </si>
  <si>
    <t>Crear (6) seis grupos multiplicadores de conocimiento en emprendimiento y calidad del café  para jóvenes y mujeres rurales, campesinas y cafeteras</t>
  </si>
  <si>
    <t>Beneficiar a  dos mil cuatrocientas  (2400) mujeres rurales campesinas, personas en condición de vulnerabilidad y con enfoque diferencial en formación para el trabajo y el desarrollo humano</t>
  </si>
  <si>
    <t>PROSPERIDAD CON EQUIDAD**</t>
  </si>
  <si>
    <t>Formular  la política pública departamental de diversidad sexual e identidad de género</t>
  </si>
  <si>
    <t>Sí a la diversidad sexual e identidad de género y su familia.</t>
  </si>
  <si>
    <t>Lograr que ocho (8) municipios del departamento operen el sistema de vigilancia en salud pública de la violencia intrafamiliar.</t>
  </si>
  <si>
    <t>Capacitar a doscientos cincuenta (250)   jóvenes,  mujeres, población vulnerable y con enfoque diferencial como líderes ambientales en el departamento.</t>
  </si>
  <si>
    <t>Bienes y servicios ambientales para las nuevas generaciones</t>
  </si>
  <si>
    <t>Apoyar treinta y seis (36) proyectos mediante estímulos artísticos y culturales</t>
  </si>
  <si>
    <t>Cultura, Arte y educación para la Paz</t>
  </si>
  <si>
    <t>Arte para todos</t>
  </si>
  <si>
    <t>********(no lo tengo)</t>
  </si>
  <si>
    <t>Fortalecer cinco (5) procesos de emprendimiento cultural y de desarrollo de industrias creativas</t>
  </si>
  <si>
    <t xml:space="preserve">Apoyar la articulación para la atención integral de las víctimas del conflicto por enfoque diferencial en  los 12 municipios del departamento
</t>
  </si>
  <si>
    <t>Diseñar y ejecutar treinta (30)  proyectos educativos institucionales resignificados en el contexto de la paz y la jornada única</t>
  </si>
  <si>
    <t xml:space="preserve">Apoyar en los doce (12) municipios la articulación institucional para la prevención a las violaciones DDHH  e infracciones al DIH </t>
  </si>
  <si>
    <t>Diseñar e implementar una estrategia  para la atención de la población en situación de vulnerabilidad extrema del departamento. (habitantes de calle, trabajo sexual,    reincidencia delictiva, drogadicción, bandas delincuenciales, entre otras)</t>
  </si>
  <si>
    <t>Prevención y Atención a la población en estado de vulnerabilidad  extrema y migrantes.</t>
  </si>
  <si>
    <t>mplementar el plan integral de prevención a las violaciones de  Derechos Humanos DDHH e infracciones  al Derecho Internacional Humanitario DIH</t>
  </si>
  <si>
    <t>Apoyar la articulación para la atención integral de las víctimas del conflicto por enfoque diferencial en  los 12 municipios del departamento</t>
  </si>
  <si>
    <t>Apoyar  la atención humanitaria inmediata a la población víctima del conflicto en los 12 municipios</t>
  </si>
  <si>
    <t>La secretaria de Turismo, Indstria y Comercio, realizó una caracterización de emprendimiento en barrios priorizados en el departamento, de estas iniciativas, se seleccionaron 12 emprendimientos particulares y 2 asociativos para su intervención por la STIC. Se brionó apoyo a agentes ambientales con 21 personas de Armenia debidamente uniformados y dotados con uniformes de trabajo. Se realizó el primer Show Room del 2018, donde participaron 29 emprendedores de Armenia, Quimbaya, Circasia, Salento y la Tebaida. Se realizó seguimiento a los emorendimientos del comvenio con ACOPI. Se trabajó la formulacion de proyectos productivos para victimas del conflicto.Se ha brindado apoyo mediante charla sobre como elaborar un catalogo promocional de producto a los artesanos del Quindío.</t>
  </si>
  <si>
    <t>El SENA, mediante el centro de desarrollo empresarial, ofrece asistencia en el desarrollo empresarial, el emprendimiento y el empresarismo, en pro de sensibilizar, asesorar y y gestionar acciones con los emprendedores del departamento.</t>
  </si>
  <si>
    <t>La secretaria de Turismo Industria y Comercio realizaron visitas a los diferentes municipios del Quindío: Armenia, Quimbaya, Montenegro, Córdoba, Filandia, Calarcá, la Tebaida, Circasia y Génova, dentro del convenio  realizado con la cooperativa COFINCAFE y la GOBERNACION DEL DEPARTAMENTO DEL QUINDIO, denominado credito SOLIDARIO, cuyo objetivo es impactar a las personas que con regularidad acceden a créditos gota a gota, brindandoles la oportunidad de acceder a este convenio. Se apoyó en los procesos de relacionados con el fortalecimiento y la financiacion  de unidades de emprendimiento, empresarismo y asociatividad.</t>
  </si>
  <si>
    <t xml:space="preserve">Por medio de la secretaria del interior -  Se realizó una capacitación en Rutas de Protección dirigidas a la población Víctima del conflicto en los municipios de Calarcá, Génova y La Tebaida; impactando a cuarenta y tres mujeres (43).  - Capacitación en formulación de  Proyectos Productivos dirigida a la población víctima del conflicto, beneficiando a sesenta y siete (67) mujeres en los municipios de Génova, La Tebaida y Calarcá. 
</t>
  </si>
  <si>
    <t>A traves de la defensoria del pueblo, se establecen el conjunto de acciones de gestión defensorial necesarias para una adecuada recepcion, atencion y remision de casos presentados por las mujeres victimas y las personas OSIGD para favorecer el acceso a la atencion integral, proteccion, acceso a la justicia y reparacion integral con las diferetnes entidades estatales en la ruta de atencion integral.</t>
  </si>
  <si>
    <t xml:space="preserve">Por medio de la secretaria del interior se realizó: - Capacitación en Ley 1448 de 2011 (Política Pública población víctima del conflicto) dirigidas a la población víctima en los municipios de Génova, Córdoba, Montenegro, La Tebaida, Circasia y Calarcá, impactando a 103 mujeres. 
- Capacitación en Protocolo de Participación para la población víctima en los municipios de Quimbaya, Córdoba, Calarcá, Armenia, Génova, Montenegro, Circasia, impactando a ochenta y ocho (88) mujeres.  
</t>
  </si>
  <si>
    <t>La defensoria del pueblo hace diagnosticos regionales sobre la situacion de los derechos humanos de las mujeres victimas de todo tipo de violencia y personas OSEGD. Capacitación y/o formación para la promocion de los derechos de las mujeres victimas de todo tipo de violencias y personas OSIG. Por medio de la secretaria de agricultura Capacitarmosa doscientos cincuenta (90)   jóvenes,  mujeres, población vulnerable y con enfoque diferencial como líderes ambientales en el departamento. En el 2018 lanzamos el programa de formación de líderes ambientales, el cual surge de la planeación estratégica de la dirección de desarrollo rural y medio ambiente de la secretaria de agricultura, gobernación del Quindío, con el fin de contribuir a la meta número 20 del plan departamental de desarrollo “En defensa de un bien común”; y apunta al desarrollo de actividades académicas, prácticas encaminadas a un desarrollo sostenible, dirigido por profesionales que apuntan a la construcción de líderes ambientales del departamento con herramientas prácticas y centradas a los problemas ambientales y necesidades de las comunidades rurales y urbanas del departamento.</t>
  </si>
  <si>
    <t>Secretaria de familia, Secretaria de interior, Defensoria del Pueblo, Personería, policia nacional.</t>
  </si>
  <si>
    <t>Gobernación del Quindío, secretaria de familia,  Alcaldías municipales, Defensoría del Pueblo, ICBF, Personería, Procuraduria, Fiscalía, Policia Nacional.</t>
  </si>
  <si>
    <t>Gobernación del Quindío, Alcaldías municipales, Defensoría del Pueblo, ICBF, Personería, Procuraduria, Fiscalía., Secretaria de familia.</t>
  </si>
  <si>
    <t>Secretaria de Familia, Secretaria de Educación, ICBF, UNIQUINDIO, secretaria de familia</t>
  </si>
  <si>
    <t>Pendiente de ejecición</t>
  </si>
  <si>
    <t xml:space="preserve">La secretaria del interior, con el fin de fortalecer el Comité departamental de justicia transicional y la mesa de participación efectiva de las víctimas del conflicto, el Departamento ha garantizado la participación efectiva mediante el pago de apoyos de gasto de transporte, pago apoyo compensatorio, apoyo logístico (lugar de sesiones y elementos para desarrollar la misma) y el componente de alimentación.   En este sentido, a la fecha se han llevado a cabo las siguientes sesiones:             
• Dos sesiones plenarias.
• Una sesión del comité de ética. 
• Una sesión del comité ejecutivo.
• Dos sesiones de comité departamental de justicia transicional.
Así mismo, el Departamento continuará fortaleciendo las dos instancias.
</t>
  </si>
  <si>
    <t>La secretaria del interior para realizar la implementación del plan integral de prevención a las violaciones de derechos Humanos DDHH e infracciones al Derecho Internacional Humanitario, actualmente el Departamento se encuentra realizando su respectiva actualización para la presente vigencia. Toda vez que el Departamento a la fecha cuenta con un plan vigente e implementado.</t>
  </si>
  <si>
    <t xml:space="preserve">La secretaria del interior, en el  Departamento del Quindío a la fecha cuenta con el plan lucha contra la trata de personas, actualizado en sesión de Comité Departamental y el marco de la implementación, se han realizado Jornadas de sensibilización en Universidad Von Humboldt, EAM y Terminal de Transporte y en articulación con los miembros del comité se realizarán jornadas en los 12 municipios del Departamento.
</t>
  </si>
  <si>
    <t>A la fecha el ministerio de trabajo no ha reportado información. Frente a este punto se cuenta con la evidencia del envío de solicitud de información que de manera reiterada se ha realizado, al igual que a la Cámara de Comercio</t>
  </si>
  <si>
    <t xml:space="preserve">Se realizó envío de solicitud de información a la cámara de comercio de Armenia, entidad encargada de consolidar la información sobre las empresas que cuentan con esta exención. Aún no se cuenta con el reporte de esta entidad, sin embargo se cuenta con evidencia de solicitudes de información que de manera reiterada se han realizado. </t>
  </si>
  <si>
    <t>LA Secretaría de Familia viene desarrollando mesas de trabajo dispuestas para la formulación de la política pública de familia. Es así que en este proceso, se incluyen en las líneas de trabajo, el asunto de género y equidad, aplicados mediante talleres a familias y población en general que participa de las mesas de trabajo. De igual forma, la Secretaría de Familia viene acompañando las escuelas de padres de los colegios del Departamento, según solicitudes una vez se socializó la oferta de la Secretaría, donde se socializan rutas de atención frente a casos de violencia, así como sensibilización del enfoque de género y reivindicación de derechos.</t>
  </si>
  <si>
    <t>El Departamento cuenta con un observatorio social, el cual se encuentra en proceso de revisión para la inclusión de componentes de desarrollo humano y género. Es así que se tiene previsto para la presente vigencia, la adopción del observatorio del género del Quindío</t>
  </si>
  <si>
    <t>El Departamento no cuenta con información con respecto a esta acción recomendada.</t>
  </si>
  <si>
    <t xml:space="preserve">Se realizó un foro sobre el papel de los medios en la construcción de paz y equidad de género, en el cual se contó con una profesional de la comunicación social y la participación de lideresas del departamento con el fin de discutir sobre este asunto. </t>
  </si>
  <si>
    <t xml:space="preserve">El Departamento del Quindío cuenta con un consejo seccional de género, el cual viene desarrollando diferentes actividades, como lo fue la socialización de protocolos y enfoque de género y diferencial, dirigido a profesionales del derecho, enlaces de género y población en general, sobre las rutas y los tipos penales establecidos para atender el enfoque de género en la tramitación de jurisprudencia y recepción de denuncias. </t>
  </si>
  <si>
    <t xml:space="preserve">A través del comitñe consultivo intersectorial de prevención de violencia de género y atención de casos de abuso sexual, se viene haciendo seguimiento a los informes reportados por ICBF en estos asuntos, de manera que se le pueda dar trámite prioritario una vez se presenten problemáticas en este aspecto. </t>
  </si>
  <si>
    <t>x</t>
  </si>
  <si>
    <t>A través de articulación con Planeación Departamental para el reporte de información de políticas públicas y planes indicativos, se llegó al compromiso por parte de este despacho, frente a la adopción de instrumentos de seguimiento y recolección de información a partir de los formatos con los que cada Secretaría tramita avances de metas de plan de desarrollo. En este sentido, se detectó que los informes validados por el Departamento no cuentan con discriminación por sexo en el seguimiento a la población atendida, por lo cual se está a la espera de la inclusión de este componente en los formatos estandarizados</t>
  </si>
  <si>
    <t xml:space="preserve">Se realizó una capacitación en el Comando Departamental de la Policía sobre mecanismos de género y rutas de atención. De igual forma, se ha asistido a la fecha a tres puestos de mando unificado con la Policía Nacional, en los cuales se tramitan asuntos de género y seguimiento a casos. </t>
  </si>
  <si>
    <t>La Secretaría del Interior a través de la dirección de derechos humanos ha incorporado este componente en los planes y consejos de DDHH. De igual forma cada consejo cuenta con representante de consejos comunitarios de mujer</t>
  </si>
  <si>
    <t>Se tiene previsto el cumplimiento de esta actividad para la presente vigencia. Sin embargo, es de tener en cuenta que tanto en la conmemoración del día de la mujer como en la del día de la lucha contra la homofobia, se han realizado ejercicios simbólicos para sensibilizar a los funcionarios de la adm. departamental sobre la inclusión, no discriminación.</t>
  </si>
  <si>
    <t xml:space="preserve">A través del comite consultivo intersectorial de prevención de violencia de género y atención de casos de abuso sexual, se viene haciendo seguimiento a la implementación de la Ley 1257. De igual forma la Secretaría de Familia cuenta con un profesional del derecho encargado de socializar la norma a comisarías de familia, organizaciones y funcionarios que lo requieren. </t>
  </si>
  <si>
    <t>La Secretaría de Familia a través de la oficina de equidad de género realiza el seguimiento y monitoreo a la implementación de la política pública de equidad de género, así cmo el reporte de información del plan indicativo de la misma, que se informa a planeación departamental de manera trimestral y se presenta a los consejos respectivos de manera semestral.</t>
  </si>
  <si>
    <t xml:space="preserve">A través del consejo departamental de mujeres se viene haciendo presentaicón de los avances de la política pública de equidad de género. De igual forma la Secretaría de Familia cuenta con una profesional encargada de asistir a los consejos comunitarios de mujer y el consejo departamental de mujeres, frentea la socialización de lineas estratégicas y asistencia técnica a municipios para la adopción de políticas públicas de género en los territorios. </t>
  </si>
  <si>
    <t>La Secretaría de Turismo del Departamento, y el Departamento para la prosperidad social hicieron asistencia técnica al consejo departamental de mujeres en cuanto al acceso a programas de cofinanciación y fondos de garantías. Es así que si bien no existe una meta especifica en el plan de desarrollo al respecto, la Secretaría de turismo cuenta con profesionales encargados de asistir a las mujeres en este aspecto, llevando capacitaciones y haciendo apoyo en la formulación y gestión de proyectos.</t>
  </si>
  <si>
    <t>LA Secretaría de Turismo, en el marco de la conmemoración del dia de la mujer realizó una microrueda de empleo ocn mujeres y un show room exclusivamente para mujeres, donde se trabajçó el tema del emprendimiento y enlace con empresarios. De igual forma la secretaría de familia realizó una feria de mujeres emprendedoras y empresarias en esta misma fecha</t>
  </si>
  <si>
    <t xml:space="preserve">Se realizó capacitación a 119 a  jóvenes y mujeres rurales pertenecientes a asociaciones o emprendimientos rurales en todos los municipios del departamento en temas como :
1.Elaboración de estrategias y alternativas de fortalecimiento organizacional en el área administrativa.
2. Educación financiera.
3.Matrices de  costos de producción.
4.Escala de precios de productos .
</t>
  </si>
  <si>
    <t xml:space="preserve">Actualmente la Secretaría de agricultura no reporta avance de esta meta ni ejecución del recurso, por lo cual la acción se encuentra pendiente de implementarse. De igual forma la Secretaría de Familia viene creando una red departamental de mujeres cafeteras, contando al momento con 6 municipios (buenavista, cordoba, circasia, filandia, quimbaya y salento) con asociaciones de mujeres cafeteras creadas. Se les viene haciendo acompañamiento en procesos productivos y calidad del café. </t>
  </si>
  <si>
    <t xml:space="preserve">La secretaria de agricultura, por medio del programa de agricultura familiar campesina se diseño en el año 2016 viene implementando a traves de la siembra de parcelas de agricultuta familiar en todos los municipios del Departamento del Quindio. A la fecha se han implementado 361 huertas y durante el año 2018 se han realizado segundas siembras en 225 de estas. </t>
  </si>
  <si>
    <t xml:space="preserve">Por medio de la secretaría de agricultura, Se han realizado capacitaciones dirigidas a 139 mujeres rurales campesinas y personas en condición de vulnerabilidad y con enfoque diferencial en temas de formación para el trabajo y desarrollo humano en temas como  son: asociactividad, emprendimientos, educacion finanicera del hogar, entre otass. La Secretaría de turismo industria y comercio realizó acompañamiento al consejo departamental de mujeres en la socializacion de lineas de financiacion y fondos de garantias. La Secretaría de Familia viene creando una red departamental de mujeres cafeteras, contando al momento con 6 municipios (buenavista, cordoba, circasia, filandia, quimbaya y salento) con asociaciones de mujeres cafeteras creadas. Se les viene haciendo acompañamiento en procesos productivos y calidad del café.  </t>
  </si>
  <si>
    <t>Por medio de la secretaría de agricultura, Se han realizado capacitaciones dirigidas a 139 mujeres rurales campesinas y personas en condición de vulnerabilidad y con enfoque diferencial en temas de formación para el trabajo y desarrollo humano en temas como  son: asociactividad, emprendimientos, educación financiera del hogar, entre otras</t>
  </si>
  <si>
    <t xml:space="preserve">El programa de agricultura familiar campesina se diseño en el año 2016 y se viene implementando a traves de la siembra de parcelas de agricultuta familiar en todos los municipios del Departamento del Quindio. A la fecha se han implementado 361 huertas y durante el año 2018 se han realizado segundas siembras en 225 de estas. </t>
  </si>
  <si>
    <t xml:space="preserve">A la fecha se han sembrado 4,32 Ha de productos de la canasta básica familiar a partir de la implementacion de las parcelas de agricultura familiar distribuidas en todos los municipios del Departamento. En el marco del proyecto de Alianzas Productivas se esta en la etapa de compra de material vegetal para la siembra de productos de la canasta basica familiar. </t>
  </si>
  <si>
    <t>Se ha venido atendiendo a los ciudadanos migrantes retornados al Departamento provenientes de diferentes partes del mundo, así mismo se le ha dado atención prioritaria a los ciudadanos venezolanos quienes han llegado al Departamento por la crisis en el país vecino. De igual forma se viene adelantando el proceso para la repatriación de Quindianos fallecidos en el exterior.</t>
  </si>
  <si>
    <t xml:space="preserve">El Departamento del Quindío cuenta con un convenio marco para el desarrollo de procesos de cooperación académica. A la fecha la oficina de equidad de género cuenta con una pasante del programa de economía, con la cual se viene realizando seguimiento a la implementación de la política pública de equidad de género. </t>
  </si>
  <si>
    <t>En la implementación del programa de participación social en salud, y con la formulación de la política nacional de Participación Social se iniciaron  los procesos de articulación e identificación de las líneas de acción de los programas a ser incluidos en la Política. Se interactúa con estudiantes de la Institución Educativa INET del municipio de Circasia en la realización de talleres en prevención de violencia contra la mujer y delitos de trata de personas. Además se vienen realizando actividades con población indígena en 5 municipios del Departamento en deberes y derechos en salud, acompañamiento proceso de seguridad alimentaria y nutricional (comunidades de los municipios de Córdoba, Pijao, La Tebaida, Calarcá, Quimbaya y Buenavista).</t>
  </si>
  <si>
    <t xml:space="preserve"> En el fortalecimiento de atención Integral a poblaciones etnias del departamento se valoraron 72 niños indígenas menores de cinco años, de ellos 2 presentan desnutrición aguda y se realizó verificación de la activación de la ruta de desnutrición con Asmet Salud; además 13 de estos menores presentan desnutrición global (menores de 2 años) y 42 desnutrición crónica. Se activó con las alcaldías de 5 municipios (Quimbaya, Córdoba, Calarcá, Pijao y Buenavista) la ruta de atención social</t>
  </si>
  <si>
    <t>Se han vinculado 1.074 mujeres gestantes al programa de control prenatal antes de la semana 12 de edad gestacional, con edades de 12 - 49 años, a través de  8 visitas y asistencia técnica a I.P.S Y E.P.S., para la canalización de acciones de promoción de la salud en el desarrollo de la política Nacional de sexualidad, derechos sexuales y reproductivos, y se han realizado visitas y educación basadas en evidencias y en saberes a colegios, comunidad y líderes comunales, con la estrategia proyecto de vida basado en planificación familiar, para disminuir el embarazo en adolescentes.</t>
  </si>
  <si>
    <t>En los 12 municipios, se están realizando procesos orientados al desarrollo de la política Nacional, la cual está establecida para realizar acciones en las estrategias de abordaje integral de la mujer antes, durante y después del evento obstétrico, Salud Sexual y Reproductiva (SSR) de adolescentes y jóvenes, Abordaje integral de las violencias de género y violencias sexuales incluyendo colectivos LGTBI y Acceso universal a prevención y atención integral en ITS-VIH/SIDA con enfoque de vulnerabilidad.</t>
  </si>
  <si>
    <t xml:space="preserve">En el proceso de ejecución del Plan Decenal de Lactancia Materna se realiza la asistencia técnica para la implementación de la normatividad vigente y el acompañamiento a cuatro IPS del departamento (ESE Hospital Sagrado Corazón de Jesús del Municipio de Quimbaya. ESE Hospital San Vicente de Paul del Municipio de Circasia. ESE Hospital San Juan de Dios Municipio de Armenia. ESE Hospital Roberto Quintero Villa del Municipio de Montenegro) en la autoevaluación de instituciones amigas de la mujer y la infancia (IAMI) </t>
  </si>
  <si>
    <t>En la implementación del Modelo de Atención Primaria en Salud Mental, (MAPSM) nos encontramos en el ajuste al documento modelo, para su adopción a través de decreto departamental. Así mismo se realiza formación y capacitación a líderes indígenas y comunidad indígena, para el abordaje de la atención en salud mental (conducta suicida, violencia y consumo de sustancias psicoactivas (SPA)) para la inclusión del Componente con enfoque diferencial de etnia e intercultural al Modelo de Atención Primaria en Salud Mental (MAPSM) con énfasis en conducta suicida para grupos y pueblos étnicos, desarrollados en los municipios de Córdoba y Quimbaya.</t>
  </si>
  <si>
    <t>La Secretaría de Familia a través de la dirección de poblaciones, oficina encargada de formular la politica publica de diversidad sexual e identidad de genero, ha diseñado una ruta de atención en salud para poblacion sexualmente diversa.</t>
  </si>
  <si>
    <t xml:space="preserve">En cumplimiento de la implementación de la estrategia de prevención de embarazos en adolescentes y segundos embarazos, se está implementando el ciclo de actividades educativas abordando las siguientes temáticas: sexo y sexualidad humana; autoestima; prevención de embarazo y métodos de planificación familiar; toma de decisiones; roles sociales, sexuales y género; proyecto de vida; uso de la doble protección / ETS – VIH – Sida y; derechos sexuales y reproductivos,  en el Liceo Andino (Filandia), Simón Bolívar (Quimbaya), General Santander (Montenegro) y Rafael Uribe Uribe (Calarcá), atendiendo 560 jóvenes, . También, se han realizado  7  escuelas de padres en articulación con la Secretaría de Educación departamental en Instituciones Educativas de los municipios de Filandia, Circasia y Quimbaya, atendiendo 240 adultos en escuela de padres  de acuerdo a las necesidades poblacionales, en temas de salud sexual y reproductiva.
Para la implementación de la estrategia en los barrios se realizaron intervenciones en los municipios de Armenia, Circasia, La Tebaida, atendiendo 40 jóvenes. </t>
  </si>
  <si>
    <t>Se realiza verificación semanal de la notificación obligatoria semanal emanada de las 83 unidades primarias generadoras de datos UPGD y se realiza la Búsqueda Activa Institucional correspondiente al trimestre evaluado.</t>
  </si>
  <si>
    <t xml:space="preserve">Con relación al desarrollo de estrategias tendientes a promover la participación ciudadana:
• El departamento en el marco de la  realización de las elecciones legislativas del once (11) de marzo. Se realizó intervención en las emisoras comunitarias en cuyos programas radiales, se socializó la importancia de la participación democrática. Igualmente se socializaron el delito electoral y la forma de realizarlas ante la URIEL (Unidad de Recepción Inmediata para la Transparencia Electoral).
• En el marco de la Política Pública de discapacidad se ha brindado capacitación en participación ciudadana y control social a dos comités municipales de Circasia y Filandia.
• En el marco de la Política Pública de envejecimiento y vejez se brindó capacitación en participación ciudadana y control social, dirigida a adultos mayores en el CDC de la comuna siete (7) del municipio de Armenia.
• En el marco de la Política Pública de Niños, Niñas y Adolescentes se diseñó una metodología lúdica para realización de talleres acerca de la participación ciudadana con esta población en los municipios de Montenegro y Pijao beneficiado a una población de 86 Niños, Niñas y Adolescentes.  
• Se realizó reunión con los diferentes enlaces de las secretarias de la administración con el fin de articular acciones para la realización de la segunda semana de la participación. Programada del 28 mayo al 01 de junio del presente año.
• Realización de la Secretaria técnica de la Comisión para la Coordinación y Seguimiento de los procesos electorales en: Consulta popular minera del municipio de Córdoba, tres sesiones en los procesos de elecciones legislativas.        
</t>
  </si>
  <si>
    <t xml:space="preserve">La Secretaría de Familia a traves de la oficina de familia viene realizando talleres con la comunidad en general, alrededor de la formulacion de la politica publica de familia. En esta, se incluyen componentes de crianza, valores y estereotipos de género. El objetivo con este, asi como de la estrategia de prevencion de la violencia intrafamiliar consiste en disminuir las problematicas desencadenadas por estos asuntos, asi como de generar alternativas de solucion al interior de las familias. </t>
  </si>
  <si>
    <t xml:space="preserve">La oficina de equidad de género ha realizado socializacion de las lineas estrategicas de la politica publica de equidad de genero en todos los municipios, aplicada a consejos comunitarios y enlaces de genero, para la formulacion y adopcion de politicas municipales. </t>
  </si>
  <si>
    <t xml:space="preserve">Se realizan reportes trimestrales a planeacion departamental sobre avances en la implementacion de la politica. De igual forma ante el consejo de mujeres y consejo de politica social se realizan informes semestrales. Es de tener en cuenta que el consejo de mujeres es un espacio creado para dinamizar el proceso de seguimiento a la implementacion de la politica de genero, a través del mismo se le viene dando tramite a diferentes solucitudes elevadas por las mujeres, asi como la modificacion de actos administrativos ya que se han encontrado falencias en el funcionamiento del consejo. </t>
  </si>
  <si>
    <t>Se dio inicio al proceso con la contratación de profesional y técnico para apoyar la implementación, acompañamiento y seguimiento al programa departamental de Estímulos a la investigación, creación y producción artística y cultural, que se encuentra en curso, cuyos resultados serán publicados en la primera semana del mes de junio.</t>
  </si>
  <si>
    <t>Se brindó apoyo con promotores deportivos del programa Apoyo al Deporte formativo, deporte social comunitario y juegos  tradicionales, en los doce municipios del departamento. Adicionalmente se brindó  apoyo  profesional en los procesos de planeación y de gestión documental del área técnica del instituto departamental de deporte y recreación del Quindío Indeportes Quindío</t>
  </si>
  <si>
    <t xml:space="preserve">A la fecha se han identificado los posibles productores que conformaran los grupos multiplicadores de conocimiento, quienes a traves de su experiencia transmitiran los conocimientos a hijos y/o trabajadores en todo lo realcionado con procesos de calidad de cafe. Los productores sensiblizados se encuentran en los municipios de Circasia, Quimbaya y Calarca. La transmision de conociento será medida a través de indicadores como: procesos en cosecha, recoleccion, beneficio, almacenamiento, entre otros.  </t>
  </si>
  <si>
    <t>A la fecha no se cuenta con avances en cuanto a esta meta. Se tiene previsto para la presente vigencia la realización de estrategias comunicativas para promover los derechos sexuales y reproductivos asi como el enfoque de genero y reivindicacion de derechos.</t>
  </si>
  <si>
    <t xml:space="preserve">El consejo departamental de mujeres cuenta con una enlace de la universidad del quindío, con quien se le viene haciendo seguimiento a todos los procesos de gestion del conocimiento sobre saberes ancestrales y asuntos de genero desde la investigacion social y cientifica. </t>
  </si>
  <si>
    <t xml:space="preserve">La secretaria del interior para realizar la implementación del plan integral de prevención a las violaciones de derechos Humanos DDHH e infracciones al Derecho Internacional Humanitario, actualmente el Departamento se encuentra realizando su respectiva actualización para la presente vigencia. Toda vez que el Departamento a la fecha cuenta con un plan vigente e implementado.
La Secretaria de familia cuenta con un profesional del derecho encargado de asistir tecnicamente a los municipios en el abordaje de los asuntos de genero asi como de las rutas de atencion para la prevencion de violencias. </t>
  </si>
  <si>
    <t>La Secretaría del Interior cuenta con estudios documentados sobre el papel de las mujeres en las disputas armadas del pais. Es de tener en cuenta que estos asuntos se coordinan desde esta secretaria, estando la oficina de genero encargada de hacer seguimiento a su implementacion. Es así que de igual forma, a la secretaría de familia se hacen llegar documentos sobre diferentes roles de la mujer en el marco del conflicto, contando con una base de datos y archivos sobre las diferentes experiencias encontradas. Se tiene prevista la realizacion de un congreso de mujeres y paz para el primero de junio del presente año.</t>
  </si>
  <si>
    <t xml:space="preserve">La policia nacional, diseñó el Plan Integral de Seguridad y Convivencia Ciudadana, que se traduce como la politica publica del Gobernador, la cual contó con la participación de diferentes entes de seguridad, justicia y convivencia, además con la intervención del secretario del interior y de gobierno; lo cual permitió priorizar los delitos y problemáticas sobre las cuales se enfocan los esfuerzos institucionales. En cuanto a la política publica de equidad de género se recomienda que se convoque un comité territorial de orden público, para realizar un diagnostico adecuado de la problematica.
</t>
  </si>
  <si>
    <t>La Secretaría de familia asiste tcnicamente a los municipios en la socializacion de abordaje del enfoque de genero asi como de rutas de atencion para la prevencion de violencias</t>
  </si>
  <si>
    <t xml:space="preserve">Como parte de las acciones realizadas para la Implementación de la  estrategia  de prevención y atención de la erradicación del abuso, explotación sexual comercial, trabajo infantil y peores formas de trabajo, y actividades delictivas, se realizó el acompañamiento a la estrategia denominada “Presentes Contra el Trabajo Infantil” en articulación con el Instituto Colombiano de Bienestar Familiar y otras entidades encargas de la prevención del trabajo infantil en los municipios de Calarcá, Quimbaya y Armenia. 
Población atendida: 60 jóvenes, 50 adultos </t>
  </si>
  <si>
    <t>En la implementación del Modelo de Atención Primaria en Salud Mental, (MAPSM) nos encontramos en el ajuste al documento modelo, para su adopción a través de decreto departamental. Así mismo se realiza formación y capacitación a líderes indígenas y comunidad indígena, para el abordaje de la atención en salud mental (conducta suicida, violencia y consumo de sustancias psicoactivas (SPA)) para la inclusión del Componente con enfoque diferencial de etnia e intercultural al Modelo de Atención Primaria en Salud Mental (MAPSM) con énfasis en conducta suicida para grupos y pueblos étnicos, desarrollados en los municipios de Córdoba y Quimbaya</t>
  </si>
  <si>
    <t>La secretaria de familia cuenta con un profesional del derecho encargado de asistir tecnicamente a los municipios del departamento en la socializacion de la norma existente para la tramitacion de denuncias y proteccion de mujeres victimas de violencia Ley 1257. De igual forma se hace enlace con la secretaria de salud, encargada de presentar informes sobre casos de violencia presentados, de manera que se logre una articulacion para recoleccion de datos y atencion itnerinstitucional.</t>
  </si>
  <si>
    <t>-</t>
  </si>
  <si>
    <t>219
220</t>
  </si>
  <si>
    <t xml:space="preserve">Por medio de la secretaría de agricultura, en el  2018 se realizó capacitación a 173 a  jóvenes y mujeres rurales pertenecientes a asociaciones o emprendimientos rurales en todos los municipios del departamento en temas como :
1.Elaboración de estrategias y alternativas de fortalecimiento organizacional en el área administrativa.
2. Educación financiera.
3.Matrices de  costos de producción.
4.Escala de precios de productos .
</t>
  </si>
  <si>
    <t xml:space="preserve">1. El Departamento del Quindío a través de la Secretaría de Salud Departamental ha realizado la transferencia de los recursos de Esfuerzo Propio para cofinanciar los procesos del Régimen Subsidiado en Salud en los 12 Municipios, de conformidad con las directrices del Ministerio de Salud y Protección Social. En el primer semestre se ha ejecutado el valor de   $7,932,183,405,00. </t>
  </si>
  <si>
    <t xml:space="preserve">7,932,183,405,00. </t>
  </si>
  <si>
    <t xml:space="preserve">Se realizó en el marco de la semana de la participación, el segundo capitulo de la escuela de liderazgo politico de mujeres, en el cual, en articulacion entre Secretarías de familia e interior, se busca empoderar a las mujeres lideresas en asuntos de incidencia politica, electoral y participacion ciudadana. </t>
  </si>
  <si>
    <t xml:space="preserve">La Secretaría de familia a través de la oficina de genero viene haciendo acompañamiento a todos los municipios del departamento en la conformacion y consolidacion de espacios de participacion como lo son los consejos comunitarios de mujer, y el consejo departamental de mujeres. A través de estos se c cuentan con planes de accion y propuestas para la realizacion de actividades de movilizacion a lo largo de la vigencia. Los componentes financieros dependen del apoyo de los entes territoriales, para lo cual se gestionan recursos encaminados a garantizar la realizacion de actividades propuestas. Todos los espacios de participacion son acompañados tecnicamente mediante talleres y socializacion de la norma asi como de los lineamientos establecidos para el abordaje del enfoque de genero. </t>
  </si>
  <si>
    <t xml:space="preserve">                                                                                                                                                                                                                                                                                                                                                                                                                                                                                                                                                                                                                                                                                                                                                                                                                                                                                                                                                                                                                                                                                                                                                                                                                                                                                                                                                                                                                                                                                                                                                                                                                                                                                                                                                                                                                                                                                                                                                                                                                                                                                                                                                                                                                                                                                                                                                                                                                                                                                                                                                                                                                                                                                                                                                                                                                                                                                                                                                                                                                                                                                                                                                                                                                                                                                                                                                                                                                                                                                                                                                                                                                                                                                                                                                                                                                                                                                                                                                                                                                                                                                                                                                                                                                                                                                                                                                                                                                                                                                                                                                                                                                                                                                                                                                                                                                                                                                                                                                                                                                                                                                                                                                                                                                                                                                                                               </t>
  </si>
  <si>
    <t xml:space="preserve">Se dio inicio al proceso con la contratación de profesional y técnico para apoyar la implementación, acompañamiento y seguimiento al programa departamental de Estímulos a la investigación, creación y producción artística y cultural, que se encuentra en curso, cuyos resultados serán publicados en la primera semana del mes de junio.      
Se están apoyando por concertación nacional y cofinanciación departamental 2 proyectos culturales de organizaciones con representación legal femenina y por concertación departamental con recursos propios 7 proyectos culturales de organizaciones con representantes legales mujeres y una propuesta cultural cuyo objetivo es la prevención de la violencia intrafamiliar.   
Por convocatoria de estímulos se premiaron dos mujeres por gestiones realizadas y se entregaron 4 becas artísticas a 4 mujeres por un monto  de 9 millones cada una. 
</t>
  </si>
  <si>
    <t>La Universidad del Quindío cuenta con un enlace de diversidad y género, a través del cual se han realizado diferentes actividades de sensibilización y enritamiento de personas con requerimientos en asuntos de género (activación de rutas de salud, vulneración de derechos, entre otros). De igual forma, se realiza enlace con el consejo departamental de mujeres para el acompañamiento técnico en los asuntos respectivos</t>
  </si>
  <si>
    <t>Durante el primer semestre del año 2018, se han atendido  en jornada nocturna o sabatina  3.707 personas de la población adulta, distribuidas en los 11 municipios del Departamento.</t>
  </si>
  <si>
    <t xml:space="preserve">Durante el primer semestre del año 2018, se han atendido  en jornada nocturna o sabatina  3.707 personas de la población adulta, distribuidas en los 11 municipios del Departamento.
</t>
  </si>
  <si>
    <t>La secretaria de educacion, en el Primer semestre del Año  2018, se ha implementado la estrategia "ESCUELA DE PADRES", en las 54 Instituciones Educativas Oficiales de la ETC Quindío. a través de  asistencia técnica a los orientadores escolares desde la dirección de calidad educativa y la intervención del grupo de profesionales del proyecto de conviviencia y paz de la ETC Quindío, mediante el desarrollo de procesos de formación en temas concretos como prevención de embarazo en adolescentes, alianza familia-escuela, manejo de autoridad, crianza positiva, comunicación en familia, relaciones igualitarias en pareja, entre otros teniendo en cuenta las necesidades de cada I.E. y de su comunidad educativa.</t>
  </si>
  <si>
    <t>Se han asistido técnicamente a los 12 municipios del departamento en cuanto a la conformación y consolidación de espacios de participación como lo son los consejos comunitarios de mujeres, a través de visitas y realización de talleres de socialización de política pública de género y rutas de atención. De igual forma se realizó una feria de mujeres emprendedoras y empresarias, dándole cumplimiento al componente de fortalecimiento productivo de la política pública de equidad de género. Se conformó el comité regional de mecanismos de género. Se realizó un comité institucional para el seguimiento a la política pública de equidad de género. Se realizó el reporte del primer semestre de la vigencia 2018 de seguimiento al plan indicativo de la política pública de equidad de género
Se han beneficiado directa e indirectamente  536 mujeres</t>
  </si>
  <si>
    <t xml:space="preserve">La policia nacional, en el primer semestre del año 2018, se han vinculado a los programas de participación ciudadana cincuenta y tres (53) mujeres, entre los que se destacan los frentes de seguidad, espacios pesagogicos para convivencia y seguridad ciudadana, jovenes a lo bien y red aliados. </t>
  </si>
  <si>
    <t xml:space="preserve">La policia nacional, en el primer semestre del 2018 realizó una estadistica comparativa que visibiliza los hechos de violencia contra la mujer, entre los que se presentan: homocidios, lesiones personales, entre otros.
El sistema de vigilancia en salud pública (SIVIGILA) para la violencia de género está operando en los 12 municipios en instituciones del sector salud, así mismo, el Quindío es el único departamento que realiza notificación al SIVIGILA en las Comisarías de las 12 municipios, Fiscalía e ICBF en el municipio de Calarcá.
</t>
  </si>
  <si>
    <t>Al  primer semestre del año 2018 se cuenta con 28 Instituciones Educativas Oficiales con los Proyectos Educativos Institucionales -PEI-, resignificados en el contexto de la Paz y la Jornada Única. Se estan adelantando acciones conjuntas con los rectores de las 54 Instituciones Educativas oficiales, 
Las I. E. se encuentran en los siguientes municipios:
Salento: Boquia, Liceo Quindío.
Calarcá: Inst. Calarcá, Jesús María Morales,  Rafael Uribe Uribe, Robledo,  San Rafael -  General Santander,  Tecnológico,  Segundo Henao,  Antonio Nariño, Segundo Heano.
Circasia:  IMET,  San José,  Henry Marin Granada
La Tebaida:  Pedacito de Cielo,  Santa Teresita,  Inst. Tebaida,  La Popa. -  Gabriela Mistral,  Antonio Nariño
Quimbaya:  Inst. Quimbaya,  Simón Bolívar 
Montenegro:  Inst. Montenegro,  Santa María Goretti. - Jesús MAestro. 
Pijao:  Luis Granada Mejia,  Instituto Pijao</t>
  </si>
  <si>
    <t xml:space="preserve"> La policia nacional y secretaria del interior, en el primer semestre del año 2018, ha llevado a cabo registros de estadistica comparativa de hechos de violencia contra la mujer. --La policia nacional, por parte de los DDHH y en cumplimiento a la ESPOV (Estrategia de la Policia Nacional para Poblaciones Vulnerables), se han realizado capacitaciones y sensibilización al personal adscrito al Departamento de Policia Quindio, en procura de llegar a mas grupos poblacionale, desde la coordinacion de DDHHse han realizado actividades de instrucción y sensibilización. -Capacitación en DDHH dirigida a la población en general en los municipios de Calarcá, La Tebaida y Armenia, impactando a sesenta y siete (67) mujeres.
Capacitación en ley 1257 (ley de género) dirigida a la población en general en los municipios de: Quimbaya, Córdoba, Armenia, Genová, La Tebaida, y Circasia; beneficiando a ciento sesenta y ocho (168) mujeres.  
</t>
  </si>
  <si>
    <t>La defensoria del pueblo, en el primer semestre del año 2018, establecióo un conjunto de acciones de gestion defensorial necesarias para una adecuada atención de casos presentados por las mujeres victimas y las personas OSIGD para favorecer el proceso de atencion integral, proteccion y acceso a la justicia y reparación.</t>
  </si>
  <si>
    <t>La policia nacional, en el primer semestre del 2018, desarrolla acciones para el fortalecimiento, apoyo de la investigación y atención de casos relacionados con la violencia sexual, violencia intrafamiliar, homicidios y lesiones con sustancias corrosivas como el ácido, cumpliendo los lineamientos establecidos por la Fiscalia Gneral de la Nación. de acuerdo con la normatividad vigente así: Delitos sexuales, articulo 205-219 ley 599 del 2000.  Violencia intrafamiliar, Art 229, ley 599 del 2000. Feminicido, art 104A, Ley 599 del 200 (Ley 1761 del 06/07/2015), inasistencia alimentaria y lesiones con acido.</t>
  </si>
  <si>
    <t>El ICBF, en el primer semestre del año 2018 realizó una capacitación de rutas de atención ante amenaza  vulneración de los derechos, construcción del diagnostico sitiacional y pacto de convivencia.</t>
  </si>
  <si>
    <t xml:space="preserve">Se han Apoyado Unidades de emprendimiento de grupos poblacionales con enfoque diferencial mediante:
* Caracterización de emprendimientos en los barrios priorizados en los municipios del departamento, encontrando que: 6 en Calarcá, 3 en Génova, 1 en Quimbaya, 11 en Montenegro, 4 en Córdoba, 8 en Salento, 5 en Circasia, 5 en Armenia y 3 en La Tebaida.
</t>
  </si>
  <si>
    <t xml:space="preserve">* Se trabajó en la formulación de los proyectos productivos para victimas conflicto: Se han realizado 9 mesas de trabajo con representantes de las Secretarías de Turismo Industria y Comercio, Planeación, Agricultura, Interior y de la Mesa Departamental de Víctimas para la formulación del proyecto y su inscripción en el Banco de Proyectos de la Unidad Nacional de Víctimas.                                                                                                                                                                                                                                                                                                                                           A la fecha se crearon dos (2) grupos multiplicadores de conocimiento en emprendimiento y calidad del caféy uno de mujeres en el municipio de Filandia a los cuales se les está aplicando los indicadores definidos por el profesional idóneo (procesos en cosecha, recoleccion, beneficio, almacenamiento, entre otros). Durante el segundo semestre del presente año se definirá el proceso administrativo para la legalizacion de dichos grupos. </t>
  </si>
  <si>
    <t>Creación del Programa de capacitación en competencias para la autonomía económica de las mujeres. Este programa estará direccionado al fomento de iniciativas productivas,  emprendimiento y desarrollo empresarial y consecución de recursos con especial énfasis en mujeres en condiciones de vulnerabilidad y de riesgo: extrema pobreza, discapacidad, prostitución, retornadas, victimas de violencias, indígenas, afrodescendientes, mujeres rurales y madres cabeza de familia, LGTBI y adultas mayores.</t>
  </si>
  <si>
    <t>100% del programa de formación implementado</t>
  </si>
  <si>
    <t>SENA Quindío Secretaria de Familia,  Secretaria Planeación, Secretaria de Agricultura, Desarrollo Rural y Medio Ambiente, Oficina de Promoción de Empleo Competitividad e Innovación</t>
  </si>
  <si>
    <t>Realización de Ruedas de negocios para mujeres emprendedoras y empresarias del departamento del Quindío.</t>
  </si>
  <si>
    <t>Número total de ruedas de negocio = ∑ de ruedas de negocios por año</t>
  </si>
  <si>
    <t xml:space="preserve">Secretaria de Familia
Secretaria de Planeación
Secretaría de Turismo
</t>
  </si>
  <si>
    <t>Apoyar  (24) Unidades de emprendimiento de grupos poblacionales con enfoque diferencial.</t>
  </si>
  <si>
    <t>Capacitación a través de seminarios dirigidos a empresas de mujeres para que participen en las licitaciones de compras públicas.</t>
  </si>
  <si>
    <t xml:space="preserve">LA Secretaría de Turismo en articulación con la Secretaría de Familia, en el marco de la conmemoración del día de la mujer realizó una micro rueda de empleo con mujeres en la que se ofertaron 170 plazas y una feria empresarial. La Secretaría de Familia convocó a la conformación de una red de apoyo e intercambio empresarial, a la cual acudieron 135 mujeres, con quienes se iniciaron procesos de capacitación en marketing digital, se diseñaron portafolios y se vienen capacitando en estrategias de comercialización. 
</t>
  </si>
  <si>
    <t>Número total de encuentros= ∑ de encuentros departamentales</t>
  </si>
  <si>
    <t>Gobernación del Quindío.
Universidad del Quindío.
SENA
Empresas Privadas
ONG</t>
  </si>
  <si>
    <t>Apoyar  ( 24) Unidades de emprendimiento de grupos poblacionales con enfoque diferencial.</t>
  </si>
  <si>
    <t>Socialización de ofertas institucionales en los eventos de mujeres realizados a nivel departamental.</t>
  </si>
  <si>
    <t>Genero poblaciones vulnerables y con enfoque diferenciado</t>
  </si>
  <si>
    <t xml:space="preserve">Secretaria de Familia
Secretaria de Educación.
SENA
Universidad Quindío
</t>
  </si>
  <si>
    <t xml:space="preserve">1.1.2 .Fomentar la Autonomía económica de las mujeres Rurales, Campesinas y cafeteras del Quindío a partir del apoyo técnico, capacitación y gestión de recursos para la creación de empresa, proyectos productivos y acceso a recursos financieros. </t>
  </si>
  <si>
    <t>SENA Quindío, Secretaria de Familia,  Secretaria Planeación, Secretaria de Agricultura, Desarrollo Rural y Medio Ambiente,
Oficina de Promoción de Empleo Competitividad e Innovación.
Corporación Autónoma del Quindío.</t>
  </si>
  <si>
    <t xml:space="preserve">Apoyo y acompañamiento técnico, de capacitación y gestión de recursos a los programas y proyectos existentes de fomento de la producción agrícola y cafetera con mujeres rurales. Mujeres jardineras y Mujeres Camineras.  </t>
  </si>
  <si>
    <t>Asesorías de acompañamiento brindado a programas y proyectos existentes.</t>
  </si>
  <si>
    <t>90% de asesorías ejecutadas en el año.</t>
  </si>
  <si>
    <t>Incorporación de propuestas  productivas de las mujeres rurales (campesinas, cafeteras, indígenas y afrodescendientes)  a los programas y proyectos de la Conservación, Reconocimiento y Protección del Paisaje Cultural Cafetero como patrimonio natural y cultural de la Humanidad tanto en las Cabeceras Municipales como en las zonas rurales del departamento.</t>
  </si>
  <si>
    <t>Soberanía, seguridad alimentaria y nutricional. Genero, Poblaciones vulnerables y con enfoque diferencial</t>
  </si>
  <si>
    <t>Se brindó apalancamiento a  iniciativas productivas rurales del departamento del Quindío:  
 1. Se apoyo en la elaboración de perfil de cargos, sistemas de control interno, estructura organizacional de la Asociación Agrilteb del Municipio de La Tebaida
2. • Realizó apoyo  a la asociación Asdegequin del Municipio de Génova en la determinación y fijación del costo de arrendamiento de planta donde se analizaron costos anuales, mensuales y diarios.
3. • Realizó apoyo a la organización Lumín S.A.S en la elaboración de las estructuras de costos de los cultivos de Curcuma y Gengibre donde se analizaron cultivos anuales, Cuatrimestrales y Mensuales detallando su VPN, TIR, RBC e Ingreso de SMLMV, igualmente se les realizo apoyo al grupo empresarial Don Pollo S.A.S en la elaboración de las estructuras de costos de una granja manual donde se analizaron ciclos de 6000, 9000 y 12.000 unidades (Pollos),  para determinar su viabilidad para inversión por pequeños y medianos productores del Departamento.
4.  Se realizó el  levantamiento a 41 asociaciones de la autoevaluación en el formato SADRA y el diagnostico organizacional de la entidad organizaciones solidarias de las asociaciones Asopismon, Agrilteb, Asprofil, Aproplam ,Asoproagro, Asojoca, agrocun,Aprolacir., Asopracir, Paisaje, mujer y café. Asociación de Mujeres Cafeteras de Pijao, María Antonia. Asociación de Mujeres Cafeteras de Montenegro, Raíces Quindianas. Asociación de Mujeres Cafeteras de Armenia, Aroma de Campo.Asociación de Mujeres Cafeteras de Génova,  Asocampo, Huevos Angelita, Huevos Plus, Asociación Asohercaq, Asorgec,Agrosolidaria,    que fueron priorizadas por la Dirección de emprendimiento y a partir de este diagnóstico realizar el plan de trabajo para empezar con el fortalecimiento y apalancamiento productivo, técnico y administrativo.
5.Se hizo acompañamiento a (5) emprendimientos y organizaciones, Lumin, Green Like, Dely Coffe del Quindío, Tostón Pilao y Tu Coffi en el evento de comercialización de las ferias del Municipio de Roldanillo del Departamento del Valle del Cauca.  para brindar así un apalancamiento a las iniciativas rurales. 
6. se hizo entrega de comodato a la fundacion Jampi  de la Tebaida de equipos agroindustriales.
7. En asuntos asociativos y organizacionales, estrategias de marketing y mercadeo, elaboración de estructuras de costos de producción y escala de precios de productos de acuerdo a los canales de comercialización, estandarización de procesos y de productos a las asociaciones agroindustriales.</t>
  </si>
  <si>
    <t>Organizaciones de mujeres rurales informadas sobre programas de emprendimiento existentes a nivel regional y nacional.</t>
  </si>
  <si>
    <t xml:space="preserve">34.
</t>
  </si>
  <si>
    <t xml:space="preserve">Se consolidó la red departamental de mujeres cafeteras, contando con 13 asociaciones municipales pertenecientes. De esta forma, se han realizado 4 encuentros de representantes legales de cada municipio con quienes se han desarrollado procesos de asistencia técnica en elaboración y puesta en marcha de planes de negocios, precios y costos, comercialización y adopción de manuales de gestión de calidad y funcionamiento. 
La red departamental de mujeres cafeteras para la presente vigencia, hizo parte de la feria agroexpo, a través de la cual participaron de subastas y ruedas de negocio. Este ejercicio hace parte del apoyo para el mejoramiento de las condiciones de acceso a la estructuración de proyectos, instrumentos crediticios y no crediticios e incorporación de las redes regionales y nacionales de emprendimiento. </t>
  </si>
  <si>
    <t xml:space="preserve">Apoyar el acceso de las mujeres rurales, campesinas y cafeteras a recursos productivos por medio de Instrumentos crediticios y de Instrumentos no crediticios. </t>
  </si>
  <si>
    <t>Mujeres rurales, campesinas y cafeteras con obtención de recursos  para financiamiento.</t>
  </si>
  <si>
    <t>Implementar un programa de gestión financiera para el desarrollo de emprendimiento, empresarismo y asociatividad</t>
  </si>
  <si>
    <t xml:space="preserve">Apoyar el acceso de las mujeres rurales, campesinas y cafeteras a convocatorias publicas para la estructuración del proyecto productivo y sus estudios de factibilidad y sostenibilidad. </t>
  </si>
  <si>
    <t>Aumento de un 50% de la línea de base de mujeres vinculadas a procesos de formación proyectos productivos.</t>
  </si>
  <si>
    <t>Secretaria de Familia,  Secretaria Planeación, Secretaria de Agricultura, Desarrollo Rural y Medio Ambiente,
Oficina de Promoción de Empleo Competitividad e Innovación.
Universidad del Quindío.</t>
  </si>
  <si>
    <t xml:space="preserve">20.
</t>
  </si>
  <si>
    <t>Atención a las mujeres victimas dentro del programa Implementación Proyectos Desarrollo Rural, con el monto de cofinanciación máxima para sus proyectos.</t>
  </si>
  <si>
    <t>Aumento de un 80% de la línea de base de mujeres beneficiarias cofinanciamiento máximo del proyectos.</t>
  </si>
  <si>
    <t>100% del Plan de capacitación implementado</t>
  </si>
  <si>
    <t xml:space="preserve">La Secretaría de Agricultura reporta que se realizo capacitacion  a 362  (mujeres y poblacion vulnerable) sobre el tema: Valores asociativos y trabajo en Equipo, el papel de la mujer en el desarrollo del campo, marcas y comercializacion, alianzas productivas y asociatividad  para el desarrollo de el campo, (Armenia), Inteligencia emocional, comercializacion, formacion para el trabajo y base para la expansion del liderazgo, (Cordoba), asociatividad como estrategia Asociativa, (Montenegro), Comercializacion, (Circasia),  Manejo de residuos sólidos y su aprovechamiento, Espiritu emprendedor y asociatividad en el trabajo (Calarca).
</t>
  </si>
  <si>
    <t>Secretaria de Familia, Secretaria de Turismo, industria y comercio, Personería, Dirección territorial de Min. Trabajo.</t>
  </si>
  <si>
    <t xml:space="preserve">
La Secretaría de Familia, en articulación con la Secretaría de Turismo Industria y Comercio lograron el agendamiento del Ministerio del Trabajo para efectuar una asistencia técnica al Departamento en la socialización al sector privado productivo del programa Equidad Laboral con Enfoque Diferencial. Esta jornada de difusión se realizará en el mes de agosto, sin embargo para el primer semestre se realizaron mesas de articulación con Fenalco, comfenalco, cámara de comercio, entre otros, para la organización logística de la actividad. </t>
  </si>
  <si>
    <t>Secretaria de Familia, Secretaria de Turismo, industria y comercio, Dirección territorial de Min. Trabajo, Cámara de Comercio.</t>
  </si>
  <si>
    <t xml:space="preserve">La Dirección de industria y comercio de la gobernación del Quindío viene acompañando 24 unidades de emprendimiento de las cuales 14 corresponden a jóvenes y mujeres dentro del enfoque diferencial. El acompañamiento consiste e asistir en aspectos como modelos de negocio, mercadeo y costos, herramientas digitales, planeación estratégica y participaciones en ferias y eventos. </t>
  </si>
  <si>
    <t>Incentivar las capacidades laborales de las mujeres cabeza de familia vinculadas  al programa RED UNIDOS .</t>
  </si>
  <si>
    <t>90% de la mujeres vinculadas al Programa Red Unidos fortalecidas con capacidades laborales.</t>
  </si>
  <si>
    <t>Secretaria de Familia, Secretaria de Turismo, industria y comercio, SENA, Cámara de Comercio, RED UNIDOS</t>
  </si>
  <si>
    <t>Secretaria de Familia, Secretaria de Turismo, industria y comercio, Secretaria de Planeación,  SENA, Cámara de Comercio, Oficina de Atención a la población migrante.</t>
  </si>
  <si>
    <t>La Secretaría de Agricultura reporta que se realizo capacitacion  a 362  (mujeres y poblacion vulnerable) sobre el tema: Valores asociativos y trabajo en Equipo, el papel de la mujer en el desarrollo del campo, marcas y comercializacion, alianzas productivas y asociatividad  para el desarrollo de el campo, (Armenia), Inteligencia emocional, comercializacion, formacion para el trabajo y base para la expansion del liderazgo, (Cordoba), asociatividad como estrategia Asociativa, (Montenegro), Comercializacion, (Circasia),  Manejo de residuos sólidos y su aprovechamiento, Espiritu emprendedor y asociatividad en el trabajo (Calarca).</t>
  </si>
  <si>
    <t>Diseño y ejecución de herramientas para la Implementación y monitoreo al DECRETO 2733 DE 2012 (Artículo 2. Ámbito de Aplicación a los contribuyentes obligados a presentar declaración de impuesto sobre la renta y complementarios que en su condición de empleadores ocupen trabajadoras mujeres víctimas de la violencia comprobada, y procede por un término máximo de tres (3) años a partir de la fecha en que se inicia la relación laboral)</t>
  </si>
  <si>
    <t>Dirección territorial Min. Trabajo.</t>
  </si>
  <si>
    <t>Mejoramiento de la calidad de la educación en primera infancia con didácticas no paramétricas  que promuevan la equidad de los géneros, practicas de reconocimiento no sexista y reconociendo las diferencias como elemento constitutivo de educación en equidad y para la ciudadanía.</t>
  </si>
  <si>
    <t>Proyectos pedagógicos con estrategias o didácticas no paramétricas que promuevan la equidad de los géneros</t>
  </si>
  <si>
    <t>50% de aumento de la línea de base en el mejoramiento de los proyectos pedagógicos  con estrategias con didácticas no paramétricas que promuevan la equidad de los géneros en la educación en primera infancia.</t>
  </si>
  <si>
    <t>Secretaria de Familia, Secretaría de Educación.</t>
  </si>
  <si>
    <t xml:space="preserve">.
La Secretaría de Familia a través de un proceso de acompañamiento a orientadores escolares y comités de convivencia escolar, validó en conjunto con la Universidad del quindío, un instrumento para la actualización de manuales de convivencia, de conformidad con la Ley 1620. En este sentido, se busca incorporar estrategias educativas no paramétricas que promuevan la igualdad y el respeto por la diferencia. Se vienen desarrollando procesos formativos a adolescentes en los 12 municipios del Departamento, a través del acompañamiento a personeros escolares y orientadores, mediante estrategias de seguimiento a la implementación de planes de convivencia escolar , instalación de espacios libres de discriminación y talleres en derechos sexuales y reproductivos.
</t>
  </si>
  <si>
    <t>Diseño e implantación de proyecto en educación para la equidad de géneros que articule las directivas, docentes, padres de familia y estudiantes en los colegios del departamento.</t>
  </si>
  <si>
    <t xml:space="preserve">Proyecto de educación para la equidad de géneros creado y funcionando. </t>
  </si>
  <si>
    <t>100% del Proyecto en Educación para la equidad de géneros implementado</t>
  </si>
  <si>
    <t>Para el primer semestre del 2019 se cuenta con el reporte de la Secretaría de Educación que en el mes de abril informó sobre la implementación del programa que permite garantizar el acceso y la permanencia de niños, niñas y jóvenes de las 54 instituciones educativas oficiales de los 11 municipios no certificados del departamento, con la prestación del servicio de seguridad y servicio de aseo en sus instalaciones. La cobertura educativa es de 40,759 estudiantes. Fuente SIMAT</t>
  </si>
  <si>
    <t>Diseñar e implementar proyecto de educación universitaria no sexista y para la equidad de género desde la interdisciplinariedad en todas las universidades del departamento. Este proyecto deberá apuntar a: estrategias de inclusión con equidad en las distintas disciplinas, prevención de violencias basadas en genero y promoción de la investigación académica con perspectiva de género.</t>
  </si>
  <si>
    <t xml:space="preserve">Proyecto de educación universitaria no sexista y para la equidad de género desde la interdisciplinariedad para la equidad de géneros creado y funcionando. </t>
  </si>
  <si>
    <t>Secretaria de Familia, Secretaría de Educación, Universidades del Departamento.</t>
  </si>
  <si>
    <t xml:space="preserve">50000 cupos para el país, para el departamento 375 en el Sena y 400 en la universidad del Quindío, no obstante, en departamentos donde no se logra los cupos disponibles, sus recursos son desplazados a municipios que tienen mayor participación. </t>
  </si>
  <si>
    <t xml:space="preserve"> De igual forma, se informó que se continúa con el acompañamiento en el diseño e implementación d la estrategia Escuela de Padres en las 54 instituciones educativas del departamento a través de la intervención profesional mediante el proyecto de convivencia y paz, así como en asistencia técnica a orientadores escolares.  A través de los diferentes ciclos de la educación adulta ofrecidos por la secretaría de educación departamental, durante la vigencia se han atendido 3182 personas de la población adulta del departamento. Fuente SIMAT. </t>
  </si>
  <si>
    <t>Secretaria de Familia, Secretaría de Educación, ICBF</t>
  </si>
  <si>
    <t>Garantizar el acceso y permanencia de mujeres rurales,  indígenas, LGT, afrodescendientes y en condiciones de discapacidad, pobreza, a la educación secundaria, técnica, tecnológica y universitaria según sus necesidades, subjetividades y particularidades.</t>
  </si>
  <si>
    <t>Mujeres rurales, indígenas, LGTBI, afrodescendientes y en condición de discapacidad vinculadas a la educación secundaria, técnica, tecnológica y universitaria según sus necesidades, subjetividades y particularidades.</t>
  </si>
  <si>
    <t>Secretaria de Familia, Secretaría de Educación, ICBF, Universidades del Departamento.</t>
  </si>
  <si>
    <t>Implementar el programa de acceso y permanencia de la educación técnica, tecnológica y superior en el departamento del Quindío</t>
  </si>
  <si>
    <t>Realizar convenios interinstitucionales entre la gobernación del Quindío y las universidades del departamento para el fortalecimiento de procesos académicos en términos pedagógicos, didácticos, de ambiente escolar, de acceso y de permanencia e investigación con enfoque diferencial y de género.</t>
  </si>
  <si>
    <t>Gobernación del Quindío, Universidades del departamento.</t>
  </si>
  <si>
    <t xml:space="preserve">
A través de diferentes gestiones realizadas por la oficina de género y diversidad de la Secretaría de Familia, se conformó una unidad de diversidad en la Escuela de Administración y Mercadotecnia, a través de la cual se publicó una línea especial de crédito y becas para personas sexualmente diversas que deseen ingresar a la institución de educación superior. De igual forma, en articulación con la Universidad Alexander Von Humboldt se realizó un diplomado en derechos humanos y diversidad, con líderes comunitarios y personas LGBTI. </t>
  </si>
  <si>
    <t>Implementación de medidas de seguimiento al cumplimiento del decreto reglamentario 4798 de 2011 (Ley 1257 de 2008 en materia educativa)</t>
  </si>
  <si>
    <t xml:space="preserve">El programa de acceso y permanencia a la educación superior se encuentra implementado a través del otorgamiento de beneficio económico a estudiantes para cursar estudios universitarios. Se aprobaron beneficios a 51 estudiantes de los cuales 32 iniciaron estudios y se realizó el giro de los recursos a las universidades donde cursan los estudios superiores. </t>
  </si>
  <si>
    <t>Garantizar el acceso en calidad y oportunidad a los servicios de salud para las mujeres,  priorizando estrategias de vinculación al SGSSS (RÉGIMEN CONTRIBUTIVO Y SUBSIDIADO)  en niñas y adolescentes,   mujeres rurales, indígenas, afrodescendientes, LGTBI, en condición de prostitución, privadas de libertad, extrema pobreza, retornadas y victimas de conflicto armado.</t>
  </si>
  <si>
    <t>la secretaría de salud reporta la realización de capacitaciones sobre Deberes y derechos en Salud a la población indígena 
Socialización de las guías alimentarias población indígena.  157 Mujeres beneficiadas.  
Sensibilización Violencia contra la mujer, Deberes y derechos en salud  con enfoque diferencial en el autocuidado
107 mujeres atendidas.</t>
  </si>
  <si>
    <t>Priorizar la atención en la población femenina de vulnerabilidad como niñas, madres gestantes , adultas mayores, mujeres  con capacidades diferentes, mujeres indígenas, afro-descendientes, LGTBI, prostitutas y en condición de habitación de calle, con calidad y oportunidad.</t>
  </si>
  <si>
    <t xml:space="preserve">Para esta acción que ha sido armonizada con la meta 133 del plan de desarrollo, la Secretaría de Salud Departamental no ha reportado información. Sin embargo, como es de tener en cuenta, las acciones adelantadas con este despacho que impactan directamente en cuanto a los objetivos de la acción concreta, logra identificarse lo siguiente:
Se socializaron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La secretaría de salud reporta que se realiza seguimiento a  planes  de mejoramiento según autoapreciación 2018 para la implementación de la estrategia  IAMI (Instituciones Amigas de la Mujer y la Infancia lineamientos vigentes 2016). Presentación de  resultados del seguimiento de la atención nutricional de la gestante relacionado con el bajo peso al nacer vigencia 2018  y estado actual de  estrategia IAMI. 
</t>
  </si>
  <si>
    <t xml:space="preserve">Plan de articulación intersectorial diseñado e implementado. </t>
  </si>
  <si>
    <t>El área de maternidad de la Secretaría de Salud reporta que se vincularon 2.647 gestantes al programa  de control prenatal antes de la semana 12de Gestación ,Atención del parto institucional humanizado en 99%, Embarazo en Adolescente 14,8%,por debajo de la media nacional, Mortalidad Materna causa directa y temprana0 % y mortalidad perinatal 13,8%,estaba en 14,5% año 2015,se ha gestionado con las EPS , I.P.S intervenciones inter e intra  sectoriales, dado que es un problema complejo de salud pública,  la prevalencia de sífilis gestacional y sífilis congénita diagnosticada antes de la semana 17 ,prevalece 2,9% a 30 de junio 2019. El Subcomité de Maternidad Segura realizó tres (3) capacitaciones , afianzando protocolos y Guías emanadas del Ministerio de Salud y Protección Social a todos los Actores del Sistema, impactando positivamente en la atención de nuestra población objeto.</t>
  </si>
  <si>
    <t>Secretaria de Salud, Profamilia Quindío, Secretaria de educación, ICBF</t>
  </si>
  <si>
    <t>Garantizar la entrega oportuna del biológico e insumos para la vacunación contra el VPH de todas las niñas escolarizadas ente el cuarto y onceavo grado de educación básica primaria y secundaria y
que tengan 9 años o más.</t>
  </si>
  <si>
    <t>Entrega de biológicos e insumos para la vacunación contra el VPH</t>
  </si>
  <si>
    <t xml:space="preserve">Cubrimiento del 90% de todas las niñas escolarizadas con los biológicos e insumos para la vacunación contra el VPH. </t>
  </si>
  <si>
    <t>Implementar una estrategia que permita garantizar el adecuado funcionamiento de la red de frío para el almacenamiento  de los biológicos del Programa Ampliado de Inmunización (PAI)</t>
  </si>
  <si>
    <t xml:space="preserve">Según reporta la Secretaría de Salud, se relacionan las dosis de biológicos aplicados por las IPS del Departamento del Quindío a población femenina, con los biológicos suministrados por el Ministerio de Salud, bajo el seguimiento de la Secretaría Departamental, para un total de 128,370 dosis de vacunas aplicadas a mujeres colombianas y 4,088 a mujeres con ciudadanía extranjera que requirieron el servicio en el Departamento, con un total de $1.128.970.182,95. 
</t>
  </si>
  <si>
    <t>Incorporación del enfoque diferencial y de género en las acciones de vigilancia de las ITS</t>
  </si>
  <si>
    <t>Valor absoluto (verificación del enfoque diferencial y de género en la vigilancia de las ITS)</t>
  </si>
  <si>
    <t>*Para la Secretaria de Salud Departamental es una necesidad imperante el proceso de adopción de la Política Pública de Salud Mental, por parte de los municipios del departamento, por lo tanto se realizó envió de la Circular No. 129 del 19 de junio de 2019 donde se solicita la resolución de adopción de la Política Pública de Salud Mental en los 11 municipios de Departamento del Quindío en correlación con la Resolución No.1598 de 2018.
Desde  el Programa de Convivencia Social y Salud Mental se brinda asesoría y Asistencia Técnica dirigida a  Planes Locales de Salud, IPS municipales, EAPB y Comisarias de Familia de los 11 municipios del Departamento del Quindío;  frente a la implementación de la estrategia de Atención Primaria en Salud Mental. con énfasis en la Ley 1438 de 2011, donde determina  la  APS como  la estrategia de coordinación intersectorial que permite la atención integral e integrada, desde la salud pública, la promoción de la salud, la prevención de la enfermedad, el diagnóstico, el tratamiento, y la rehabilitación del paciente en todos los aspectos.</t>
  </si>
  <si>
    <t>Implementar medidas de seguimiento al cumplimiento del decreto 2734 de 2012 Por el cual se reglamentan las medidas de atención a las mujeres víctimas de violencia</t>
  </si>
  <si>
    <t>Se realizaron 16 talleres de sensibilización frente a la enfermedad de tuberculosis y lepra, dirigidos a personal de salud, pacientes y sus familias, asistieron 138 personas, de los cuales 107 fueron de sexo femenino. Se realizaron 16 jornadas de movilización y búsqueda de sintomáticos de piel y sistema nervioso periférico en los cuales se educaron y valoraron 661 personas sobre la enfermedad de Hansen, de los cuales 285 eran de sexo femenino.
Se realizaron 30 jornadas de movilización y búsqueda de sintomáticos respiratorios en los cuales se educaron y valoraron 1523 personas sobre la enfermedad de tuberculosis, de los cuales 797 eran de sexo femenino. Privadas de la libertad, habitante de calle y hogares de adulto mayor, VIH, etc. Se realizaron 6 jornadas de Educación a pacientes con tuberculosis, donde se educaron 187 personas de las cuales 26 eran de sexo femenino.</t>
  </si>
  <si>
    <t xml:space="preserve">Construir un Sistema de información unificado, que amplié las características de análisis estructural de la salud en el Departamento. </t>
  </si>
  <si>
    <t>La Secretaría de Familia reporta que se realizan procesos de formación y capacitación a docentes, orientadores y padres de familia de las instituciones educativas de los municipios del Quindío en temas relacionados con atención primaria en salud mental, consumo de sustancias psicoactivas, primera ayuda psicológica, intervención en crisis, rutas de atención en salud mental, y coberturas en salud, SPA y violencia.</t>
  </si>
  <si>
    <t xml:space="preserve">Esta acción concreta hace parte de una de las funciones del Comité consultivo intersectorial para la atención integral de la violencia de género. De esta forma, a través de la publicación de los informes d e los sistemas de información de la Secretaría de Salud, se viene adelantando el proceso para mitigar problemáticas en salud pública para mujeres. </t>
  </si>
  <si>
    <t>2.1.1 Incentivar a las mujeres para su participación activa en partidos políticos y corporaciones pública y de elección popular.</t>
  </si>
  <si>
    <t>Programa de capacitación para las mujeres en asuntos de política y administración pública</t>
  </si>
  <si>
    <t>Secretaria del Interior, Secretaria de Familia, Esap Quindío</t>
  </si>
  <si>
    <t>Quindío si a la participación</t>
  </si>
  <si>
    <t xml:space="preserve">Diseño de un plan de inclusión para las  mujeres  en los partidos políticos incentivando liderazgos femeninos y con enfoque de género que incluya el seguimiento a la Ley de cuotas. </t>
  </si>
  <si>
    <t>Plan de  inclusión para las mujeres en los partidos políticos formulado e  implementado.</t>
  </si>
  <si>
    <t>Secretaria del Interior, Secretaria de Familia, Esap Quindío, Directorios departamentales de Partidos Políticos</t>
  </si>
  <si>
    <t>La Secretaría de familia a través de la oficina de genero viene haciendo acompañamiento a todos los municipios del departamento en la conformación y consolidación de espacios de participación como lo son los consejos comunitarios de mujer, y el consejo departamental de mujeres. A través de estos se apoyó el desarrollo de  planes de acción y propuestas para la realización de actividades de movilización a lo largo de la vigencia. Los componentes financieros dependen del apoyo de los entes territoriales, para lo cual se gestionan recursos encaminados a garantizar la realización de actividades propuestas. Todos los espacios de participación son acompañados técnicamente mediante talleres y socialización de la norma así como de los lineamientos establecidos para el abordaje del enfoque de genero. 
Se desarrolló convocatoria para la realización de 2 sesiones del consejo departamental de mujeres.</t>
  </si>
  <si>
    <t>Creación de la Red de Mujeres al Poder. Esta red deberá articular el movimiento social de mujeres con los distintos partidos políticos en el departamento. La red impulsará el acompañamiento a las bancadas de mujeres y sus representatividad en las distintas corporaciones publicas y de elección popular.</t>
  </si>
  <si>
    <t xml:space="preserve">A través de las instancias de participación de mujeres existentes en el departamento, como lo son consejos comunitarios y consejo departamental de mujeres, la Secretaría de Familia ha hecho asistencia técnica en la socialización de lineamientos estratégicos de la política pública de equidad de género y promoción de la incidencia social a través del apoyo a las actividades establecidas en los planes de acción de estas instancias. </t>
  </si>
  <si>
    <t>Diseño e implementación de campaña de mujeres quindianas como candidatas a las distintas corporaciones públicas y de elección popular.</t>
  </si>
  <si>
    <t xml:space="preserve">De igual forma, se efectuó un proceso contractual tendiente a apoyar la realización de un proceso formativo y de incidencia política para mujeres, el cual será desarrollado en el segundo semestre de la presente vigencia. </t>
  </si>
  <si>
    <t>Secretaria del Interior, Secretaria de Familia, Organizaciones sociales de mujeres, Consejos Departamental y Municipales de mujeres, Policía Nacional</t>
  </si>
  <si>
    <t xml:space="preserve">Apoyar la implementación de treinta y seis (36) programas de prevención del delito y mediación de conflictos en comunidades focalizadas del departamento
</t>
  </si>
  <si>
    <t>Secretaria del Interior, Secretaria de Familia,  Consejos Departamental y Municipales de mujeres.</t>
  </si>
  <si>
    <t xml:space="preserve">La secretaría de familia a través de la oficina de género viene asistiendo técnicamente a los 12 consejos comunitarios de mujer del departamento en la consolidación de procesos organizativos y desarrollo de planes de acción. A la fecha los municipios de Armenia y Calarcá se encuentran en proceso de renovación de consejos comunitarios, por lo cual desde el departamento se viene realizando acompañamiento para la inclusión de todos los enfoque diferenciales y poblacionales dentro de las nuevas conformaciones. </t>
  </si>
  <si>
    <t>Crear programa de apoyo técnico y financiero a  los planes de acción de los consejos municipales y departamental de mujeres.</t>
  </si>
  <si>
    <t>Programa de apoyar técnico y financiero a  los planes de acción de los consejos municipales y departamental de mujeres.</t>
  </si>
  <si>
    <t>100% de implementación del Programa de apoyo técnico y financiero a  los planes de acción de los consejos municipales y departamental de mujeres.</t>
  </si>
  <si>
    <t>Secretaria del Interior, Secretaria de Familia, Secretaria de Planeación, Esap Quindío</t>
  </si>
  <si>
    <t xml:space="preserve">Se realizó un sistema de bienes y servicios alrededor de la comercialización del café como lista de chequeo para verificar las capacidades técnicas y competitivas de la red departamental de mujeres cafeteras, esto, en desarrollo de un proceso de formento de la asociatividad con enfoque de género y diferencial. </t>
  </si>
  <si>
    <t>Secretaria del Interior, Secretaria de Familia, Consejos Departamental y Municipales de mujeres, UNIQUINDIO, ESAP QUINDIO</t>
  </si>
  <si>
    <t xml:space="preserve">De igual forma, se apoyaron los municipios de Buenavista, Génova y Montenegro en la elaboracón de planea de mercadeo de productos a base de café, para las asociaciones de mujeres cafeteras de estos municipios. En este mismo sentido, se acompañaron los 12 municipios del departamento en el desarrollo de planes de negocio en la comercialización de café y diferentes productos de mujeres emprendedoras. </t>
  </si>
  <si>
    <t>Diseñar e implementar estrategia de incorporación de mujeres Rurales, afrodescendientes, jóvenes, mujeres y madres cabeza de familia, mujeres en condición de prostitución, LBTI, Mujeres retornadas, privadas de la libertad y en condición de pobreza extrema a los consejos municipales y departamental de mujeres.</t>
  </si>
  <si>
    <t>100% de municipios con estrategia implementada.</t>
  </si>
  <si>
    <t>Secretaria del Interior, Secretaria de Familia, Consejos Departamental y Municipales de mujeres.</t>
  </si>
  <si>
    <t xml:space="preserve">La Secretaría de Familia cuenta con una base de datos sobre mujeres en sus diferentes enfoques poblacionales y diferenciales que hacen parte de las instancias de participación. Es así como en cada convocatoria, desde cada área de la secretaría, se hace énfasis en la concurrencia de estas poblaciones para validar los componentes de inclusión, pilares para el funcionamiento este despacho departamental. </t>
  </si>
  <si>
    <t>Creación de un programa de capacitación en derechos humanos de las mujeres y liderazgo femenino con enfoque de género a mujeres Rurales, afrodescendientes, jóvenes, mujeres y madres cabeza de familia, mujeres en condición de prostitución, LBTI, Mujeres retornadas, privadas de la libertad y en condición de pobreza extrema.</t>
  </si>
  <si>
    <t>Secretaria del Interior, Secretaria de Familia, Defensoría del Pueblo, Consejos Departamental y Municipales de mujeres, UNIQUINDIO, ESAP QUINDIO</t>
  </si>
  <si>
    <t>Acciones formativas  que transformen los valores y estereotipos de los roles dirigidos madres y padres de familia. Acciones ejecutadas a madres y padres de familia</t>
  </si>
  <si>
    <t>% de implementación = (# de acciones formativas ejecutadas/# de acciones formativas programadas)*100</t>
  </si>
  <si>
    <t>Realizar campañas de sensibilización para el reconocimiento y la valoración del trabajo femenino en el ámbito familiar. Esta campaña pretende visibilizar los aportes de las mujeres desde la economía del cuidado de donde se derivan los aportes sociales, políticos, culturales y económicos al país.</t>
  </si>
  <si>
    <t>Implementación de campañas de sensibilización.</t>
  </si>
  <si>
    <t>Crear un programa de televisión en el canal regional que visibilice las historias de vida de mujeres vinculadas al sector rural cafetero, campesinas,  indígenas,  afrodescendientes, en condición de discapacidad en cuanto a sus múltiples roles como mujer tanto en el ámbito familiar como los escenarios económico, político y socio-cultural del departamento.</t>
  </si>
  <si>
    <t>Programa de televisión en el canal regional que visibilice las historias de vida de mujeres vinculadas al sector rural cafetero, campesinas,  indígenas,  afrodescendientes, en condición de discapacidad.</t>
  </si>
  <si>
    <t>Diseño e implementación de Programa de televisión</t>
  </si>
  <si>
    <t>Secretaria de Familia, Secretaria de Educación, ICBF, UNIQUINDIO, organizaciones de mujeres, Tele café</t>
  </si>
  <si>
    <t xml:space="preserve">Acciones de fomento para la Conciliación de la Vida Familiar y Laboral.
</t>
  </si>
  <si>
    <t xml:space="preserve">La oficina de comunicaciones del Departamento cuenta con los contenidos y el material audiovisual, el cual es transmitido a través de los canales comunicativos del departamento, constituyendose esto en un insumo para la reivindicación del rol de la mujer en sus diferentes enfoques poblacionales y diferenciales a través de herramientas televisivas que son apropiadas en diferentes medios según se cuenta con pauta o concurrencia de los medios de comunicación. </t>
  </si>
  <si>
    <t>Realizar una campaña de visibilización y sensibilización de la Política  Pública de Equidad de género para las mujeres en todo el departamento.</t>
  </si>
  <si>
    <t xml:space="preserve">La Secretaría de Familia a través de la oficina de género y diversidad viene realizando acompañamiento técnico a todos los municipios del departamento en la consolidación de espacios de participación y adopción de mecanismos de género para la garantía de derechos y prevención y protección por hechos victimizantes. De esta forma, es de tener en cuenta que los procesos de acompañamiento cuentan permanentemente con insumos de sensibilización sobre la importancia de la política pública de equidad de género. </t>
  </si>
  <si>
    <t>Creación de sub-comites de seguimiento a la divulgación, implementación, monitoreo y evaluación de la política publica de Equidad de Género para las mujeres incorporados en los consejos municipales y departamental de mujeres.</t>
  </si>
  <si>
    <t>Subcomites de seguimiento de la Política Pública de Equidad de Genero para las mujeres.</t>
  </si>
  <si>
    <t xml:space="preserve">Conformación de un  subcomité en los 12 municipios del departamento del Quindío </t>
  </si>
  <si>
    <t xml:space="preserve">De igual forma, la Secretaría de Planeación Departamental cuenta con un contratista de apoyo para la socialización de las líneas estratégicas de la política pública de género así como para sensibilizar sobre la importancia de la adopción de políticas públicas municipales de género. </t>
  </si>
  <si>
    <t xml:space="preserve">Visibilizar a través de una estrategia mediática el rol de las mujeres quindianas y sus aportes al desarrollo de la historia, la ciencia, las artes, la cultura y el deporte desde un enfoque de género. </t>
  </si>
  <si>
    <t>Estrategia mediática sobre el rol de las mujeres quindianas y sus aportes al desarrollo de la historia, la ciencia, las artes, la cultura y el deporte desde un enfoque de género. (programas de TV, estrategias radiales, formación, etc.)</t>
  </si>
  <si>
    <t>100% de Implementación de estrategia mediática el rol de las mujeres quindianas</t>
  </si>
  <si>
    <t xml:space="preserve">Se reporta cumplimiento de esta acción concreta a través de lo relacionado en las acciones 53 y 54 según las actividades adelantadas por la Secretaría de Familia en este sentido. </t>
  </si>
  <si>
    <t xml:space="preserve">Promover los espacios recreativos y deportivos donde se transforme el estereotipo de género y se potencialice el liderazgo deportivo de las mujeres. </t>
  </si>
  <si>
    <t>Incorporación de iniciativas de producción cultural de las mujeres rurales (campesinas, cafeteras, indígenas y afrodescendientes)  a los programas y proyectos de la Conservación, Reconocimiento y Protección del Paisaje Cultural Cafetero como patrimonio natural y cultural de la Humanidad tanto en las Cabeceras Municipales como en las zonas rurales del departamento.</t>
  </si>
  <si>
    <t>Iniciativas de producción cultural  de las mujeres rurales (campesinas, cafeteras, indígenas y afrodescendientes)  a los programas y proyectos de la Conservación, Reconocimiento y Protección del Paisaje Cultural Cafetero</t>
  </si>
  <si>
    <t xml:space="preserve">A través de la conformación de la mesa técnica regional entre las gobernaciones de Valle del Cauca, Quindío, Risaralda y Caldas, se viene avanzando en la formulación del proyecto regional para el acceso a las oportunidades de las mujeres rurales cafeteras de 51 municipios incluidos en la declaratoria del paisaje cultural cafetero de estos departamentos. </t>
  </si>
  <si>
    <t xml:space="preserve">Incorporar los aportes culturales y tradicionales de las mujeres  rurales (campesinas, cafeteras, indígenas y afrodescendientes) a la implementación  del plan de promoción turística territorial, la  consolidación de productos y/o servicios turísticos existentes en el departamento y el desarrollo de iniciativas de marketing territorial con base en la gestión y promoción sustentable del paisaje. </t>
  </si>
  <si>
    <t xml:space="preserve">En este sentido, el proyecto ha incluido la incorporación de la mujer rural cafetera en las dinámicas culturales, económicas y sociales de la región, en el sentido en que una vez se presente el proyecto a las fuentes de financiación, se espera contar con escuelas de liderazgo, tiendas café mujer con componentes turísticos y recuperación de dinámicas culturales, reforestación, entre otros. Este proyecto pretende aportar en el cumplimiento de la acción de incoporación de iniciativas de producción cultural de las mujeres rurales, a los programas y proyectos de conservación, reconocimiento y protección del paisaje cultural cafetero. </t>
  </si>
  <si>
    <t>Secretaria del Interior, Secretaria de Familia,  Defensoría del Pueblo, Personerías</t>
  </si>
  <si>
    <t xml:space="preserve">Estimular la investigación, publicación y divulgación del conocimiento ancestral, cultural y científico relacionado con asuntos de género y de las mujeres en el departamento.
</t>
  </si>
  <si>
    <t xml:space="preserve">La Secretaría de Familia a través de la oficina de género y diversidad, en articulación con el programa de filosofía de la universidad del Quindío, y en el marco del convenio J-140 de cooperación académica, conformaron una línea de estudio interdisciplinario en asuntos de género. En este sentido, se viene levantando una linea base sobre proyectos, tesis, grupos y líneas que trabajan asuntos de género, para lo cual el equipo de trabajo ha realizado talleres y un foro de estudiantes de filosofía, mediante el cual se logró la participación de Carolina Sanin, una exponente a nivel nacional del feminismo, en el cual se discutieron estos temas y se constituye este, en un insumo para la estimulación de la investigación, la publicación y divulgación de los asuntos de género en el Departamento. </t>
  </si>
  <si>
    <t>Diseño e implantación de campaña "Hombres quindianos por una vida libre de miedos y violencias contra las mujeres". Esta campaña pretenderá la reflexión y  transformación de valores machistas y sexistas en los hombres como agenciadores de la convivencia pacífica entre hombres y mujeres en los ámbitos públicos y privados.</t>
  </si>
  <si>
    <t>Secretaria del Interior, Secretaria de Familia, Secretaria de Educación, Secretaria de Salud, personerías, Policía Nacional.</t>
  </si>
  <si>
    <t xml:space="preserve">Esta actividad no cuenta con información reportada, quedando pendiente para la inclusión en el plan de acción de la oficina de género y diversidad para su efectivo cumplimiento. </t>
  </si>
  <si>
    <t>Secretaria de familia, Fiscalía, Policía nacional, Secretaria de Educación, Defensoría del Pueblo.</t>
  </si>
  <si>
    <t xml:space="preserve">La Secretaría del Interior cuenta con estudios documentados sobre el papel de las mujeres en las disputas armadas del país. Es de tener en cuenta que estos asuntos se coordinan desde esta secretaria, estando la oficina de genero encargada de hacer seguimiento a su implementación. Es así que de igual forma, a la secretaría de familia se hacen llegar documentos sobre diferentes roles de la mujer en el marco del conflicto, contando con una base de datos y archivos sobre las diferentes experiencias encontradas. La Secretaría del Interior realizó conmemoración de la lucha contra la violencia hacia la mujer en el marco del conflicto armado interno. De igual forma, a través del comité de justicia transicional se vienen atendiendo solicitudes de mujeres víctimas que requieren distintos tipos de atención diferenciada por su condición. </t>
  </si>
  <si>
    <t xml:space="preserve">La secretaría de familia a través de la oficina de género en articulación con la universidad del Quindío, conformó una línea de investigación y estudio en asuntos de género. Es así como a la fecha se vienen adelantando procesos de consecución de información sobre proyectos de grado, tesis, investigación, entre otros, relacionados con asuntos de género. De igual forma, se apoyó la realización del foro de estudiantes de filosofía de la universidad del Quindío, a través del cual se logró contar con la participación de Carolina Sanín, politóloga y feminista, quien retrató la situación de la mujer y el feminismo en Colombia, constituyéndose este en un insumo importante en el ejercicio de documentar y divulgar experiencias en construcción de paz, participación y resistencia de mujeres en el Departamento. </t>
  </si>
  <si>
    <t>Secretaria de familia, Secretaria de interior, Secretaria de educación , Secretaria de Salud, ICBF, Defensoría del Pueblo, Personería, Policía Nacional</t>
  </si>
  <si>
    <t>Secretaria de familia, Secretaria de interior, Secretaria de educación , Secretaria de Salud, ICBF, Defensoría del Pueblo, Personería, Policía Nacional.</t>
  </si>
  <si>
    <t>Acompañar  la construcción de las Cátedras de Paz de las instituciones educativas del departamento incorporando el enfoque diferencial y de género.</t>
  </si>
  <si>
    <t xml:space="preserve">Según reporte de la Secretaría de Educación departamental, se tiene previsto para el segundo semestre del 2019 la realización de eventos de muestras investigativas y de emprendimiento, lo cual a la fecha se encuentra en proceso de planificación. </t>
  </si>
  <si>
    <t>Incorporación de criterios de análisis de género en los planes de seguridad y convivencia ciudadana del departamento.</t>
  </si>
  <si>
    <t xml:space="preserve">Criterios de análisis de género incluidos en los planes de seguridad y convivencia ciudadana de la totalidad de los municipios </t>
  </si>
  <si>
    <t>Secretaria de familia, Secretaria de interior, Defensoría del Pueblo, Personería, Policía Nacional.</t>
  </si>
  <si>
    <t xml:space="preserve">Si bien se tiene el Plan Integral de Seguridad y Convivencia Ciudadana (PISCC),  este incluye como objetivos la prevención en la vulneración de los DDHH,  el enfoque se ha dado en los anteriores indicadores, y se ejecuta a través de las metas ya mencionadas. 
</t>
  </si>
  <si>
    <t>Secretaria de familia, Secretaria de Interior, Defensoría del Pueblo, Personería.</t>
  </si>
  <si>
    <t>Secretaria de Familia, Secretaria de interior, Defensoría del Pueblo, Personería, Policía Nacional.</t>
  </si>
  <si>
    <t xml:space="preserve">La Secretaría de Familia viene adelantando un proceso de acompañamiento a las personas en situación de vulnerabilidad extrema y dentro del enfoque diferencial (afros, indígenas, trabajadoras sexuales y población LGBTI), que se encuentran en detención intramural en los establecimientos penitenciarios del Departamento. A través de este acompañamiento, se realizan talleres en derechos humanos y enfoque diferencial, así como activación de rutas y protocolos existentes para el acceso a oferta pública en salud y educación por parte de mujeres que se encuentran sin afiliación o con determinadas problmáticas de salud pública. </t>
  </si>
  <si>
    <t xml:space="preserve">La Secretaría de Familia a través de la oficina de comunicaciones diseñó diferentes piezas gráficas para la impresión de material publicitario, el cual será utilizado en campañas de asistencia técnica a los municipios para el abordaje integral de la violencia de género. Este material se encuentra en proceso de impresión. Es de tener en cuenta, que el material publicitario está enfocado en cómo prevenir y actuar frente a la violencia en general, por lo cual se ha incluido componentes de acoso sexual, acoso laboral, violencia de género en sus diferentes naturalezas, rutas de protección para mujeres víctimas en general y violencia intrafamiliar. 
</t>
  </si>
  <si>
    <t>Secretaría de Familia, Secretaría del Interior, secretaria de Salud, Fiscalía, INMLCF, CAIVAS, Dirección territorial Min. Trabajo.</t>
  </si>
  <si>
    <t xml:space="preserve">Se viene haciendo enlace entre la Secretaría de Familia y la Secretaría del Interior en el desarrollo del plan de acción del comité departamental de lucha contra la trata de personas, a través del cual se hace seguimiento a la implementación de rutas de protección a víctimas de abuso sexual y explotación sexual comercial. </t>
  </si>
  <si>
    <t>4.1.2 Desarrollar estrategias,  herramientas y mecanismos para la Prevención de las violencias contra las mujeres quindianas.</t>
  </si>
  <si>
    <t>Asesorías a los planes de acción para la prevención del acoso sexual y laboral</t>
  </si>
  <si>
    <t>90 % de asesorías ejecutadas en el año.</t>
  </si>
  <si>
    <t xml:space="preserve">Se estructuró una ruta intersectorial para el abordaje integral de la violencia de género en sus diferentes expresiones y naturalezas. Se viene aplicando la misma, en asistencia técnica a los municipios, a través del comité consultivo intersectorial para el abordaje integral de la violencia de género. </t>
  </si>
  <si>
    <t>Programa de formación a funcionarios/as públicos del sector Educativo en prevención y detección de la discriminación y la violencia contra las mujeres y derechos de las mujeres y prácticas no discriminatorias. Diseñado y ejecutado</t>
  </si>
  <si>
    <t xml:space="preserve">Se continúa con el desarrollo de jornadas de capacitación frente a la construcción de espacios libres de discriminación en las Instituciones Educativas de Armenia y el Quindío, a través de ejercicios de actualización y consolidación de manuales de convivencia escolar de conformidad con la Ley 1620. En este sentido, se han recibido diferentes solicitudes de acompañamiento por parte de instituciones educativas que han requerido asistencia técnica para el abordaje de los asuntos de género. </t>
  </si>
  <si>
    <t>Implementar estrategia de sensibilización y formación  en derechos sexuales y reproductivos y prevención de las violencias de género, y construcción de nuevas feminidades y  masculinidades.</t>
  </si>
  <si>
    <t>Secretaria de familia, Secretaria de Salud, Defensoría del Pueblo, Personería, PROFAMILIA Quindío.</t>
  </si>
  <si>
    <t>Asesorías de implementación del Decreto 4798 de 2011 en los proyectos pedagógicos.</t>
  </si>
  <si>
    <t xml:space="preserve">90 % de asesorías ejecutadas a los proyectos pedagógicos en el año.
</t>
  </si>
  <si>
    <t>A través de estos talleres se vienen trabajando componentes de género, nuevas masculinidades, prevención de embarazos tempranos y no discriminación.</t>
  </si>
  <si>
    <t xml:space="preserve">Campaña de sensibilización y formación a periodistas y comunicadores sociales en Prevención de violencias contra las mujeres, promoción de sus derechos bajo el enfoque diferencial y de género. Esta implica transformación de estereotipos de género, imaginarios,  practicas y lenguaje sexista. Ella propenderá por la revisión de contenidos discriminatorios y legitimadores de la violencia contra las mujeres en los distintos medios de comunicación del departamento. </t>
  </si>
  <si>
    <t>Secretaría de Familia, Oficina de Comunicaciones</t>
  </si>
  <si>
    <t>Genero poblaciones vulnerables con enfoque diferencial</t>
  </si>
  <si>
    <t xml:space="preserve">Se realizó un diseño para la implementación de una campaña de comunicaciones, con la finalidad de difundir las rutas de atención a mujeres víctimas y sensibilizar sobre la información pertinente sobre asuntos de género. De igual forma, a través del comité consultivo intersectorial para la atención de la violencia de género, se generan reportes que son publicados en medios de comunicación haciéndo hincapié en el cuidado que se debe generar para este tipo de publicaciones. </t>
  </si>
  <si>
    <t>Asesorías a las capacitaciones de las Unidades de Justicia y Paz</t>
  </si>
  <si>
    <t>90 % de asesorías ejecutadas a las capacitaciones .</t>
  </si>
  <si>
    <t xml:space="preserve">A través del funcionamiento del comité consultivo intersectorial para el abordaje integral de la violencia de género y la atención a niños, niñas y adolescentes víctimas de abuso sexual, el instituto colombiano de bienestar familiar viene participando a través de la unidad CAIVAS y CAVIF con presentación y seguimiento a informes sobre reportes de atención a víctimas. De igual forma, se efectúa un proceso de capacitación permanente a los enlaces de este comité en la atención diferencial a población vulnerable. </t>
  </si>
  <si>
    <t>Secretaria de familia, Secretaria de interior, Defensoría del Pueblo, Procuraduría.</t>
  </si>
  <si>
    <t>La Secretaría de Familia en articulación con la Secretaría de Salud y la Defensoría del Pueblo, conformaron una mesa técnica de trabajo conjunto entre estas instancias, para el seguimiento a casos que vienen siendo reportados, los cuales han requerido de un acompañamiento especial a fiscales e investigadores, para la recepción de denuncias por violencia contra las mujeres, y lo cual ha requerido un abordaje específico del enfoque diferencial y de género.</t>
  </si>
  <si>
    <t>Secretaria de familia, Secretaria de interior, Defensoría del Pueblo, Personería, CAIVAS, CAVIF, INMLCF, FISCALIA, Policía Nacional.</t>
  </si>
  <si>
    <t xml:space="preserve"> Este proceso hace parte de las acciones que se derivan del comité consultivo intersectorial para el abordaje integral de la violencia de género. </t>
  </si>
  <si>
    <t>CAIVAS, Procuraduría, Defensoría del Pueblo, Personería, ICBF</t>
  </si>
  <si>
    <t>Asesorías  a las CAIVAS, CAVIF, CAV e Inasistencia Alimentaria en los municipios del departamento del Quindío</t>
  </si>
  <si>
    <t>90 % de asesorías a las CAIVAS, CAVIF, CAV e Inasistencia Alimentaria en los 12 municipios ejecutadas en el año</t>
  </si>
  <si>
    <t>Fiscalía General de la Nación, Secretaria del Interior.</t>
  </si>
  <si>
    <t>Asesorías Línea Estratégica de violencia del Programa de Casas de Justicia</t>
  </si>
  <si>
    <t>90 % de asesorías al Programa Casas de Justicia en la Línea Estratégica de violencia basada en género ejecutadas en el año</t>
  </si>
  <si>
    <t xml:space="preserve">Para la presente vigencia, continúa en funcionamiento el comité consultivo intersectorial para el abordaje integral de la violencia de género. Es así como este mecanismo sirve para el fortalecimiento de los componentes estratégicos establecidos en los programas de casas de justicia, las cuales no se encuentran en funcionamiento, sin embargo las medidas establecidas en la Ley 1257 vienen siendo objeto de seguimiento a través del comité. Es de tener en cuenta de igual forma, que los mecanismos de seguimiento a la aplicación de protocolos y la implementación de linamientos para la atención adecuada de mujeres víctimas, hacen parte de las funciones esenciales de este comité, por lo cual se considera el mismo como objeto de cumplimiento de las acciones concretas relacionadas. </t>
  </si>
  <si>
    <t>Secretaria de Interior, Secretaria de Familia, CAIVAS, CAV, CAVIF, Defensoría del Pueblo, Personería</t>
  </si>
  <si>
    <t>Secretaria de Interior, Secretaria de familia, Comités departamental y municipales del mujeres, INMLCF, Procuraduría</t>
  </si>
  <si>
    <t>Vigilar el Restablecimiento de los derechos de las niñas y adolescentes víctimas de violencia sexual a través de la modalidad de Intervención de Apoyo, con el fin de integrar a las familias en el proceso de atención especializada.</t>
  </si>
  <si>
    <t>Fiscalía General de la Nación Armenia, Fiscalías Seccionales Quindío, Policía Nacional, Secretaria de interior</t>
  </si>
  <si>
    <t xml:space="preserve">De conformidad con la funcionalidad del comité consultivo intersectorial para el abordaje integral de la violencia de género, se cuenta con enlaces tanto de la Fiscalía como del sector salud. Es así como a través de las sesiones que se han desarrollado a la fecha, se ha hecho énfasis en la aplicación de lineamientos del enfoque de género y diferencial en los programas de víctimas, testigos y custodia de material probatorio. </t>
  </si>
  <si>
    <t>Implementación de las medidas de atención establecidas en los literales a) y b) del artículo 19 de la Ley 1257 de 2008, de acuerdo a lo reglamentado por el Gobierno Nacional (Ministerios de Salud, Defensa y Justicia) en lo concerniente al sector salud: a. Garantizar la habitación y alimentación de la víctima a través del Sistema General de Seguridad Social en Salud. b. Cuando la víctima decida no permanecer en los servicios hoteleros disponibles, o estos no hayan sido contratados, se asignará un subsidio monetario mensual para la habitación y alimentación de la víctima, sus hijos e hijas, siempre y cuando se verifique que el mismo será utilizado para sufragar estos gastos en un lugar diferente a que habite el agresor. Así mismo este subsidio estará condicionado a la asistencia a citas médicas, psicológicas o psiquiátricas que requiera la víctima.</t>
  </si>
  <si>
    <t>Medidas de atención establecidas en los literales a) y b) del artículo 19 de la Ley 1257 de 2008, de acuerdo a lo reglamentado por el Gobierno Nacional (Ministerios de Salud, Defensa y Justicia)</t>
  </si>
  <si>
    <t>Secretaria de Salud, Esos, Procuraduría</t>
  </si>
  <si>
    <t>Establecimiento de   Número de estrategias de coordinación interinstitucional implementadas</t>
  </si>
  <si>
    <t>Asesorías a el Comité de Seguimiento a la Implementación de la Ley 1257</t>
  </si>
  <si>
    <t>90 % de asesorías ejecutadas al Comité de Seguimiento</t>
  </si>
  <si>
    <t>Secretaria de familia, Secretaria del Interior, Secretaria de Salud,  Secretaria de educación, ICBF, Policía, CAVIF, CAIVAS, Comisarias de Familia, Defensoría del Pueblo, Personería, Procuraduría, Comités departamental y municipales de mujeres</t>
  </si>
  <si>
    <t>Asesorías de fortalecimiento de mecanismos de coordinación intersectorial entre los distintos sistemas de información.</t>
  </si>
  <si>
    <t>90 % de asesorías  en mecanismos de coordinación interinstitucional a los sistemas de información ejecutadas en el año</t>
  </si>
  <si>
    <t>5.1.1 Identificar procesos, procedimientos y prácticas patriarcales, androcéntricas y sexistas en las instancias e instituciones del Estado a nivel departamental y municipal.</t>
  </si>
  <si>
    <t>Realizar un diagnóstico de detección de prácticas e imaginarios patriarcales, androcéntricas y sexistas en los funcionarios públicos, en el diseño y aplicabilidad de los procesos, procedimientos de las instancias e instituciones del Estado a nivel departamental y municipal.</t>
  </si>
  <si>
    <t>Diagnóstico de detección de prácticas e imaginarios patriarcales, androcéntricas y sexistas en los funcionarios públicos</t>
  </si>
  <si>
    <t xml:space="preserve">A través de la implementación del modelo integrado de planeación y gestión se incorporaron instrumentos de recolección de información y caracterización de usuarios con el enfoque género diverso. Es así que a través de la consolidación de este mecanismo, se desarrollan capacitaciones a funcionarios públicos encargados de la atención a la ciudadanía sobre los protocolos y medidas establecidas en la atención de personas sexualmente diversas y mujeres. </t>
  </si>
  <si>
    <t>Promover una campaña de Reflexión, reconocimiento y autocrítica frente a los imaginarios sexistas, patriarcales y androcéntricos en los servidores y funcionarios públicos.</t>
  </si>
  <si>
    <t xml:space="preserve">La Secretaría de Familia en el marco de la conmemoración del mes de la lucha contra la homofobia, realizó una campaña de sensibilización a nivel de la administración departamental para el respeto por la diferencia y el cierre de brechas e imaginarios sexistas y patriarcales. Se realizaron actividades simbólicas al interior del centro administrativo departamental. </t>
  </si>
  <si>
    <t>Seguimiento a la Incorporación de indicadores de género en los sistemas de información de las instancias e instituciones del Estado a nivel departamental y municipal.</t>
  </si>
  <si>
    <t>Valor absoluto (Verificación)</t>
  </si>
  <si>
    <t xml:space="preserve">La Secretaría de Planeación incorporó indicadores de género en el seguimiento a la implementación del plan de desarrollo departamental. Es así que a partir de la presente vigencia, los instrumentos de recolección de información en seguimiento al plan indicativo cuentan con componentes de género para determinar el impacto que la oferta pública tiene sobre la población femenina y sexualmente diversa. </t>
  </si>
  <si>
    <t>Incorporación de enfoque de género en las políticas públicas, planes, programas</t>
  </si>
  <si>
    <t>90% de políticas públicas, planes, programas y proyectos con incorporación de enfoque de género</t>
  </si>
  <si>
    <t xml:space="preserve">A través del proceso de formulación de la política pública de equidad de género en el año 2015, se armonizaron todos los planes, políticas y proyectos con el enfoque y transversalización del enfoque de género. Es así como todos los actos administrativos en cuanto a la adopción de políticas públicas a nivel departamental cuentan con principios orientadores y enfoques enmarcados en la perspectiva de género, lográndose una trazabilidad entre la implementación de las mismas y el cumplimiento de los asuntos de género y diversidad en toda la dinámica institucional. </t>
  </si>
  <si>
    <t xml:space="preserve">Gobernación del Quindío, Alcaldías municipales, Defensoría del Pueblo, </t>
  </si>
  <si>
    <t xml:space="preserve">A través de la implementación del modelo integrado de planeación y gestión se cuenta con enlaces institucionales de cada secretaría y ente descentralizado de la administración departamental, con quienes se desarrollan mesas técnicas de capacitación donde son socializadas todas las herramientas legales y estratégicas para la atención a usuarios dentro de sus diferentes enfoques. </t>
  </si>
  <si>
    <t>Diseñar un plan de capacitación permanente del enfoque de género para funcionarios públicos de todas las instancias del departamento.</t>
  </si>
  <si>
    <t>90% de implementación del plan de capacitación anual</t>
  </si>
  <si>
    <t>Secretaria de Familia, Secretaria del Interior, Comités departamental y municipales de mujeres, Universidades del Departamento.</t>
  </si>
  <si>
    <t xml:space="preserve">Así mismo, la Secretaría de Familia a través de la oficina de género realiza capacitaciones a estos funcionarios en todos los asuntos relacionados con la prevención y detección de violencias, transversalización del enfoque de género, entre otros. </t>
  </si>
  <si>
    <t xml:space="preserve">La Secretaría de Familia a través de la oficina de equidad de género se encuentra adelantando procesos formativos en el comando departamental de la policía y subestaciones de policía según cronograma establecido en conjunto para la incorporación de medidas y protocolos existentes en el trámite del debido proceso con población sexualmente diversa y abordaje de los asuntos de género y derechos humanos. </t>
  </si>
  <si>
    <t>Incorporar la perspectiva de género en los planes de acción municipales y departamental de DDHH y DIH.</t>
  </si>
  <si>
    <t>La Secretaría del Interior reporta haber efectuado acompañamiento a los 12 municipios del departamento en la implementación de los planes de acción municipales y departamental de derechos humanos, así mismo, mediante la construcción de la ruta intersectorial para prevenir la discriminación, se incorporó el enfoque de género y diversidad en los mismos planes. De igual forma, se conformó el comité departamental de paz, reconciliación y derechos humanos con representación de todas las poblaciones del Departamento.</t>
  </si>
  <si>
    <t xml:space="preserve">Campaña de sensibilización y socialización de las rutas de atención a mujeres victimas de las distintas violencias. </t>
  </si>
  <si>
    <t>Gobernación del Quindío, Alcaldías municipales, Defensoría del Pueblo, ICBF, Personería, Procuraduría, Fiscalía, Policía Nacional.</t>
  </si>
  <si>
    <t xml:space="preserve">Acompañar el comité de seguimiento a la implementación de la ley 1257 de 2008 y sus decretos reglamentarios. </t>
  </si>
  <si>
    <t>Asesorías al Comité de seguimiento a la Implementación de la Ley 1257 de 2008</t>
  </si>
  <si>
    <t>90 % de asesorías ejecutadas al Comité de seguimiento a la implementación de la Ley 1257 de 2008</t>
  </si>
  <si>
    <t>Una vez conformado el comité consultivo intersectorial para el abordaje integral de la violencia de género, se asume dentro de sus funciones, el seguimiento a la implementación de la ley 1257 y sus decretos reglamentarios, por lo cual esta acción viene siendo cumplida a través del cumplimiento de lo adoptado en el decreto 587 del 2018.</t>
  </si>
  <si>
    <t xml:space="preserve">La Secretaría de Familia a través de la oficina de género y diversidad tiene a cargo la coordinación del proceso de seguimiento a la implementación de la política pública de género. Es así como a la fecha se han realizado 2 informes de seguimiento ante el consejo departamental de mujeres y el consejo departamental de política social, se ha realizado reporte del seguimiento al plan indicativo de la política pública ante planeación departamental, lo cual para el primer trimestre del año se encuentra debidamente publicado en el canal virtual central www.quindio.gov.co. que una vez se cuente con la validación del informe semestral será publicado nuevamente. </t>
  </si>
  <si>
    <t>(# de organizaciones que participan del monitoreo y la evaluación de la política/# total de organizaciones de mujeres)*100</t>
  </si>
  <si>
    <t>Secretaria de Familia, Alcaldías municipales, Comités departamental y municipales de mujeres.</t>
  </si>
  <si>
    <t xml:space="preserve">De igual forma, se realizó un informe cualitativo sobre propuestas de ajuste al plan de acción de la política pública, a fin de mejorar las condiciones de implementación de la misma y logro de impacto.  Así mismo, esta actividad se corresponde con una de las funciones esenciales de la oficina de género y diversidad, la cual se desarrolla permanentemente. </t>
  </si>
  <si>
    <t xml:space="preserve">En cumplimiento del Plan de Promoción Turística del Departamento del Quindío, se han desarrollado las siguientes actividades: 
1. Participación en la Feria Internacional de Turismo FITUR 2019, desarrollada en Madrid España.  
2. Participación en la Vitrina Turística Anato 2019, desarrollada en la Ciudad de Bogotá D.C.
3. Participación en  el Workshop REMA 2019, en la ciudad de Cali
4. Realización de cinco misiones comerciales a las Ciudades de Valledupar, Barranquilla, Cartagena, Monteria y Pereira
5. Formulación y presentación del Proyecto "Tercera Fase de Promoción Nacional para el Departamento del Quindío".
6. Puesta en marcha del “Desarrollo de  la zona de la Cordillera del Quindío   y Norte del Valle como nuevo destino turístico  mediante el impulso al turismo de naturaleza, diversificando la oferta del destino PCC  y atrayendo nuevos clientes internacionales y nacionales a la región”. (Proyecto de Cooperación Suizo), en su componente de promoción.
7. Desarrollo de la estrategia de promoción y posicionamiento "Subete y Recorre la Semana Santa en el Quindío"
8. Se llevan a cabo 9 misiones comerciales a diferentes ciudades de Colombia, (Medellín, Bogotá, Montería, Valledupar, Bucaramanga, Villavicencio, Pasto, Barranquilla, Pereira)
9. Participación en el Oulet de turismo "Expovacasioens en la ciudad de Cali"
10. Participación en la feria internacional "La Cita de las Américas", en la Ciudad de Miami
Se toma como población objetivo, las empresas y personas vinculadas laboralmente al sector.
Mujer:    2512              Hombre: 2414
Adicionalmente, el SENA  reporta que hasta el momento ha capacitado 94409 aprendices de genero femenino en diferentes tipos de formacion, de los cuales 2716 han sido mujeres cabeza de hogar y 24 de ellas, emprendedoras. 
</t>
  </si>
  <si>
    <t xml:space="preserve">La Secretaría de Familia viene consolidando la red de apoyo e intercambio empresarial de mujeres para la presente vigencia, a través de la realización de una feria empresarial y una rueda de empleo, participación en procesos formativos en marketing digital, conformación legal, formulación de proyectos y asociatividad. De igual forma, se viene trabajando con la red de mujeres caficultoras, la cual ya cuenta con 13 asociaciones municipales integrantes, añadiendise la asociación del corregimiento de Barcelona Quindío. Para el presente semestre, se contó con la apertura de la tienda café mujer del municipio de Montenegro Quindío, con la cual ya son 4 los municipios con tiendas café mujer en funcionamiento (Córdoba, Filandia, Montenegro y Pijao). Igualmente, la Secretaría de Agricultura cuenta hasta el momento cuenta con dos grupos de mujeres . Uno en el Municipio de Circasia y el segundo en el Municipio de Calarcá. Se esta organizando un tercer grupo con jovenes productores de café de Génova. </t>
  </si>
  <si>
    <t xml:space="preserve">La Secretaría de Turismo, Industria y Comercio ha logrado beneficiar un total de 13 unidades de emprendimiento de población con enfoque diferencial mediante procesos de apoyo y asistencias técnicas y la promoción de unidades de emprendimiento en espacios comerciales como ferias y muestras empresariales. Para total un total de 59 mujeres y 30 hombres. </t>
  </si>
  <si>
    <t xml:space="preserve">A través del desarrollo de los procesos de promoción asociativa con mujeres, mediante la creación de la red de intercambio empresarial de mujeres, de manera permanente se ha venido publicando información sobre convocatorias, capacitaciones, ferias, entre otros, mediante los canales existentes para la difusión con las bases de datos que proyecta la oficina de género y diversidad de la secretaría de familia. Asi mismo, en lo transcurrido del trecer trimestre se apoyó y se realizó el respectivo acompañamiento en la feria rosa realizada durante el mes de agosto en la que la Red FEMEE se pudo ver representada con 10 emprendimientos de la red. </t>
  </si>
  <si>
    <t>El Servicio Nacional de Aprendizaje SENA reporta que en cuanto a la capacitación de mujeres emprendedoras en terminos de fortalecimiento  TIC, ha logrado formar aproximadamente 5127 mujeres en relacion al uso de herramientas TIC.</t>
  </si>
  <si>
    <t xml:space="preserve">En articulacion con la Secretaría de Agricultura se estan capacitando dos grupos en el Municipio de Génova. Un grupo de mujeres identificado como Asomora correspondientes a productoras de mora y un grupo de jovenes cafeteros de Génova denominado Asojoca; grupos que aún se encuentran en capacitación. Asi mismo, Se realizo capacitación a 3  jóvenes y mujeres rurales en actividades agrícolas y no agrícolasdel municipio de Circasia acerca de la importancia de la asociatividad.
</t>
  </si>
  <si>
    <t xml:space="preserve">La Secretaría de Agricultura reporta que para este tercer trimestre se estan capacitando dos grupo en el municipio de Génova. Un grupo de mujeres identificado como Asomora correspondientes a productoras de mora y un grupo de jovenes cafeteros de Génova denominado Asojoca; grupos que aún se encuentran en capacitación. igualmente, se reporta que durante el año se ha capacitado un grupo en el Municipio de Circasia y el segundo en el Municipio de Calarcá. Así mismo, se realizó capacitación a 180 jóvenes y mujeres rurales en actividades agrícolas y no agrícolasdel municipio de la tebaida, circasia, calarca y Armenia, acerca de la importancia de la asociatividad, “Un sector agropecuario en el Quindío, es posible". </t>
  </si>
  <si>
    <t>A través de la Secretaría de Turismo, Industria y Comercio dio inicio al Programa de Gestión Financiera “Solidiario” para la vigencia 2019, con el cual se busca generar una línea de crédito para los micros y pequeños empresarios y dueños de negocio que no pueden acceder a las líneas de crédito forma y que se ven afectados por fenómenos como el “gota a gota”. Beneficiando aproximadamente 130 mujeres y 123 hombres.</t>
  </si>
  <si>
    <t xml:space="preserve">Se estructuro la segunda fase del programa de lideres ambientales, llamado en esta nueva versión "Escuela de lideres Climaticos y comunitarios", para esta versión del programa se realizó una alianza con la empresa Efigas quien tambien venia realizando un proceso de formación en temas de liderazgo ambiental. En el mes de febrero se lanzo la convocatoria en curso y  el 29 de marzo tuvimos la primera sesion de apertura del curso, el cual ha sido bien acogido por la comunidad. </t>
  </si>
  <si>
    <t>SSe brindó apalancamiento a 20  iniciativas productivas rurales del departamento del Quindío:                                                                                                                                                              1. Acompañamiento en proceso de fortalecimiento empresarial a la fundación Hecho en Filandia
2.Apoyo a la fundación social JIAMPI, se realizó una jornada de trabajo encaminada a concretar los costos de producción que son de vital importancia para sostener y definir la estrategia productiva para iniciar la contratación estable con el operador logístico de Versalles, operador que administra uno de los programas para bienestar familiar 
3.acompañamiento técnico, Asociación Asohercaq a la visita requerida al INVIMA como solicitud de la Dirección de Emprendimiento Rural para la asesoría cumplimiento sanitario, como parte del fortalecimiento.
4.Asociación de Mujeres Cafeteras de Pijao Se realizo el levantamiento de información con el fin de estructurar costos de producción  de los diferentes productos que se tiene. 
5. Se hizo acompañamiento emprendimientos y organizaciones, en el evento realizado como rueda de negocios en el municipio de Salento brindando asi  un apalancamiento a las iniciativas rurales. agrocun, agrosolidaria de pijao, agrilteb, asojulia, apicola el dorado, la negra cuyabra, frutos de cordoba, mujeres cafeteras de salento, Pulpas madre tierra.
6. se apoyo con la asistencia a la feria XXII agroexpo Corferias 2019 con la participacion de Cafe Kanol,   Chef sazón, dely caffe, deli Pan, Frudaqui, Proteam 29, asociacion cordilleranos de Calarca.</t>
  </si>
  <si>
    <t xml:space="preserve">La Secretaria de Agricultura reporta que se realizo capacitacion  a 600  (mujeres y poblacion vulnerable) sobre el temas:  “¿Un sector agropecuario en el Quindío, es posible?”, Fortalecimiento Personal, Asociatividad como estrategia competitiva, Formación de equipos de trabajo y bases para la expansión del liderazgo, oportunidades laborales y finanzas personales, asociatividad, emprendimientos, educación financiera del hogar. Armenia 200, Calarca 53, Circasia 27, Cordoba 45, Filandia 54, La tebaida 212, Montengro 9  </t>
  </si>
  <si>
    <t>Se sensibiliza en prevencion de la violencia contra la mujer en 6 municipios del Departamento en colegios grados 9,10 y 11, de igual forma se promociona el trato digno hacia las personas mayores  en 4 municipios del Deparamento, se promociona la seguridad alimentaria en las comunidades indigenas de los 5 Municipios como son : Buenavista, Cordoba, Pijao, Calarca, y La tebaida, se ssocilaiza el tema de deberes y derechos en salud a la poblacion indigena de los muniicipios de calarca, Cordoba, Pijao, Buenavista, La tebaida</t>
  </si>
  <si>
    <t>Entrenamiento Y Certificación en la Guía de Intervención para trastornos mentales neurológicos y por consumo de Sustancias Psicoactivas  MH-gap  en el primer nivel de atención en Salud; 7 sesiones,  se cuentó con la participación de IPS de Primer Nivel, Planes Locales de Salud, Universidades Publicas y Privadas entre otras instituciones . en total se certificaron 32 profesionales del Departamento</t>
  </si>
  <si>
    <t>Entrenamiento Y Certificación en la Guía de Intervención para trastornos mentales neurológicos y por consumo de Sustancias Psicoactivas  MH-gap  en el primer nivel de atención en Salud; 7 sesiones,  se cuentó con la participación de IPS de Primer Nivel, Planes Locales de Salud, Universidades Publicas y Privadas entre otras instituciones . en total se certificaron 32 profesionales del Departamento.</t>
  </si>
  <si>
    <t xml:space="preserve">La Secretaría del Interior, a traves de la oficina de seguridad humana, viene desarrollando actividades en pro a los derechos sexuales como centro de interes en lo que se identifican los siguientes logros: 
• Recuperación de la confianza en sus pares y en sí mismo, lo cual facilita expresar y socializar sus sentimientos, pensamientos y acciones que convocan cada encuentro en la perspectiva de gestionar y mitigar las consecuencias que pudieran resultar contrarias al interés individual y colectivo.
• Sentir el acompañamiento institucional y mitigar la desconfianza y el recelo que secularmente les ha generado el sector público.
• El sector educativo, las familias y las organizaciones comunitarias encuentran en los Centros de Interés gran apoyo y alternativa para el cumplimiento de los objetivos misionales y alivio de las consecuencias por comportamientos adversos de la comunidad educativa.
• Los estudiantes reconocen en los Centros de interés, una opción para la autorreflexión respecto de sí mismos y de sus pares, que genera una creciente adherencia y desmitificación de las disciplinas asociadas con la salud mental.
</t>
  </si>
  <si>
    <t xml:space="preserve">La Secretaría del Interior viene desarrollando actividades en pro a los derechos sexuales como centro de interes en lo que se identifican los siguientes logros: 
• Recuperación de la confianza en sus pares y en sí mismo, lo cual facilita expresar y socializar sus sentimientos, pensamientos y acciones que convocan cada encuentro en la perspectiva de gestionar y mitigar las consecuencias que pudieran resultar contrarias al interés individual y colectivo.
• Sentir el acompañamiento institucional y mitigar la desconfianza y el recelo que secularmente les ha generado el sector público.
• El sector educativo, las familias y las organizaciones comunitarias encuentran en los Centros de Interés gran apoyo y alternativa para el cumplimiento de los objetivos misionales y alivio de las consecuencias por comportamientos adversos de la comunidad educativa.
• Los estudiantes reconocen en los Centros de interés, una opción para la autorreflexión respecto de sí mismos y de sus pares, que genera una creciente adherencia y desmitificación de las disciplinas asociadas con la salud mental.
</t>
  </si>
  <si>
    <t xml:space="preserve">Se realizó asistencia tecnica para el proceso de adopcion de la Politica Pública de Salud Mental en el municipio Armenia. se brindaron indicaciones para iniciar el proceso de adopción de la Resolución 089 de 2019 y la Resolución 04886. </t>
  </si>
  <si>
    <t>El ICBF dentro de sus competencias y responsabilidades se encuentra el restablecimiento de derechos de las adolescentes, para lo cual hace activación de la ruta para la garantía de derechos en educación y es la Secretaría de Educación Departamental o Municipal que dentro de sus programas y estrategias desarrolla programas curriculares acordes a la población.  Es importante redefinir el responsable de la Meta y poder con ello tener una medición adecuada del indicador.</t>
  </si>
  <si>
    <t>El ICBF  desarrolla el  Programa Generaciones Con Bienestar para lo cual de los 2050 cupos programados para la atención en la presente anualidad se tiene que al 30 de septiembre se ha realialido la atención de 1899 usuarios. De igual forma,  La Secretaría de Salud reporta que se realizan procesos de formación y capacitación a docentes, orientadores y padres de familia de las instituciones educativas de los municipios del Quindío; en temas relacionados a: atención primaria en salud mental, consumo de sustancias psicoactivas, primera ayuda psicológica, intervención en crisis, rutas de atención en salud mental, y coberturas en salud, SPA y violencia. De igual manera desde el Programa de Convivencia Social y Salud Mental del Departamento se realiza acompañamiento en la implementación de  la estrategia ANGEL GUARDIAN  perteneciente al Batallón de la Octava Brigada de la Ciudad de Armenia , se han desarrollado jornadas de formación y capacitación en Primeros Auxilios Emocionales, Intervención en Crisis, Escucha activa y herramientas de intervención en casos específicos de: ansiedad, agresividad, maltrato infantil, depresión y conducta suicida. La Capacitación esta dirigida a los soldados pertenecientes a la estrategia; denominados “ángeles Guardianes”.</t>
  </si>
  <si>
    <t>El ICBF no tiene dentro de su misionalidad la creación de programas de televisión, sin embargo puede aportar el desarrollo del mismo, pero se hace necesario que la meta sea reformulado en cuanto al responsable líder que pueda generar el proceso de convocatoria institucional que permita el desarrollo de la actividad.</t>
  </si>
  <si>
    <t>El ICBF en conjunto con la Fiscalía General de la Nación garantiza el funcionamiento del CAIVAS y la atención de niñas, niños y adolescentes, se han realizado 142 procesos de restablecimiento de derechos a niñas y adolescentes.</t>
  </si>
  <si>
    <t xml:space="preserve">Se tiene dentro del Comité la estrategia de reporte de información coordinada con SIVIGILA y CAIVAS como herramienta en tiempo real de casos reportados, su intervención y activación de rutas de atención. </t>
  </si>
  <si>
    <t xml:space="preserve">Se encuentra dinamizado y en operación el Comité Departamental Consultivo Intersectorial e Interinstitucional para el Abordaje Integral de las Violencias de Género y Violencias Sexuales en niños, Niñas y Adolescentes, a través del Decreto 0000587 del 14 de Agosto del 2018. </t>
  </si>
  <si>
    <t>El ICBF a través de sus diferentes programas socializa las rutas de atención existentes para las mujeres víctimas, proceso que se adelanta con los diferentes funcionarios adscritos tanto al ICBF como a los operadores de los programas del ICBF.</t>
  </si>
  <si>
    <t>Se desarrolla el  Programa Generaciones Con Bienestar para lo cual de los 2050 cupos programados para la atención en la presente anualidad se tiene que al 30 de septiembre se ha realialido la atención de 1899 usuarios.</t>
  </si>
  <si>
    <t>N/A</t>
  </si>
  <si>
    <t>La Secretaría del Interior reporta la realización de procesos de Promoción y divulgación de la importancia de la Participación Ciudadana, Democrática y el ejercicio de Control Social, en instancias como: Consejo estudiantil, Audiencia de Rendición de Cuentas, Veedurías, JAC, entre otras, impactando a más de 83 mujeres</t>
  </si>
  <si>
    <t xml:space="preserve">La Secretaría de Interior reporta la realización del evento: Vivir el territorio desde la equidad de genero 
Cuidad: Armenia, Universidad del Quindío Auditorio Euclides Jaramillo
Fecha: Julio 25 2019; de igual forma, se realizó la Semana de la participación Ciudadana 2019 contando con la participación de 220 Mujeres. Evento: Taller de fortalecimiento para mujeres en la Universidad Esap  logrando beenficiar a 27 Mujeres.
</t>
  </si>
  <si>
    <t>La secretarái del Interior a través de la Dirección de Protección y Atención de la Población es la encargada de brindar capacitaciones en DDHH en Colegios, Universidades, JAC, funcionarios públicos y mesas de participación de esta manera se aboradn diferentes enfoques, no obstante la Secretaría de Familia através de la Jefatura de Poblaciones y Equidad de Género atiende de manera integral los distintos enfoques.</t>
  </si>
  <si>
    <t xml:space="preserve">El ICBF en su proceso de corresponsabilidad implementa acciones que contribuyen al fortalecimiento de la familia y la construcción de paz, es por ello por lo que durante la vigencia ha desarrollado los programas de Familias Para la Paz y Territorios Étnicos Con Bienestar.  Para la vigencia 2019 se proyectó una atención en cupos de población de 1540 personas y al cierre del tercer trimestre se logra una atención de usuarios de 6039 para una ejecución total a la fecha de $ 924.476.688
La Modalidad “Familias con Bienestar para la Paz” constituye una intervención psicosocial fundamentada en una comprensión eco-sistémica, constructivista y compleja, que conjuga elementos del orden personal (comportamientos, emociones, competencias, posturas éticas), aspectos de la aspectos de la estructura y dinámica familiar (subsistemas, límites, cohesión / diferenciación, comunicación, roles y pautas de relación) y factores socioculturales (territorio, contexto, historia, cultura), para proponer nuevas comprensiones y nuevas formas de relacionamiento que fomenten el desarrollo familiar y la convivencia armónica. El modelo de atención de la Modalidad “Familias con Bienestar para la Paz” es de tipo solidario y colaborativo.
El programa Territorios Étnicos Con Bienestar tiene como objetivo fundamental apoyar a través de la estrategia Encuentros en Familia Étnica y sus componentes de apoyo, procesos que favorezcan el desarrollo de las familias y comunidades de grupos étnicos y que potencien sus capacidades para reafirmar su identidad cultural, sus dinámicas familiares y comunitarias, usos, costumbres y sus estructuras sociales, económicas, culturales y organizativas, por medio de acciones que mejoren sus condiciones de vida y posibiliten su crecimiento como individuos y grupos capaces de ejercer los derechos que les son inherentes.
</t>
  </si>
  <si>
    <t xml:space="preserve">
La Secretaría del Interior reporta que se realizan jornadas de capacitación en DDHH violaciones a los DDHH y DIH.
Se socializa la ruta de no discriminación dirigida a toda la población.
Socialización ruta protección a defensores(as) de DDHH.
IMPACTANDO A 4.011 MUJERES.</t>
  </si>
  <si>
    <t xml:space="preserve">Se diseñaron las fichas metodológicas para el reporte de información según los indicadores que se validaron en conjunto con Planeación Departamental. De esta forma, se cuenta con un primer boletín preliminar según las estadísticas conseguidas, quedando pendiente la adopción del acto administrativo que inicie la implementación del Observatorio.  </t>
  </si>
  <si>
    <t>La Secretaría del interior lleva a cabo la secretaria técnica del comité Departamental Contra la Lucha del delito trata de personas que afecta principalmente a las mujeres. El cual ha sesionado en tres (03) oportunidades durante este último trimestre.
 Así mismo ha realizado  de campañas de prevención del delito de trata de personas en los doce (12)  municipios del departamento.Principalmente en establecimientos nocturnos e Instituciones Educativas.
IMPACTANDO A 4.011 MUJERES.</t>
  </si>
  <si>
    <t>El ICBF desarrolla campaña de sensibilización para el reconocimiento y valoración del trabajo femenino de manera transversal en cada uno de sus programas de prevención durante toda la vigencia.
La Secretaría del Interior reporta que a través de la realización de los denominados Clubes de Progenitores, estrategia desarrollada en barrios priorizados de todos los municipios del Departamento con mayores índices de vulnerabilidad, adelantando procesos formativos en pautas de crianza, donde entre otros, también se introducen contenidos de equidad de género y transformación de patrones y estereotipos violentos y machistas. En total han participado 798 mujeres.</t>
  </si>
  <si>
    <t xml:space="preserve">La Secretaría del Interior ha asistido técnicamente a los 12 municipios del departamento en la estructuración de los planes municipales de derechos humanos y convivencia ciudadana, a través de los cuales se incorporan perspectivas de género. De igual forma, en el desarrollo de los denominados clubes ciudadanos, realizados en barrios priorizados de todo el Departamento con índices de alta vulnerabilidad, se han beneficiado alrededor de 410 mujeres, con quienes se adelantan contenidos en derechos humanos, ciudadanía, enfoque diferencial, entre otros. </t>
  </si>
  <si>
    <t xml:space="preserve">La Secretaría del Interior reporta el desarrollo de semilleros culturales y deportivos, realizados en todos los municipios del Departamento, especialmente en los barrios priorizados con mayores índices de vulnerabilidad. En estos semilleros se incorporan contenidos de equidad de género y transformación de estereotipos de género; se han beneficiado alrededor de 262 mujeres. Así mismo, a través de las jornadas culturales denominadas encuentros multicolor, a´roximadamente 300 mujeres se beneficiaron con actividades artísticas y culturales de formento de espacios recreativos, deportivos y culturales con enfoque de equidad y diversidad.
</t>
  </si>
  <si>
    <t>El ICBF dentro de sus competencias y responsabilidades se encuentra el restablecimiento de derechos de las adolescentes gestantes, para lo cual hace activación de la ruta para la garantía de derechos en educación y es la Secretaría de Educación Departamental o Municipal que dentro de sus programas y estrategias desarrolla programas curriculares acordes a la población.  Es importante redefinir el responsable de la Meta y poder con ello tener una medición adecuada del indicador. De igual forma, la Secretaría de Educación cuenta con una estrategia de metodologías flexibles, a través de la cual en sabatinos y jornadas nocturnas, se atienden en servicios educativos y de alfabetización, a personas en extraedad y mujeres en diferentes condiciones que requieren cursar sus estudios en estos términos.</t>
  </si>
  <si>
    <t>Formular e implementar la política pública de familia del Departamento</t>
  </si>
  <si>
    <t>Atención y promoción de la Familia</t>
  </si>
  <si>
    <t>Política Pública de Familia</t>
  </si>
  <si>
    <t>RANGO</t>
  </si>
  <si>
    <t>CANTIDAD</t>
  </si>
  <si>
    <t>0-39%</t>
  </si>
  <si>
    <t>40-59%</t>
  </si>
  <si>
    <t>60- 69%</t>
  </si>
  <si>
    <t>70-79%</t>
  </si>
  <si>
    <t>80% mas</t>
  </si>
  <si>
    <t>NO me es claro el indicador</t>
  </si>
  <si>
    <t>Hablar con el Ministerio de trabajo sobre esta herramienta</t>
  </si>
  <si>
    <t>Habla de una Red de mujeres al poder, Cual es?</t>
  </si>
  <si>
    <t>NO esta diseñado el Programa???</t>
  </si>
  <si>
    <t>Revisar si Ppde seguridad tiene el enfoque diferencial</t>
  </si>
  <si>
    <t>Se debe generar una linea base de cuantos periodistas tenemos en el Quindío y cuantos se han caapcitado en el tema</t>
  </si>
  <si>
    <t>Se debera verificar cuando se apruben los planes de desarrollo municipales y el departamanetal en cuantos fue incluido la perspectiva de género</t>
  </si>
  <si>
    <t>METAS 2020</t>
  </si>
  <si>
    <t>RECURSOS 2020</t>
  </si>
  <si>
    <t>LOGROS ALCANZADOS 2020</t>
  </si>
  <si>
    <t xml:space="preserve">Se viene implementando el programa que permite garantizar el acceso y la prmanencia de niños, niñas y jovenes en las 54 Instituciones Educativs oficiales de los 11 Municipios no certificados del Departamento del Quindio,con la prestación de seguridad y el servicio  del aseo a sus instituciones. </t>
  </si>
  <si>
    <t>Se brindo asesoría y orientación a docentes de aula frente a la actual normatividad 1421 y sus lineamientos, en estrategias DUA(Diseño Universal de Aprendizaje) y en la ejecución del PIAR(Plan de Ajustes Razonables). Se contrartaron 31  profesionales de apoyo pedag+ógico para 27 Instituciones educativas del departamento, 7 apoyos pedagógicos  para estudiantes sordos de primaria con perfil de modelos lingisticos a 7 instituciones educaivs, 6 apoyos pedagógicos para estudiantes sordos de secundaria con perfil de interpretes de LSC a 6 instituciones educativas . 1 un trifologo para el apoyo pedagogico de estudiantes con discapacidad visual. 1 psicologo itinerantes para la identificación de posibles estudiantes con discapacidad, capacidades y talentos excepcionales , 2docentes bilingues biculturales para la enseñanza de las 2 lenguas : el castellano y el lenguaje de señas colombiana (LSC).</t>
  </si>
  <si>
    <t>En el primer trimestre del 2020 no se generaron acciones encaminadas a esta actividad, ya que se estaban haciendo  el diagnostico del las asociaciones  y caracterización de la población  cuando se declaro la emergencia sanitaria.</t>
  </si>
  <si>
    <t>Se tiene diseñado el programa de agricultura familiar campesina el cual beneficia de manera general a toda la población del sector agropecuario del Departamento. Para la implementación del programa durante el primer trimestre se adelantó un proceso de identificación de productores posibles beneficiarios.</t>
  </si>
  <si>
    <t>Durante el primer trimestre del 2020 no se ha capacitado ninguna mujer como líder ambiental, toda vez que el proyecto: "FORTALECIMIENTO Y POTENCIALIZACIÓN DE LOS SERVICIOS ECOSISTÉMICOS EN EL DEPARTAMENTO DEL QUINDIO" el cual impacta directamente la meta se inicio en el mes de Febrero y el impacto del mismo se vera reflejado en el segundo trimestre del año.  </t>
  </si>
  <si>
    <t xml:space="preserve">Para èste trimestre no se realizaròn ruedas de negocios </t>
  </si>
  <si>
    <t>No se reporto acciones para el cumplimiento de  indicador</t>
  </si>
  <si>
    <t>Para éste periodo no se realizarón acciones para el cumplimiento del indicador</t>
  </si>
  <si>
    <t xml:space="preserve">Para éste periodo no se realizarón acciones para el cumplimiento del indicador
</t>
  </si>
  <si>
    <t>La oficina dela mujer y la equidad  no adelanto acciones pertinenetes para  la solicitud de ésta información a los responsables</t>
  </si>
  <si>
    <t xml:space="preserve">A través del comité consultivo intersectorial de prevención de violencia de género y atención de casos de abuso sexual, se viene haciendo seguimiento a la implementación de la Ley 1257. De igual forma la Secretaría de Familia cuenta con un profesional del derecho encargado de socializar la norma, organizaciones y funcionarios que lo requieren. </t>
  </si>
  <si>
    <t>la secretaria de familia a ha venido implementando estrategias con el fin de socilalizar las rutas de atenciòn en caso de violencia e incentivar a la denuncia.</t>
  </si>
  <si>
    <t>La secretaria de familia ha venido trabajando ésta acción en articulación con los municipios del departamento, acciones que se veràn materializadas en la aprobaciòn de losplanes de desarrollo municipal en las lineas estrategicas que la incluyan.</t>
  </si>
  <si>
    <t>Para éste trimestre no se realizaròn acciones encaminadas al cumplimiento de éste indicador.</t>
  </si>
  <si>
    <t>La secretraia de familia actualmente se éstan realizando acciones con el fin de definir de forma adecuada las acciones a realizar para el cumplimiento optimo de las acciones, ya que nos encontramos proximos a realizar ajuste a la polìtica pùblica de género</t>
  </si>
  <si>
    <t>La secretaria de familia cuenta con un profesional del derecho encargado de asistir tecnicamente a los municipios del departamento en la socializacion de la norma existente para la tramitacion de denuncias y proteccion de mujeres victimas de violencia Ley 1257. De igual forma se hace enlace con la secretaria de salud, encargada de presentar informes sobre casos de violencia presentados, de manera que se logre una articulacion para recoleccion de datos y atencion interinstitucional.</t>
  </si>
  <si>
    <t>Se solicito informaciòn a la secretaria del interior la cual solicitó asesoria  con el fin de determinar las responsabilidades a cargo de cada entidad cuando son varios los responsables de una misma.</t>
  </si>
  <si>
    <t>No se soporta información para éste indicador.</t>
  </si>
  <si>
    <t xml:space="preserve">Se han asistido técnicamente a los 12 municipios del departamento en cuanto a la conformación y consolidación de espacios de participación como lo son los consejos comunitarios de mujeres, a través de visitas y realización de talleres de socialización de política pública de género y rutas de atención. 
</t>
  </si>
  <si>
    <t>La secretaria de familia ésta realizando apoyo a los consejos municipales de mujeres con el fin de que tengan participaciòn activa en el desarrollo de éstas acciones</t>
  </si>
  <si>
    <t xml:space="preserve">Al segundo corte del año, segundo trimestre de 2020, la Secretaría de Cultura no cuenta con una estrategia mediática para visibilizar el rol de las mujeres quindianas y sus aportes al desarrollo de la cultura. Aunque durante el primer trimestre del año, la Secretaría define los proyectos con impacto y beneficio para esta población, a partir de los resultados de las convocatorias del Programa Departamental de Concertación de proyectos Artísticos y Culturales, y del Programa Departamental de Estímulos a la Investigación, Creación y Producción Artísticas, dada la emergencia por la covid 19 y debido a la suspensión de términos en la Gobernación del Quindío, dichas convocatorias no se han ejecutado y hasta el momento no se prevé cómo será su funcionamiento. </t>
  </si>
  <si>
    <t xml:space="preserve">A la fecha la Secretaría no adelanta iniciativas de producción cultural de las mujeres rurales a los programas y proyectos de la Conservación, Reconocimiento y Protección del Paisaje Cultural Cafetero como patrimonio natural y cultural de la Humanidad. En el momento en el que se definan, además de condiciones, la armonización de recursos del plan del desarrollo 2020-2023 y los recursos provenientes del Impuesto Nacional al Consumo INC sobre los servicios de telefonía y de estampilla procultura para la Secretaría, podremos intervenir con otras acciones para cumplimiento de la Política Pública en proyectos de patrimonio y relacionados con asuntos de género. </t>
  </si>
  <si>
    <t xml:space="preserve"> Para éste periodo no se realizarón acciones para el cumplimiento del indicador, sin embargo de acuerdo con el nuevo Plan de Desarrollo, y la programación para el cumplimiento del mismo, se tienen unas acciones generales de gestion   programadas desde la   Secretaria de Tursimo Industria y Comercio,para el cumplimiento al indicador         </t>
  </si>
  <si>
    <t xml:space="preserve">Desde la Secretaria de Turismo èste semestre  no se realizaròn ruedas de negocios, De acuerdo con el nuevo Plan de Desarrollo, y la programación para el cumplimiento del mismo, se tienen unas acciones generales   programadas para el cumplimiento al indicador durante el segundo semestre del año 2020                                                                                                     La Secretaria de Planeación Departamental no tiene  competencias directas en este indicador. </t>
  </si>
  <si>
    <t xml:space="preserve">Por motivo del aislamiento a causa de la pandemia, no se ha podido desarrollar ninguna actividad en este sentido.                                                              La Secretaria de Planeación Departamental no tiene  competencias directas en este indicador. </t>
  </si>
  <si>
    <t xml:space="preserve">Para éste periodo no se realizarón acciones para el cumplimiento del indicador                                                                                                                                    La Secretaria de Planeación Departamental no tiene  competencias directas en este indicador. </t>
  </si>
  <si>
    <t xml:space="preserve">La Secretaria de Turismo Departamental no tiene  competencias directas en este indicador. </t>
  </si>
  <si>
    <t>La Secretaria de Turismo Departamental no tiene  competencias directas en este indicador.                                                                                                  La Secretaria de Planeación Departamental no tiene  competencias directas en este indicador</t>
  </si>
  <si>
    <t>La Secretaría de familia a través de la oficina de genero viene haciendo acompañamiento a todos los municipios del departamento en la conformacion y consolidacion de espacios de participacion como lo son los consejos comunitarios de mujer, y el consejo departamental de mujeres. A través de estos se c cuentan con planes de accion y propuestas para la realizacion de actividades de movilizacion a lo largo de la vigencia. Los componentes financieros dependen del apoyo de los entes territoriales, para lo cual se gestionan recursos encaminados a garantizar la realizacion de actividades propuestas. Todos los espacios de participacion son acompañados tecnicamente mediante talleres y socializacion de la norma asi como de los lineamientos establecidos para el abordaje del enfoque de genero.                                                                                                               La Secretaria de Planeación Departamental no tiene  competencias directas en este indicador</t>
  </si>
  <si>
    <t xml:space="preserve">A la fecha la Secretaría no adelanta iniciativas de producción cultural de las mujeres rurales a los programas y proyectos de la Conservación, Reconocimiento y Protección del Paisaje Cultural Cafetero como patrimonio natural y cultural de la Humanidad. En el momento en el que se definan, además de condiciones, la armonización de recursos del plan del desarrollo 2020-2023 y los recursos provenientes del Impuesto Nacional al Consumo INC sobre los servicios de telefonía y de estampilla procultura para la Secretaría, podremos intervenir con otras acciones para cumplimiento de la Política Pública en proyectos de patrimonio.                                                                                                  La Secretaria de Turismo Departamental no tiene  competencias directas en este indicador.           </t>
  </si>
  <si>
    <t xml:space="preserve">A la fecha la Secretaría no adelanta iniciativas de producción cultural de las mujeres rurales a los programas y proyectos de la Conservación, Reconocimiento y Protección del Paisaje Cultural Cafetero como patrimonio natural y cultural de la Humanidad. En el momento en el que se definan, además de condiciones, la armonización de recursos del plan del desarrollo 2020-2023 y los recursos provenientes del Impuesto Nacional al Consumo INC sobre los servicios de telefonía y de estampilla procultura para la Secretaría, podremos intervenir con otras acciones para cumplimiento de la Política Pública en proyectos de patrimonio.                                                                                                 La Secretaria de Turismo Departamental no tiene  competencias directas en este indicador.           </t>
  </si>
  <si>
    <t xml:space="preserve">La Secretaria de Planeación Departamental no tiene  competencias directas en este indicador.           </t>
  </si>
  <si>
    <t xml:space="preserve">La Secretaria de Salud Departamental  reporto las siguientes actividades: 1) Desarrollo y realizo seguimiento al plan de acción del comité departamental de maternidad segura. (Resolución 533 del 02 junio del 2015)                              2)Se socializa deberes y derechos en salud a
población vulnerable del departamento (En el
marco de la Pandemia Covid-19
Promoción y Prevención del delito de trata de
personas. 
</t>
  </si>
  <si>
    <t>La Secretaria de Salud Departamental  reporto las siguientes  acciones de promoción de la salud en Enfermedades Crónicas No Transmisibles (cardiovasculares, diabetes, epoc, salud visual, auditiva y comunicativa) y gestión del riesgo (cáncer de mama, cuello, infantil y enfermededades huérfanas raras, exposición a flúor)con los diferentes grupos poblacionales y los diferentes contextos (PIC). Fortalecer con la instancia intersectorial las acciones de intervención orientadas a la disminución de riesgo de consumo de tabaco en toda la comunidad educativa, incluidos los padres de familia</t>
  </si>
  <si>
    <t>La Secretaria de Salud Departamental  reporto las siguientes   desarrolla y realiza seguimiento al plan de acción del comité departamental de maternidad segura. (Resolución 533 del 02 junio del 2015).</t>
  </si>
  <si>
    <t>La Secretaria de Salud Departamental   realizo diagnóstico de la situación de
embarazos en adolescente en edades entre 10
- 19 años, en el departamento del Quindío.</t>
  </si>
  <si>
    <t>La Secretaria de Salud Departamental  reporto las siguientes  actividades: Acompañamiento en la implementación de las Rutas de atención integral de competencia de la dimensión de salud mental y convivencia social con las instituciones del SGSSS. Prestadores de Servicios de Salud Publicas Privados y Mixtos y Entidades Territoriales frente a la Circular Externa No. 000002 DE 2018 de la Superintendencia de Salud. Realizar acciones de vigilancia a las EAPB e IPS frente a los servicios de atención para usuarios consumidores de Sustancias Psicoactivas. Formación y capacitación al personal de las IPS, EPS, Planes locales de Salud y entidades que desarrollan acciones encaminadas a la atención primaria en salud mental con énfasis en MH - GAP.</t>
  </si>
  <si>
    <t>La Secretaria de Salud Departamental  reporto las siguientes  actividades:  Asistencia técnica y evaluación a la gestión del riesgo en salud de las EAPB, ESE y Programas regulares en la estrategia de acceso universal a la prevención y atención integral en IT-VIH/SIDA. Se Analizo trimestralmente el comportamiento del evento de VIH, TRASMISIÓN MATERNO INFANTIL DE VIH y HEPATITIS B, C y DELTA, identificar hallazgos frente a las barreras en la calidad de la atención y retroalimentar al área de inspección, vigilancia y control los hallazgos frente a las demoras de acuerdo a los análisis individuales de los casos</t>
  </si>
  <si>
    <t>La Secretaria de Salud Departamental  reporto las siguientes  acciones de fortalecimiento de capacidades del talento humano protección y justicia en la estrategia de abordaje integral de las violencias de género y violencias sexuales y normatividad vigente. Se realizo asistencia técnica y evaluación a la gestión del riesgo en salud de las EAPB y ESE en el abordaje integral de las violencias de género y violencias sexuales. Se analiza trimestralmente el comportamiento del evento de violencias sexuales, identificar hallazgos frente a las barreras en la calidad de la atención y retroalimentar al área de inspección, vigilancia y control los hallazgos frente a las demoras de acuerdo a los análisis individuales de los casos. Se realizo seguimiento al plan de acción del Comité Departamental consultivo intersectorial e interinstitucional para el abordaje integral de las violencias de género y violencias sexuales en niños, niñas y adolescentes (Resolución 587 del 14 agosto del 2018).</t>
  </si>
  <si>
    <t xml:space="preserve">La Secretaría de familia a través de la oficina de la mujer y equidad  viene haciendo acompañamiento a todos los municipios del departamento en la conformacion y consolidacion de espacios de participacion como lo son los consejos comunitarios de mujer, y el consejo departamental de mujeres. A través de estos se c cuentan con planes de accion y propuestas para la realizacion de actividades de movilizacion a lo largo de la vigencia. Los componentes financieros dependen del apoyo de los entes territoriales, para lo cual se gestionan recursos encaminados a garantizar la realizacion de actividades propuestas. Todos los espacios de participacion son acompañados tecnicamente mediante talleres y socializacion de la norma asi como de los lineamientos establecidos para el abordaje del enfoque de genero. </t>
  </si>
  <si>
    <t xml:space="preserve">El canal Regional Telcafe  reporta la creacion de  programas como Café Mujer y Mujeres que Inspiran, de igual forma hemos tenido producciones como Raíces y Eje Deportivo que se destacan  en algunos de sus capítulos  el papel de la mujer en la defensa delas comunidades indígenas, la cultura y el deporte. Documentales que muestran la pujanza., el compromiso  y el trabajo de la mujer en el eje cafetero. 
Como acción concreta que atiende a lo dispuesto en la política pública de equidad de género para la mujer 2015-2025 en el primer semestre de 2020 se realizó invitación con recursos otorgados por el ministerio de tecnologías de la información y comunicaciones MINTIC para la realización de serie enfocada en mujeres en el Eje, Cafetero de la cual ya se adelantó etapa de recepción de propuestas, se encuentra en curso  la selección y se prevé su producción  y emisión para el segundo semestre del el año en curso.
</t>
  </si>
  <si>
    <t>la secretaria de familia  ha venido implementando estrategias con el fin de socilalizar las rutas de atenciòn en caso de violencia e incentivar a la denuncia.</t>
  </si>
  <si>
    <t xml:space="preserve">
La Secretaria de agricultura no tiene competencia para este indicador </t>
  </si>
  <si>
    <t xml:space="preserve"> Para éste periodo no se realizarón acciones para el cumplimiento del indicador, sin embargo de acuerdo con el nuevo Plan de Desarrollo, y la programación para el cumplimiento del mismo, se tienen unas acciones generales de gestion   programadas desde la   Secretaria de Tursimo Industria y Comercio,para el cumplimiento al indicador           </t>
  </si>
  <si>
    <t xml:space="preserve">Se viene implementando el programa que permite garantizar el acceso y la prmanencia de niños, niñas y jovenes en las 54 Instituciones Educativos oficiales de los 11 Municipios no certificados del Departamento del Quindio,con la prestación de seguridad y el servicio  del aseo a sus instituciones. </t>
  </si>
  <si>
    <t>La Secretaria de Salud Departamental reporto  asistencia técnica y evaluación a la gestión del riesgo en salud de las EAPB, ESE y Programas regulares en la estrategia de acceso universal a la prevención y atención integral en IT-VIH/SIDA. Se Analiza trimestralmente el comportamiento del evento de VIH, TRASMISIÓN MATERNO INFANTIL DE VIH y HEPATITIS B, C y DELTA, identificar hallazgos frente a las barreras en la calidad de la atención y retroalimentar al área de inspección, vigilancia y control los hallazgos frente a las demoras de acuerdo a los análisis individuales de los casos</t>
  </si>
  <si>
    <t xml:space="preserve">La Secretaría de Familia a través de la oficina de  mujer y la Equidad viene realizando acompañamiento técnico a todos los municipios del departamento en la consolidación de espacios de participación y adopción de mecanismos de género para la garantía de derechos y sensibilización sobre la importancia de la política pública de equidad de género. </t>
  </si>
  <si>
    <t xml:space="preserve">La Secretaría de Familia a través de la oficina de comunicaciones diseñó diferentes piezas gráficas como  material publicitario enfocado en cómo prevenir y actuar frente a la  violencia de género en sus diferentes naturalezas, rutas de protección para mujeres víctimas en general y violencia intrafamiliar. </t>
  </si>
  <si>
    <t xml:space="preserve"> Para éste periodo no se realizarón acciones para el cumplimiento del indicador, sin embargo de acuerdo con el nuevo Plan de Desarrollo, y la programación para el cumplimiento del mismo, se tienen unas acciones generales   programadas desde la   Secretaria de Tursimo Industria y Comercio,para el cumplimiento al indicador                                     </t>
  </si>
  <si>
    <t xml:space="preserve">Desde la Secretaria de Familia se realizaron las siguientes acciones de prevención y promoción en salud sexual y salud reproductiva: acompañamiento, apoyo en la implementación de actividades educativas y pedagógicas a las familias vulnerables e instituciones educativas del Departamento del Quindío en el marco de la estrategia de prevención de embarazos y segundos embarazos a temprana edad. </t>
  </si>
  <si>
    <t xml:space="preserve">Indeportes  reporta que desarrollo  actividades a través de redes sociales y teletrabajo beneficiando 1983   mujeres en los siguientes programas:  Hevs(Habitos y estilos saludables ), Recreaciòn, Escuelas Deportivas, Deporte asociado Ligas.       Al segundo corte del año, segundo trimestre de 2020, la Secretaría de Cultura no cuenta con espacios recreativos y deportivos donde se transforme el estereotipo de género y se potencialice el liderazgo deportivo de las mujeres. A la fecha no se ha hecho presencia en procesos culturales y artísticos para formación de gestores y organizaciones de base en actividades con garantía de acceso a las mujeres, debido  a las condiciones anteriormente descritas y a la suspensión de términos y proceso por covid 19.                                                                            </t>
  </si>
  <si>
    <t xml:space="preserve">Durante el primer semestre del 2020 se realizo  el programa de capacitación en herramientas tecnológicas, denominado “Mujeres TIC”, impulsado por la Secretaría TIC de la gobernación con el apoyo de la Universidad EAM.  Como un medio para proyectar la capacidad productiva de nuestras mujeres y la muestra del buen uso que del tiempo en casa  durante el confinamiento y la muestra del buen uso que del tiempo en casa se puede hacer durante el confinamiento. </t>
  </si>
  <si>
    <t xml:space="preserve">Durante el primer semestre del 2020 se realizo convenio interinstitucionales entre la gobernación del Quindío y las universidades EAM, con el objetivo de realizar el programa de capacitación en herramientas tecnológicas, denominado “Mujeres TIC”, impulsado por la Secretaría TIC de la gobernación con el apoyo de la Universidad EAM.  Como un medio para proyectar la capacidad productiva de nuestras mujeres y la muestra del buen uso que del tiempo en casa  durante el confinamiento y la muestra del buen uso que del tiempo en casa se puede hacer durante el confinamiento. </t>
  </si>
  <si>
    <t xml:space="preserve">la  Secretaria de Agricultura reporta que durante el  primer  semestre se realizo diagnostico de las asociaciones  y caracterización de la población.                                                                Formulacion de 4 proyectos productivos de iniciativa mujer rural los cuales fueron presentados al Ministerio de Agricultura y Desarrollo Rural, dentro de la convocatoria Alianzas Productivas.                                     La Secretaria de Planeación Departamental no tiene  competencias directas en este indicador. </t>
  </si>
  <si>
    <t xml:space="preserve">La Secretaria de Agricultura tiene diseñado el programa de agricultura familiar campesina el cual beneficia de manera general a toda la población del sector agropecuario del Departamento. Para la implementación del programa  se adelantó un proceso de identificación de productores posibles beneficiarios. En relacion a este indicador  se acompaño Una (1) iniciativa.  proyecto presentado a la agencia de desarrollo rural tiene impacto sobre la Conservación, Reconocimiento y Protección del Paisaje Cultural Cafetero.                                                                                             La Secretaria de Planeación Departamental no tiene  competencias directas en este indicador. </t>
  </si>
  <si>
    <t xml:space="preserve">En el primer semestre del 2020 se realizo   el diagnostico del las asociaciones  y caracterización de la población .                                                 Difusion a traves de las doce unidades municipales de asistencia técnica de la oferta institucional de FINAGRO para acceso a recursos de credito a traves de los intermediarios financieros con enfoque de mujer.                          La Secretaria de Planeación Departamental no tiene  competencias directas en este indicador. </t>
  </si>
  <si>
    <t xml:space="preserve">   Durante el segundo trimestre desde  la Secretaria de Agricultura se apoyaron 465 mujeres campesinas y cafeteras en la formulacion de los proyectos productivos presentados dentro de las convocatorias alianzas productivas y agencia de desarrollo rural.                                                     La Secretaria de Planeación Departamental no tiene  competencias directas en este indicador. </t>
  </si>
  <si>
    <t>CUANTAS PIEZAS SON?</t>
  </si>
  <si>
    <t>CUANTAS CAMPAÑAS EJECUTADAS?</t>
  </si>
  <si>
    <t>CUANTAS ESTRATEGIAS?</t>
  </si>
  <si>
    <t>CUANTAS ASESORIAS REALIZADAS?</t>
  </si>
  <si>
    <t>SEGUIMIENTO AL PLAN DE ACCIÓN POLÍTICA PÚBLICA DE EQUIDAD DE GÉNERO PARA LA MUJER 2015 -2025 (II TRIMESTRE)</t>
  </si>
  <si>
    <t>EJE 1</t>
  </si>
  <si>
    <t>CRÍTICO</t>
  </si>
  <si>
    <t>MEDIO</t>
  </si>
  <si>
    <t>SEGUIMIENTO AL PLAN DE ACCIÓN POLÍTICA PÚBLICA DE EQUIDAD DE GÉNERO PARA LA MUJER 2015 -2025 (IV TRIMESTRE)</t>
  </si>
  <si>
    <t>OBJETIVO</t>
  </si>
  <si>
    <t>Armonización  Plan de Desarrollo TU Y YO SOMOS QUINDÍO 2020 - 2023</t>
  </si>
  <si>
    <t>METAS 2021</t>
  </si>
  <si>
    <t>RECURSOS 2021</t>
  </si>
  <si>
    <t>LOGROS ALCANZADOS 2021
PRIMER TRIMESTRE</t>
  </si>
  <si>
    <t>ENTIDADES, SECRETARÍAS Y ALCALDÍAS</t>
  </si>
  <si>
    <t>LOGROS ALCANZADOS 2021
SEGUNDO TRIMESTRE</t>
  </si>
  <si>
    <t>OBSERVACIONES.</t>
  </si>
  <si>
    <t>LOGROS ALCANZADOS 2021
TERCER TRIMESTRE</t>
  </si>
  <si>
    <t>LOGROS ALCANZADOS 2021
CUARTO TRIMESTRE</t>
  </si>
  <si>
    <t>Línea estratégica</t>
  </si>
  <si>
    <t>Programa presupuestal</t>
  </si>
  <si>
    <t>Código del producto</t>
  </si>
  <si>
    <t>Producto</t>
  </si>
  <si>
    <t>Código del indicador de producto</t>
  </si>
  <si>
    <t>Nombre del indicador</t>
  </si>
  <si>
    <t>Meta del cuatrenio</t>
  </si>
  <si>
    <t>Creación del Programa de capacitación en competencias para la autonomía económica de las mujeres. Este programa estará direccionado al fomento de iniciativas productivas,  emprendimiento y desarrollo empresarial y consecución de recursos con especial énfasis en mujeres en condiciones de vulnerabilidad y de riesgo: extrema pobreza, discapacidad, prostitución, retornadas, victimas de violencias, indígenas, afro descendientes, mujeres rurales y madres cabeza de familia, lbti y adultas mayores.</t>
  </si>
  <si>
    <t xml:space="preserve">Programa de formación formulado e implementado </t>
  </si>
  <si>
    <t>DPS, SENA Quindío,  Secretaría de Familia (Director de Adulto Mayor y Discapacidad, Jefe Oficina de Familia y Mujer y La Equidad.)</t>
  </si>
  <si>
    <t>No se reporta avance para este primer trimestre</t>
  </si>
  <si>
    <t>Externos: DPS: No reporta acciones ya que no son de su competencia</t>
  </si>
  <si>
    <t>DPS</t>
  </si>
  <si>
    <t>No es competencia</t>
  </si>
  <si>
    <t xml:space="preserve">Externos:
DPS refiere que no es competencia de la institución
</t>
  </si>
  <si>
    <t xml:space="preserve">DPS
</t>
  </si>
  <si>
    <t>Externos:
SENA: Formaciones 
complementarias y titulada, 
se atendieron a noviembre 
11.224 mujeres en el 
departamento del Quindio</t>
  </si>
  <si>
    <t>SENA</t>
  </si>
  <si>
    <t>SENA Quindío Secretaría de Familia,  Secretaría Planeación, Secretaría de Agricultura, Desarrollo Rural y Medio Ambiente, Oficina de Promoción de Empleo Competitividad e Innovación</t>
  </si>
  <si>
    <t>Emprendimeintos fortalecidos</t>
  </si>
  <si>
    <t>Productividad y Competitividad</t>
  </si>
  <si>
    <t>Generación y formalización del empleo. "tú y yo con empleo de calidad"</t>
  </si>
  <si>
    <t>Servicio de asesorìa tècnica para el emprendimiento.</t>
  </si>
  <si>
    <t xml:space="preserve">Para este primer trimestre se llevo a cabo una caracterización, donde se identificarón cinco (5) emprendimientos y  cuatro (4) ideas o iniciativas encabezadas por mujeres en los municipios de Filandia, Salento y Quimbaya, donde se buscará apoyar y acompañar los proceos de comercialización de productos, servicios y legaización. 
Así mismo Se está llevando cabo asistencia Técnica a cerca de ocho (08) emprendimientos (Alba Arte y Naturaleza, Industrias ELIPAN, Sanciara NAT,Ve que tan Bueno, aprovechamiento de colchones en desuso para la fabricación de colchones higienizados para mascotas, MAGIC CROCHET, IDEEHOGAR,Cerveceria Regional Vergel) encabezados por mujeres  así como la implantación de una estrategia que permite mantenerlos informados de las diferentes convocatorias que se realizan a nivel nacional a través de: SENA, Bancoldex, Mintic, INNpulsa, Colombia productiva, estado joven entre otras, estas dirigidas a nuevos emprendimientos a los cuales se les realiza acompañamiento en el lleno de requisitos.  
</t>
  </si>
  <si>
    <t>Para este segunto trimestre de 2021 se ha prestado asistencia técnica a siete (7) emprendimientos, que se relacionan a continuación: Coah Design (Oreana Vanessa Agreda C.Bisutería, accesorios y tejidoonfecciones), Tejedoras (Martha Garcia, Elaborados en Crochet, 2 Agujas y Bordados), Familias de artesano (Edilma Guevara Garcia ,Guasca; Bejuco, Elementos Naturales), MANUALIDADES Y ARTESANÍAS MILE-OBLEAS Y SOLTERITAS (Milena Linares Roa,Artesanias , Obleas y Solteritas), QUINDI-ANITA (Ana Maria Martinez Gomez,Quesos Madurados y Frescos), POWER CLEAN (PATRICIA TABORDA, Productos Ecologicos para el embellecimiento vehicular, Lavado en Seco Porcenalizado, Lavado de Motor, Restaurador de Partes Negras, Lavado Tapiceria), ARTE MC (MARYURI CARRILLO, Artesanias inspiradas en las aves nativas del Quindío)</t>
  </si>
  <si>
    <t>Secretaría de Turismo</t>
  </si>
  <si>
    <t xml:space="preserve">Internos:
Secretaría de Agricultura: Dentro del proceso de fortalecimiento de organizaciones se han logrado impactar 140 mujeres dentro de las organizaciones impactadas con los procesos productivos inmersos 
Secretaría de Turismo: A través de la estrategia del Quindío a tu casa, y el catálogo de artesanos como herramienta de promoción y difusión, se llevó a cabo la exposición artesanal de Armenia 2021 realizada en el Centro Cultural Metropolitano de Convenciones en el segundo semestre de este año, donde participaron 42 emprendedoras en once categorías diferentes, lo cuales obtuvieron ventas por valor de $ 63.732.000.
</t>
  </si>
  <si>
    <t>Secretaría de Agricultura Departamental
Secretaría de Turismo Departamental</t>
  </si>
  <si>
    <t xml:space="preserve">Externos: 
SENA: Asesoria a proyectos 
productivos de mujeres 
desplazadas por la violencia. 
Internos:
Turismo: Para el cuarto trimestre de 2021, Se sigueron fortaleciendo  los emprendimientos identificados en los dos anteriores  trimestres a través de participación de eventos y ferias </t>
  </si>
  <si>
    <t>SENA
Secretaría de Turismo</t>
  </si>
  <si>
    <t xml:space="preserve">Secretaría de Familia
Secretaría de Planeación
Secretaría de Turismo
</t>
  </si>
  <si>
    <t>Dentro del PDD 2020-2023 no se encuentra estimado como meta  producto, por lo que no se considera competencia de la Secretaría de Turismo.</t>
  </si>
  <si>
    <t>Durante este trimestre no realizaron reporte</t>
  </si>
  <si>
    <t xml:space="preserve">Esta acción no es competencia de la Secretaría </t>
  </si>
  <si>
    <t>Internos:
Secretaría de Familia a través de la Jefatura de la Mujer y la equidad realizó rueda de negocios en el Departamento
Turismo  refiere que no es competencia de la Secretaría</t>
  </si>
  <si>
    <t>Secretaría de Familia Departamental
Secretaría de Turismo</t>
  </si>
  <si>
    <t>Universidad del Quindío y Secretaría de Educación Departamental</t>
  </si>
  <si>
    <t>La formacion no es misonalidad de la Secretaria, ya que el Departamento no posee el alcance  para realizar seminiarios de este tipo.</t>
  </si>
  <si>
    <t xml:space="preserve">Internos: Secretaria de Turismo De la misma manera se ha venido apoyando a más de sesenta (60) artesanas del departamento, en el fortalecimiento de diferentes canales de comercialización presencial y virtual, con el fin de prepararlas para las nuevas exigencias de los mercados y la innovación y calidad de sus productos   
Externas Uniquindío Asistencia técnica y acompañamiento a las familias y mujeres rurales para apoyar las unidades productivas  </t>
  </si>
  <si>
    <t>Secretaría de Turismo
Uniquindío</t>
  </si>
  <si>
    <t xml:space="preserve">Secretaría de Turismo: No es de su competencia
Uniquindio: No reporta de acuerdo a la acción </t>
  </si>
  <si>
    <t>Internos:
Turismo: refiere que no es competencia de la Secretaría</t>
  </si>
  <si>
    <t>Secretaría de Familia Departamental
SENA
Secretaría de Turismo</t>
  </si>
  <si>
    <t>80% Socializaciones de ofertas institucionales en los eventos de mujeres.</t>
  </si>
  <si>
    <t>Secretaría de Familia (Jefe Oficina de Familia y Mujer y La Equidad).</t>
  </si>
  <si>
    <t>No es competencia de la Secretarìa, toda vez que no contamos con oferta institucional   para las micro, pequeñas y medianas empresas dirigidas a la mujer</t>
  </si>
  <si>
    <t>Internos: 
La Secretaría de Familia a través de la Jefatura de la Mujer y la Equidad realizó socialización de la oferta institucional en eventos de Mujeres
Turismo: refiere que no es competencia de la Secretaría</t>
  </si>
  <si>
    <t>INCLUSION SOCIAL Y EQUIDAD</t>
  </si>
  <si>
    <t xml:space="preserve">Facilitar el acceso y uso de las Tecnologías de la Información y las Comunicaciones en todo el Departamento del Quindio. "Tú y yo somos ciudadanos TIC"
</t>
  </si>
  <si>
    <t>Servicio de educación informal en tecnologías de la información y las comunicaciones.</t>
  </si>
  <si>
    <t xml:space="preserve">Personas capacitadas en tecnologías de la información y las comunicaciones. </t>
  </si>
  <si>
    <t>En el prmier trimestre del año 2021, se realizo  el proceso de contratacion de 4 profesionales, quienes lideran la estrategia del modelo integrador TIC. El cual ha permitido a capacitar a un total de 92 personas en tecnologias de la informacion y las comunicaciones en el departamento del Quindio. De estas 92 personas capacitadas, se certificaron un total 23 personas en el programa de mujeres TIC.</t>
  </si>
  <si>
    <t>Secretaría de las TIC</t>
  </si>
  <si>
    <t>Durante el segundo trimestre del año 2021 se han capacitado a un total de 932 personas en tecnologías de la información y las comunicaciones a través del modelo integrador, de las cuales se capacitaro 177 personas en el programa de mujeres TIC.</t>
  </si>
  <si>
    <t>Internos: 
TIC: se realizo  el proceso de contratación de 23 profesionales, quienes lideran la estrategia del modelo integrador TIC. El cual ha permitido a capacitar a un total de 1757 personas en tecnologías de la información y las comunicaciones en el departamento del Quindio. De estas 1757personas capacitadas, se certificaron un total  1757 personas en el programa de mujeres TIC.</t>
  </si>
  <si>
    <t>Secretaría de las TIC Departamental</t>
  </si>
  <si>
    <t>Internos: 
TIC: En el cuarto trimestre del año 2021, se realizo  el proceso de contratación de 26 profesionales, quienes lideran la estrategia del modelo integrador TIC diseñado por la secretaria TIC. El cual ha permitido capacitar a un total de 3571 personas en tecnologías de la información y las comunicaciones en el departamento del Quindio. De estas 3571 personas capacitadas, se certificaron un total  518 personas en el programa de mujeres TIC, 583 niños en el programa de creativos digitales, 284 personas adulto mayor en el programa 50 plus ,  525 personas en el programa emprendedores digitales, 109 personas en el programa poblacion digital y 1552 certificaciones en brigadas digitales en diversas herramientas digitales. 
Externos:
SENA: 320 MUJERES CACPACTADAS 
EN ACCIONES DE 
FORMACION PARA MANEJO 
DE LAS TICs</t>
  </si>
  <si>
    <t>Secretaría de las TIC Departamental
SENA</t>
  </si>
  <si>
    <t>SENA Quindío, Secretaría de Familia,  Secretaría Planeación, Secretaría de Agricultura, Desarrollo Rural y Medio Ambiente,
Oficina de Promoción de Empleo Competitividad e Innovación.
Corporación Autónoma del Quindío.</t>
  </si>
  <si>
    <t>PRODUCTIVIDAD Y COMPETITIVIDAD</t>
  </si>
  <si>
    <t>Servicio de asesoría para el fortalecimiento de la asociatividad</t>
  </si>
  <si>
    <t>Asociaciones fortalecidas</t>
  </si>
  <si>
    <t xml:space="preserve">Se apoyó en la creación de  5 nuevos  proyectos asociativos, en su etapa de 
fortalecimiento a organizaciones rurales donde hacen parte la asociación Asprocergen,  la Asociación Asdegequin y Asoplagen, Asocafés  y la asociación Apragen del municipio de Génova,  a través del acompañamiento técnico y juridico de sus procesos; dentro de los que se facilitó la elaboración de contratos de comodato para la entrega de maquinaria y equipos.
Aclarando que la asociaciones antes nombradas, presentan en su estructura el componente mujer. </t>
  </si>
  <si>
    <t>Duramte este trimestre no realizaron reporte</t>
  </si>
  <si>
    <t>Secretaría de Agricultura Departamental</t>
  </si>
  <si>
    <t>Servicio de apoyo financiero para proyectos productivos</t>
  </si>
  <si>
    <t>Proyectos productivos cofinanciados</t>
  </si>
  <si>
    <t>La Scretaría de Agrcultra en este 1er trimestre no reporta actividades realizadas para el cumpliemiento de esta acción cocreta.</t>
  </si>
  <si>
    <t>Solicitar a la Secretaría de Agricultura el trimestre en el cual se va a realzar acciones concretas, además indicar cuanto del recurso programado se ejecutó en el primer trimestre.</t>
  </si>
  <si>
    <t>Internos:
Secretaría de Agricultura: En proceso de ejecución con cofinanciamiento, en proceso interno.</t>
  </si>
  <si>
    <t xml:space="preserve">Secretaría de Agricultura Departamental
</t>
  </si>
  <si>
    <t>Incorporación de propuestas  productivas de las mujeres rurales (campesinas, cafeteras, indígenas y afro descendientes)  a los programas y proyectos de la Conservación, Reconocimiento y Protección del Paisaje Cultural Cafetero como patrimonio natural y cultural de la Humanidad tanto en las Cabeceras Municipales como en las zonas rurales del departamento.</t>
  </si>
  <si>
    <t>Servicio de apoyo para el fomento organizativo de la Agricultura Campesina, Familiar y Comunitaria</t>
  </si>
  <si>
    <t>Productores agropecuarios apoyados</t>
  </si>
  <si>
    <t>CRQ 4</t>
  </si>
  <si>
    <t>Solicitar a la Secretaría de Agricultura el trimestre en el cual se va a realzar acciones concretas, además indicar cuanto del recurso programado se ejecutó en el primer trimestre</t>
  </si>
  <si>
    <t>Externos: CRQ ●Verificacion de criterios de negocios verdes a: Green Like y Granja la esperanza
●Apoyo para el fortalecimiento de los emprendimientos: Mujeres cafeteras de cordoba, Alimentos madre tierra de Calarcá</t>
  </si>
  <si>
    <t>CRQ</t>
  </si>
  <si>
    <t>Recurso Ejecutado no especificado, así como recurso programado</t>
  </si>
  <si>
    <t xml:space="preserve">Externos:
CRQ: En este Período se incorporó el rol de la Mujer a través de los proyectos estratégicos significativos dentro de las áreas declaradas del PCCC; que se están reconociendo y evaluando en todos los municipios del Quindío.  Y lo están haciendo a través de las asociaciones de mujeres campesinas productoras de cafés, chapoleras, recolectoras y procesadoras de cafés especiales, empresarias del café y en algunos casos combinando el turismo de naturaleza, ecológico y agropecuario. 
Internos:
Secretaría de Agricultura: Dentro del proceso aun esta tendiente el convenio ha realizar con mujeres cafeteras, en propuestas productivas rurales
</t>
  </si>
  <si>
    <t>CRQ
Secretaría de Agricultura Departamental</t>
  </si>
  <si>
    <t xml:space="preserve">Internos:
Agricultura: LA ASOCIACION  DE MUJERES CAFETERAS DE BUENAVISTA – PARAISO DE MUJER;  Convenio No.070-2021 </t>
  </si>
  <si>
    <t>Promover entre organizaciones de mujeres rurales, campesinas y cafeteras a nivel departamental, los instrumentos de apoyo al emprendimiento y su vinculación a las Redes Regionales y Nacionales de emprendimiento.</t>
  </si>
  <si>
    <t>Organizaciones de mujeres rurales informadas sobre programas de emprendimiento existentes a nivel Regional y Nacional.</t>
  </si>
  <si>
    <t xml:space="preserve"> Secretaría de Familia,  Secretaría Planeación, Secretaría de Agricultura, Desarrollo Rural y Medio Ambiente,
Oficina de Promoción de Empleo Competitividad e Innovación.</t>
  </si>
  <si>
    <t>Internas:
Secretaría de Agricultura: Se lograron impactar 655 mujeres en Organizaciones rurales consolidando programas de emprendimiento en actos administrativos.Finacieros,Comercial,  Economia Solidaria y/o Asociatividad, Formaloizacion, Tributaria.</t>
  </si>
  <si>
    <t>Internos:
Agricultura: 'En las 655 mujeres pertencientes a las organizaciones rurales, se realizó asesorías técnicas en los siguientes temas: Administrativos, financieros, comercial, economía solidaria  y/o asociatividad, formalización, tributaria y legal emprendimientos que demandaron apoyo en el tema sanitario y principalmente orientación en el proceso para cumplimiento sanitario ante el INVIMA y el trámite gratuito de los registros sanitarios exentos por la ley de emprendimiento 2069 firmada en el año 2020.</t>
  </si>
  <si>
    <t>Secretaría de Familia,  Secretaría Planeación, Secretaría de Agricultura, Desarrollo Rural y Medio Ambiente,
Oficina de Promoción de Empleo Competitividad e Innovación</t>
  </si>
  <si>
    <t>Internas:
Secretaría de Agricultura: Convenio de tasa subsidiada  con el Banco Agrario de Colombia, donde los pequeños productores  se podrán beneficiar de créditos de hasta de $15,000.000 donde el gobierno departamental subsidiara 3 puntos de la tasa de interés  para los pequeños productores del departamento.</t>
  </si>
  <si>
    <t>Secretaría de Agricultura</t>
  </si>
  <si>
    <t>Internos: 
Agricultura:  LA ASOCIACION DE MUJERES CAFETERAS DE GÉNOVA (AROMA DE CAMPO) CON EL FIN DE REALIZAR ACTIVIDADES CONJUNTAS DE COORDINACION, COOPERACIÓN, COLABORACIÓN, EJECUCIÓN Y TRANSFERENCIA DE CONOCIMIENTOS EN EL MARCO DEL PROYECTO “FORTALECER LA CADENA DE VALOR DEL CAFÉ A TRAVES DEL MEJORAMIENTO DE LOS SISTEMAS POS COSECHA PARA 154 MUJERES CAFETERAS PEQUEÑAS PRODUCTORAS RURALES, HACIA MERCADOS DIFERENCIADOS EN EL MUNICIPIO DE GÉNOVA QUINDÍO,</t>
  </si>
  <si>
    <t>Secretaría de Familia,  Secretaría Planeación, Secretaría de Agricultura, Desarrollo Rural y Medio Ambiente,
Oficina de Promoción de Empleo Competitividad e Innovación.
Universidad del Quindío.</t>
  </si>
  <si>
    <t>Duntnte estto de trimestre no realizaa n reporte</t>
  </si>
  <si>
    <t>Internas:
Secretaría de Agricultura: Se han beneficiado 25 Mujeres pertenecientes a  120 unidades productivas, con el acompañamiento y asesoramiento en la estructuración de 3 perfiles de alianzas productivas en los 4 municipios del Departamento impactando en  diferentes renglones productivos tales como plátano, hortalizas, apicultura, ganaderia, pasifloras, aguacate, aromaticas.</t>
  </si>
  <si>
    <t>Internosx.
Agricultura: Se apoyo en la estructuracion y acompañamiento de 7 perfiles de proyectos de alianzas productivas con enfoque de mujer rural promovidos por el MADR y apoyados por la Secretaria de Agricultura desarrollo rural y medio ambiente.</t>
  </si>
  <si>
    <t>Secretaría  de Agricultura  Departamental</t>
  </si>
  <si>
    <t xml:space="preserve"> Secretaría de Familia,  Secretaría de Planeación, Secretaría de Agricultura, Desarrollo Rural y Medio Ambiente,
Oficina de Promoción de Empleo Competitividad e Innovación.
</t>
  </si>
  <si>
    <t>No se específica meta establecida para la vigencia actual</t>
  </si>
  <si>
    <t>Internos
Agricultura: Con el fin de tener covertura el Banco agrario tambien maneja taas para mujeres victimas en  donde el gobierno departamental subsidiara 3 puntos de la tasa de interés  para los pequeños productores del departamento.</t>
  </si>
  <si>
    <t>Secretaría de Familia, Secretaría de Turismo, Industria y Comercio, SENA</t>
  </si>
  <si>
    <t xml:space="preserve">Productividad y Competitividad </t>
  </si>
  <si>
    <t>Generación y formalización del empleo. "tú y yo con empleo de calidad".</t>
  </si>
  <si>
    <t>Servicio de asìstencia tècnica para la gèneracion y formalizaciòn del empleo.</t>
  </si>
  <si>
    <t>Talleres de oferta institucional realizados.</t>
  </si>
  <si>
    <t>Para el primer trimestre se llevó a cabo un taller de oferta institucional (programa de gobierno municipio de Armenia y el sistema BEPS) donde participó la Fundación de Mujeres Emprendedoras y empresarias (FEMEE) con la asistencia de siete (7) mujeres, donde se les dio a conocer especialmente las bondades de los Beneficios Económicos periódicos  para las personas que tienen la posibilidad de aportar al sistema pensional.</t>
  </si>
  <si>
    <t>Identificar si se diseño el plan ?</t>
  </si>
  <si>
    <t>Externos:
Sena: 120 mujeres capacitadas en riesgos en formacion  complementaria del area  administrativa
Internos
Turismo: Para el primer trimestre se llevó a cabo un taller de oferta institucional (programa de gobierno municipio de Armenia y el sistema BEPS) donde participó la Fundación de Mujeres Emprendedoras y empresarias (FEMEE) con la asistencia de siete (7) mujeres, donde se les dio a conocer especialmente las bondades de los Beneficios Económicos periódicos  para las personas que tienen la posibilidad de aportar al sistema pensional.</t>
  </si>
  <si>
    <t>SENA
Secretaría de Turismo Departamental</t>
  </si>
  <si>
    <t>SecretarÍa de Familia, SecretarÍa de Turismo, Industria y Comercio, Personería, Dirección territorial de Min. Trabajo.</t>
  </si>
  <si>
    <t>Personeria Salento 1</t>
  </si>
  <si>
    <t>Reporte externo
Alcaldía Circasia
Durante el periodo informado no se ejecutaron acciones relacionadas con el asunto, toda vez que la administración aún no estaba en proceso de contratación. 
Reporte Interno
Dentro del PDD 2020-2023 no se encuentra estimado como meta  producto</t>
  </si>
  <si>
    <t>Reporte externo
Alcaldía Circasia
Durante el periodo informado no se ejecutaron acciones relacionadas con el asunto, toda vez que la administración aún no estaba en proceso de contratación. 
Reporte Interno
Secretaría de Turismo</t>
  </si>
  <si>
    <t>Externos: Personeria Salento Se ha realizado proceso de acompañamiento con la administración municipal en la implementación de las acciones para elfortalecimiento economico de las mujeres. en el municipio</t>
  </si>
  <si>
    <t xml:space="preserve">Personería Salento </t>
  </si>
  <si>
    <t xml:space="preserve">Recurso Ejecutado no especificado, así como recurso programado
Lo reportado no apunta al cumplimiento de la acción </t>
  </si>
  <si>
    <t xml:space="preserve">Externos: 
Personeria Calarcá: Refiere que no es competencia
Ministerio  del Trabajo - Secretaría de Familia Departamental: El 03 de agosto de 2021 el MINTRABAJO en asocio con la Oficina de la Equidad y la Mujer, llevo a cabo la charla sobre "Equidad Laboral: Derechos de Todas y Todos", por ambientes laborales libres de violencias de género, contando con la participación del Grupo Interno de Trabajo para las Víctimas y la Equidad Laboral con Enfoque de Género escenario en la cual se socializo el programa "Equipares" como una estrategia que promueva la vinculación de las mujeres en el ámbito laboral. Por otro lado, se contó con la intervención del Doctor JORGE EDUARDO GOMEZ ARBOLEDA, quien socializo los diferentes tipos de violencia y las normas que los regula, logrando la participación de 79 personas aproximadamente.
</t>
  </si>
  <si>
    <t xml:space="preserve">Personería de Calarcá 
Ministerio del Trabajo
</t>
  </si>
  <si>
    <t>Internos:
Turismo: refiere que no es competencia de la Secretaría 
Externos
Personeria de  Calarcá refiere que no  es competencia</t>
  </si>
  <si>
    <t>Secretaría de Turismo Departamental
Personería Calarcá</t>
  </si>
  <si>
    <t>SecretarÍa de Familia, SecretarÍa de Turismo, Industria y Comercio, Dirección territorial de Min. Trabajo, Cámara de Comercio.</t>
  </si>
  <si>
    <t>El Ministerio de Trabajo es el encargado de realizar la inspecciòn,vigilancia y control a las empresas para el cumplimiento en la normativa vigente en el sector empleo.
Por tal motivo la Secretaria solo ofrece los talleres de oferta institucional</t>
  </si>
  <si>
    <t>Externos:
Ministerio del Trabajo: El MINTRABAJO ha venido realizando la socialización de los diferentes beneficios tributarios e incentivos que ha promovido el Gobierno Nacional para la reactivación económica y que generan un beneficio económico para los empresarios del Departamento al lograr la reinserción de grupos poblacionales específicos que para este caso obedece a  la vinculación de la mujer que ha sido víctima de violencia. De esta manera, el proceso se ha promovido de la siguiente manera:
a. 13/08/2021: INCENTIVOS PA TODOS. 
b. 16/09/2021: ENCUENTRO EMPRESARIAL COMFENALCO QUINDIO. 
c. 22/09/2021: CARTILLA DE BENEFICIOS TRIBUTARIOS.</t>
  </si>
  <si>
    <t>Ministerio  del Trabajo</t>
  </si>
  <si>
    <t>Internos:
Turismo  refiere que no es competencia de la Secretaría</t>
  </si>
  <si>
    <t xml:space="preserve">Secretaría de Turismo Departamental
</t>
  </si>
  <si>
    <t>SecretarÍa de Familia, SecretarÍa de Turismo, Industria y Comercio, SENA, Cámara de Comercio, RED UNIDOS</t>
  </si>
  <si>
    <t>El DPS es la entidad encargada del programa RED UNIDOS, por tal razòn la secretaria no es la encargada de esta poblaciòn.
Por tal motivo solo se ofrece los talleres de oferta institucional</t>
  </si>
  <si>
    <t>Externos:
DPS refiere que no es competencia de la institución</t>
  </si>
  <si>
    <t>Externas:
SENA: 1182 MUJERES 
CAPACITADES PROGRAMAS 
RED UNIDOS
Internos
Turismo  refiere que no es competencia de la Secretaría</t>
  </si>
  <si>
    <t>No es clara la meta anual</t>
  </si>
  <si>
    <t>SecretarÍa de Familia, SecretarÍa de Turismo, Industria y Comercio, SecretarÍa de Planeación,  SENA, Cámara de Comercio, Oficina de Atención a la población migrante.</t>
  </si>
  <si>
    <t>La secretarìa no es competente en el tema de remesas desde el exterior.
Plan de acompañamiento integral a las remesas laborales y generación de estímulos con enfoque de género y diferencial.</t>
  </si>
  <si>
    <t>No se específica meta establecida para la vigencia actual
No es competencia de la Secretaría</t>
  </si>
  <si>
    <t>Internos
Turismo  refiere que no es competencia de la Secretaría</t>
  </si>
  <si>
    <t xml:space="preserve">La información reportada no  corresponde al cumplimient de esta acción concreta </t>
  </si>
  <si>
    <r>
      <t xml:space="preserve">Para el segundo trimestre de la vigencia 2021, acumulado a la fecha se han realizado 9 talleres de oferta institucional, en los municipios de Armenia, Montenegro Génova, Calarcá, Buenavista y Quimbaya, con la participación de entidades y diversas organizaciones: Alcaldía de Montenegro/ Sec. De Gobierno, Fundación FEMEE, Fundación ASORQUIN, Gestores Culturales, Campesinos, ASOCIACIÒN EMFOCO, Personas en situación de discapacidad, ATEEQ y Jóvenes. Donde han participado cerca de noventa (90) mujeres, los temas principales de los talleres se ha desarrollado bajo la temática del programa BEPS (Beneficios Económicos Periódicos) .
</t>
    </r>
    <r>
      <rPr>
        <sz val="11"/>
        <color rgb="FFFF0000"/>
        <rFont val="Calibri"/>
        <family val="2"/>
        <scheme val="minor"/>
      </rPr>
      <t xml:space="preserve">
</t>
    </r>
  </si>
  <si>
    <t>Secretaria de Turismo</t>
  </si>
  <si>
    <t>ESTOS BENEFICIOS SON PARA LAS MUJERES PERO NO CUMPLE CON EL INDICADOR YA QUE EL DECRETO 2733 DE 2012, HABLA DEL BENEFICIO QUE TIENE EL CONTRIBUYENTE CUANDO TIENE ONTRATADA MUJERES VICTIMAS DE LA VIOLENCIA -REVISAR CON TURISMO</t>
  </si>
  <si>
    <t xml:space="preserve">Externos:
Ministerio del Trabajo: Refiere que no es competencia
</t>
  </si>
  <si>
    <r>
      <t xml:space="preserve">Ministerio  del Trabajo
</t>
    </r>
    <r>
      <rPr>
        <sz val="11"/>
        <color rgb="FF002060"/>
        <rFont val="Calibri"/>
        <family val="2"/>
        <scheme val="minor"/>
      </rPr>
      <t xml:space="preserve">
</t>
    </r>
  </si>
  <si>
    <t>Internos:
Turismo: Para el cuarto trimestre de 2021; Con un total de ochenta y nueve (89) mujerees impactadas, se cerraron los ciclos de capacitación de talleres institucionales para la vigencia 2021, que se realizaron en diferentes municipios del deparamento.</t>
  </si>
  <si>
    <t>Secretaría de Turismo Departamental</t>
  </si>
  <si>
    <t>SecretarÍa de Familia, Secretaría de Educación.</t>
  </si>
  <si>
    <t>INCLUSIÓN SOCIAL Y EQUIDAD</t>
  </si>
  <si>
    <t>Calidad, cobertura y fortalecimiento de la educación inicial, prescolar, básica y media." Tú y yo con educación y de calidad"</t>
  </si>
  <si>
    <t xml:space="preserve">Servicio de fomento para la permanencia en programas de educación formal </t>
  </si>
  <si>
    <t xml:space="preserve">Personas beneficiarias de estrategias de permanencia. </t>
  </si>
  <si>
    <t xml:space="preserve">Durante el año 2021, la Secretaría de Educación Departamental ejecuta acciones, buscando mejorar los indices de cobertura educativa en el Departamento del Quindío.
1. Se relaiza la Proyección de Matrículas para la vigencia 2021, trabajo conjunto entre el Ministerio de Educación Nacional, El Equipo de Cobertura Educativa de la SEDQ y los 54 Rectores de las Instituciones Educativas Oficiales.
Preescolar: 2.517 - Básica Primaria: 15.548 - Básica Secundaria: 14.208 - Nivel de Media: 5.526
2. Campaña Matricúlate Pues: Se realizarón Jornadas de trabajo a nivel de los 11 municipios, invitando a padres de familia y comunidad en general a matrícular a los niños, niñas, adolecentes, jóvenes y adultos al sistema educativo, publicitando los diferentes beneficios y la importancia de acceder, permanecer y culminar los estudios académicos en los niveles de la educación básica y media, así como fomentar el acceso y la permanencia a la educación superior.
3. Busqueda Activa: Sumado a la Campaña Matricúlate Pues, se realizarón busquedas activas en los diferentes barrios de los 11 municipios del Departamento de niños, niñas, adolescesntes, jóvenes y adultos para que accedan y permanezcan en el sector educativo con el fin de culminar sus estudios académicos.
4. Campañas Publicitarias: Desde la Secretaría de Educación Departamental en cabeza de la Secretaria de Educación Departamental, se llevaron a cabo diferentes campañas publicitarias a través de redes sociales, sumado a las campañas públicitarias por radio y/o perifoneo realizado por las alcaldias municipales e Instituciones Educativas.
5. Seguimiento a la Deserción: Desde la Dirección de Cobertura Educativa, se realiza el direccionamiento y acompañamiento a las 54 Instituciones Educativas Oficiales para el uso y apropiación del Aplicativo SIMPADE, así como el acompñamiento a los comité de ausentimo conformados en cada una de las I.E. </t>
  </si>
  <si>
    <t>La actividad realizada por la Secretaría no es lineal con respecto a la accion concreta.
identificar en el reporte los recursos programados y ejecutados en el primer trimestre</t>
  </si>
  <si>
    <t xml:space="preserve">Internas:
Secretaría de Educación: De acuerdo a la proyección de cupos realizada por las 54 instituciones educativas la Oficina de Cobertura realiza apoyo y seguimiento a estas para permitir la movilidad en la matricula del Departamento del Quindío, presenando una matricula con corte a septiembre de 2021. 
Preescolar: 1.288
Basica primaria: 7.327
Basica secundaria: 6.503
Media: 2.485
</t>
  </si>
  <si>
    <t>Secretaría de Educación Departamental</t>
  </si>
  <si>
    <t>Durante la vigencia no se reportaron acciones</t>
  </si>
  <si>
    <t>Diseño e implementación de proyecto en educación para la equidad de géneros que articule las directivas, docentes, padres de familia y estudiantes en los colegios del departamento.</t>
  </si>
  <si>
    <t>Secretaría de Familia, Secretaría de Educación.</t>
  </si>
  <si>
    <t>Servicio de fortalecimiento a las capacidades de los docentes de educación preescolar, básica y media</t>
  </si>
  <si>
    <t>Docentes de educación inicial, preescolar, básica y media beneficiados con estrategias de mejoramiento de sus capacidades</t>
  </si>
  <si>
    <t>Se han realizado procesos de acompamañamiento a 96 docentes de preescolar a través de talleres para el fortalecimiento de sus capacidades profesionales</t>
  </si>
  <si>
    <t>En el proceso de acompañamiento no se indentifica si el diseño del proyecto en educación para la equidad esta en marcha?</t>
  </si>
  <si>
    <t>Se trabaja en el apoyo a los temas de convivencia escolar y acompañamiento a los profesionales de la orientación escolar, con el fin de fortalecer  a las instituciones educativas para el desarrollo de sus proyectos de convivencia escolar, la implementación de sus manuales de convivencia, a la luz de la ley 1620 de 2013.</t>
  </si>
  <si>
    <t>1. Secretaría de Educación</t>
  </si>
  <si>
    <t>El reporte no es acorde a la acción</t>
  </si>
  <si>
    <t>Secretaría de Familia, Secretaría de Educación, Universidades del Departamento.</t>
  </si>
  <si>
    <t>Esta acción no se puede desarrollar, ya que no es competencia dela Secretaría de Educación y excede las competencias del entes Departamental.</t>
  </si>
  <si>
    <t>La Secretría de Educación manifiesta que no esta dentro de su competencia realizar este indicado</t>
  </si>
  <si>
    <t xml:space="preserve">Secretaría de Educación </t>
  </si>
  <si>
    <t>Externos:
La IUEAM:  cuenta con el Proyecto Educativo Institucional (PEI) Acuerdo 04 del 31/01/2020 en el cuál se definen las politicas que se adelantan dentro de la Insitución, se resalta que todas estas politicas son inclusivas y la politica 4 de Bienestar Institucional hace referencia a la inclusión Universitaria no sexista y de equidad de género.
Internos:
Secretaría de Educación refiere que no es su competencia</t>
  </si>
  <si>
    <t>IUEAM
Secretaría de educación Departamental</t>
  </si>
  <si>
    <t>La meta no es clara para su medición</t>
  </si>
  <si>
    <t>Secretaría de Familia, Secretaría de Educación, ICBF</t>
  </si>
  <si>
    <t>1. Campaña Matricúlate Pues: Se realizarón Jornadas de trabajo a nivel de los 11 municipios, invitando a padres de familia y comunidad en general a matrícular a los niños, niñas, adolecentes, jóvenes y adultos al sistema educativo, publicitando los diferentes beneficios y la importancia de acceder, permanecer y culminar los estudios académicos en los niveles de la educación básica y media, así como fomentar el acceso y la permanencia a la educación superior.
2. Búsqueda Activa: Sumado a la Campaña Matricúlate Pues, se realizarón busquedas activas en los diferentes barrios de los 11 municipios del Departamento de niños, niñas, adolescesntes, jóvenes y adultos para que accedan y permanezcan en el sector educativo con el fin de culminar sus estudios académicos.
3. Campañas Publicitarias: Desde la Secretaría de Educación Departamental en cabeza de la Secretaria de Educación Departamental, se llevaron a cabo diferentes campañas publicitarias a través de redes sociales, sumado a las campañas públicitarias por radio y/o perifoneo realizado por las alcaldias municipales e Instituciones Educativas.</t>
  </si>
  <si>
    <t>Se reforzaron los aspectos establecidos en la campaña Matrículate Pues en los 11 municipios del Quindío, en asocio con la Dirección de Calidad Educativa</t>
  </si>
  <si>
    <t>Internas:
Secretaría de Educación: Se reforzaron los aspectos establecidos en la campaña Matrículate Pues en los 11 municipios del Quindío, en asocio con la Dirección de Calidad Educativa</t>
  </si>
  <si>
    <t>Garantizar el acceso y permanencia de mujeres rurales,  indígenas, lbti, afro descendientes y en condiciones de discapacidad, pobreza, a la educación secundaria, técnica, tecnológica y universitaria según sus necesidades, subjetividades y particularidades.</t>
  </si>
  <si>
    <t>Mujeres rurales, indígenas, lbti, afro descendientes y en condición de discapacidad vinculadas a la educación secundaria, técnica, tecnológica y universitaria según sus necesidades, subjetividades y particularidades.</t>
  </si>
  <si>
    <t>Secretaría de Familia, Secretaría de Educación, ICBF, Universidades del Departamento.</t>
  </si>
  <si>
    <t>Para el primer trimestre del año 2021 se atendieron 875 mujeres en discapacidad</t>
  </si>
  <si>
    <t>Tener en cuenta que la acción concreta apunta a garantizar el acceso y permanencia de mujeres rurales, indígenas etc, a la educación secundaria Tecnológica y Universitaria según sus subjetividades y particularidades. Por lo anterior  esta actividad no corresponde ni es lineal.</t>
  </si>
  <si>
    <r>
      <t xml:space="preserve">Internos Secretaría de Educación: para el segundo trimestre del año 2021 se atendieron 877 mujeres en discapacidad
Externos: ICBF; El ICBF dentro de sus competencias y responsabilidades se encuentra el restablecimiento de derechos de las adolescentes gestantes, para lo cual hace activación de la ruta para la garantía de derechos en educación y es la Secretaría de Educación Departamental o Municipal que dentro de sus programas y estrategias desarrolla programas curriculares acordes a la población.  </t>
    </r>
    <r>
      <rPr>
        <sz val="11"/>
        <rFont val="Calibri"/>
        <family val="2"/>
        <scheme val="minor"/>
      </rPr>
      <t xml:space="preserve">Es importante redefinir el responsable de la Meta y poder con ello tener una medición adecuada del indicador.
</t>
    </r>
    <r>
      <rPr>
        <sz val="11"/>
        <color rgb="FFFF0000"/>
        <rFont val="Calibri"/>
        <family val="2"/>
        <scheme val="minor"/>
      </rPr>
      <t xml:space="preserve">
</t>
    </r>
  </si>
  <si>
    <t>La competencia de Secretaría de Educación frente al acceso a la educación primaria y secundaria, no especifican el porcentaje de cumplimiento
No se específica meta establecida para la vigencia actual</t>
  </si>
  <si>
    <t>Internas:
Secretaría de Educaciön: para el III trimestre del año 2021 se atendieron 855 mujeres en discapacidad</t>
  </si>
  <si>
    <t>Externos
ICBF refiere que no es competencia</t>
  </si>
  <si>
    <t>ICBF</t>
  </si>
  <si>
    <t>Inclusión social y equidad</t>
  </si>
  <si>
    <t xml:space="preserve">Calidad, cobertura y fortalecimiento de la educación inicial, preescolar, básica y media. "Tu y yo con educación y de calidad" </t>
  </si>
  <si>
    <t>Servicio de fortalecimiento a las capacidades de los docentes de educación inicial, preescolar, básica y media.</t>
  </si>
  <si>
    <t xml:space="preserve">Docentes de educación inicial, preescolar, básica y media, beneficiados con estrategias de mejoramiento de sus capacidades. </t>
  </si>
  <si>
    <t>No se han firmado convenios para el mejoramiento de las capacidades de los docentes, pero se han realizado talleres de formación a docentes de preescolar para el fortalecimiento de sus competencias</t>
  </si>
  <si>
    <t>Teniendo en cuenta que la acción concreta es Realzar convenios interinstitucionales con Universidades y que su fórmula de seguimiento es la sumatoria de convenios. Se concluye que no es válida la información consignada.</t>
  </si>
  <si>
    <t>En el marco de la educación inicial la Universidad San Buenaventura ha realizado acompañamientos y capacitaciones a docentes de transición en el manejo de las emociones a través del juego y lenguajes artísticos.
Aún no se han firmado convenios interinstitucionales  con universidades para este fín.</t>
  </si>
  <si>
    <t>Secretaria de Educación</t>
  </si>
  <si>
    <t>Externos:
IUEAM: No existe convenio entre la Gobernación del Quindío y la institución Universitaria EAM
Internos:
Secretaría de Educación Departamental: En el marco de la educación inicial la Universidad San Buenaventura ha realizado acompañamientos y capacitaciones a docentes de transición en el manejo de las emociones a través del juego y lenguajes artísticos.
Aún no se han firmado convenios interinstitucionales  con universidades para este fín</t>
  </si>
  <si>
    <t>Secretaría de Familia, Secretaría de Educación</t>
  </si>
  <si>
    <t>Calidad, cobertura y fortalecimiento</t>
  </si>
  <si>
    <t xml:space="preserve">Servicio de fomento para la prevención de riesgos sociales en entornos escolares. </t>
  </si>
  <si>
    <t>2201105400
Entidades territoriales con estrategias para la prevención de riesgos sociales en los entornos escolares implementados.</t>
  </si>
  <si>
    <t>A través de los proyectos pedagícos Educación sexual y construcción de ciudadanía,  los comités escolares de convivencia escolar y los manulaes de convivencia escolar se está abordando en las instituciones educativas adscritas a la Secretaría de Educación departamental,  las temáticas establecidas en el decreto 4798 de 2011</t>
  </si>
  <si>
    <t>Identificar si hay recursos programados y ejecutados para este primer trimestre en función del cumplimiento de esta acción concreta.</t>
  </si>
  <si>
    <t>Se elaboró formato como lista de chequeo del proceso de implementación institucional de los proyecto pedagógicos de enseñanza obligatoria entre ellas Educación Sexual y Construcción de Ciudadanía , como seguimiento a las instituciones educativas del departamento y se ha aplicado en 23 de ellas</t>
  </si>
  <si>
    <t xml:space="preserve">Secretaria de Educación </t>
  </si>
  <si>
    <t>No se especifica el recurso ejecutado</t>
  </si>
  <si>
    <t>Internas 
Secretaría de Educación Departamental: Se elaboró formato como lista de chequeo del proceso de implementación institucional de los proyecto pedagógicos de enseñanza obligatoria entre ellas Educación Sexual y Construcción de Ciudadanía , como seguimiento a las instituciones educativas del departamento y se ha aplicado en 23 de ellas</t>
  </si>
  <si>
    <t>Garantizar el acceso en calidad y oportunidad a los servicios de salud para las mujeres,  priorizando estrategias de vinculación al SGSSS (RÉGIMEN CONTRIBUTIVO Y SUBSIDIADO)  en niñas y adolescentes,   mujeres rurales, indígenas, afro descendientes, lbti, en condición de prostitución, privadas de libertad, extrema pobreza, retornadas y victimas de conflicto armado. prestación de servicios</t>
  </si>
  <si>
    <t xml:space="preserve">El programa de maternidad segura atraves de su gestión en equipo, en este primer trimestre  año-2021,  logro la disminución del embarazo en adolescente a 16,7 %, Se reportaron al instituto nacional de salud,  en los tiempos estipulados los informes, en forma oportuna y pertinente, año 2021 se realizaron  123 visitas de asistencia técnica a las I.P.S y EPS Publica y Privadas que realizan atención en salud en todo el Departamento del Quindío, haciendo énfasis en la Atención Humanizada, Eficaz, Efectiva y Oportuna a nuestras Embarazadas, para así evitar los Eventos de Interés en Salud Pública, también se priorizo la importancia de implementar en todas las I.P.S, que están habilitada, el Parto Humanizado, la Consulta Preconcepcional, Interrupción Voluntaria del Embarazo, de acuerdo a la Sentencia c-355 año 2006 y otras sentencias complementarias, en Planificación Familiar , año 2016 no existía una línea base en nuestro territorio, año 2021 se estima 76% población femenina (10 -- 54 años) ,  se diagnosticó el 100% de los casos de Hipotiroidismo Congénito, Defectos Congénitos Estructurales y Sensitivos. Además se han realizado todas las actividades, acciones y procesos planeados en el p.o.a.i y Plan de Acción año 2021,  </t>
  </si>
  <si>
    <t>El programa de maternidad segura atraves de su gestión en equipo, en este primer semestre  año-2021,  logro la disminución del embarazo en adolescente a 16,7 %, Se reportaron al instituto nacional de salud,  en los tiempos estipulados los informes, en forma oportuna y pertinente, año 2021 se realizaron  128 visitas de asistencia técnica a las I.P.S y EPS Publica y Privadas que realizan atención en salud en todo el Departamento del Quindío, haciendo énfasis en la Atención Humanizada, Eficaz, Efectiva y Oportuna a nuestras Embarazadas, para así impactar positivamente a los Eventos de Interés en Salud Pública, también se priorizo la importancia de implementar en todas las I.P.S, que están habilitada, el Parto Humanizado, la Consulta Preconcepcional, Interrupción Voluntaria del Embarazo, de acuerdo a la Sentencia c-355 año 2006 y otras sentencias complementarias, en Planificación Familiar , año 2016 no existía una línea base en nuestro territorio, año 2021 se estima 76% población femenina (10 -- 54 años) ,  se diagnosticó el 100% de los casos de Hipotiroidismo Congénito, Defectos Congénitos Estructurales y Sensitivos. Además se han realizado todas las actividades, acciones y procesos planeados en el p.o.a.i y Plan de Acción año 2021,  se  ejecutó el  25%   del presupuesto del Plan de intervención colectivas de la Tebaida año 2021</t>
  </si>
  <si>
    <t>Especificar la actividad realizada por la acción</t>
  </si>
  <si>
    <t>Priorizar la atención en la población femenina de vulnerabilidad como niñas, madres gestantes , adultas mayores, mujeres  con capacidades diferentes, mujeres indígenas, afro-descendientes, lbti, prostitutas y en condición de habitación de calle, con calidad y oportunidad.</t>
  </si>
  <si>
    <t>No reporta para este primer trimestre</t>
  </si>
  <si>
    <t>Internas:
Secretaría de Salud Departamental: se realizaron 63 actividades en IPS Y EPS asentadas en el departamento del quindio</t>
  </si>
  <si>
    <t>Secretaría de Salud Departamental</t>
  </si>
  <si>
    <t xml:space="preserve">1.Visita de seguimiento a las EPS  relacionado con deteccion temprana en cáncer,  resolución 3280/2018                                                                                                                                                                                  2.Se realizaron capacitación a los municipios de Montenegro, Circasia y la Tebaida. Sensibilización sobre el día mundial sin tabaco.                                                                                                                   3.Se continua  con  la  fase  de alistamiento de  la  estrategia  CERS   la  cual  inclute  estilos  de  vida  saludable  estrategia  4x4.                                                                                                                                            4.Se realiza seguimiento a las bases de sívigila , para verificar  la información recibida de los casos del evento 115 ( CANCER). 5.   Promocion y  prevencion en auto  examen de  seno , meidante  listas  de  chequeo para  ips.
SALUD MENTAL
El programa Convivencia Social y Salud Mental dentro de su quehacer busca que se promuevan acciones conjuntas tendientes a fortalecer capacidades familiares en prevención del riesgo psicosocial para lo cual se realizan asistencias tecnicas en todo el tema referente a la promocion y prevencion en salud mental, factores protectores, entre otros.
Ademas desde el programa se realiza seguimiento a la gestión del riesgo en los eventos 875 de violencia intrafamiliar y 356 de ideacion suicida con el fin de dar celeridad a los procesos de los casos  y de esta forma tener conocimiento si se han activado las rutas de atencion a cada uno de los casos reportados en la plataforma de SIVIGILA.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con base a violencia.
Se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t>
  </si>
  <si>
    <t>Secretaria  de Salud</t>
  </si>
  <si>
    <t>Internas:
Secretaría de Salud Departamental: El programa Convivencia Social y Salud Mental dentro de su quehacer busca que se promuevan acciones conjuntas tendientes a fortalecer capacidades familiares en prevención del riesgo psicosocial para lo cual se realizan asistencias tecnicas en todo el tema referente a la promocion y prevencion en salud mental, factores protectores, entre otros.
Ademas desde el programa se realiza seguimiento a la gestión del riesgo en los eventos 875 de violencia intrafamiliar y 356 de ideacion suicida con el fin de dar celeridad a los procesos de los casos  y de esta forma tener conocimiento si se han activado las rutas de atencion a cada uno de los casos reportados en la plataforma de SIVIGILA.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con base a violencia.
Se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 Se logra brindar asistencia técnica a los municipios del Departamento del Quindío, para el fortalecimiento del proceso de adopción y adaptación de las respectivas Políticas Publicas de Salud Mental y de prevención y atención al consumo de sustancias psicoactivas de acuerdo a la realidad situacional, antecedentes, planes de desarrollo y organización propia de cada territorio;  así  mismo para dicho proceso se contó con acompañamiento del Ministerio de Salud y Protección Social.El programa Convivencia Social y Salud Mental dentro de su quehacer busca que se promuevan acciones conjuntas tendientes a fortalecer capacidades familiares en prevención del riesgo psicosocial para lo cual se realizan asistencias tecnicas en todo el tema referente a la promocion y prevencion en salud mental, factores protectores, entre otros.
Ademas desde el programa se realiza seguimiento a la gestión del riesgo en los eventos 875 de violencia intrafamiliar y 356 de ideacion suicida con el fin de dar celeridad a los procesos de los casos  y de esta forma tener conocimiento si se han activado las rutas de atencion a cada uno de los casos reportados en la plataforma de SIVIGILA.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con base a violencia.
Se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 Se logra brindar asistencia técnica a los municipios del Departamento del Quindío, para el fortalecimiento del proceso de adopción y adaptación de las respectivas Políticas Publicas de Salud Mental y de prevención y atención al consumo de sustancias psicoactivas de acuerdo a la realidad situacional, antecedentes, planes de desarrollo y organización propia de cada territorio;  así  mismo para dicho proceso se contó con acompañamiento del Ministerio de Salud y Protección Social.</t>
  </si>
  <si>
    <t>Secretaría de Salud, Secretaría del Interior, Secretaría de Familia.</t>
  </si>
  <si>
    <t xml:space="preserve">INCLUSIÓN SOCIAL Y EQUIDAD </t>
  </si>
  <si>
    <t>Salud Pública, "Tú y yo con salud de calidad"</t>
  </si>
  <si>
    <t xml:space="preserve">Servicio de gestión del riesgo en temas de salud sexual y reproductiva </t>
  </si>
  <si>
    <t>Campañas de gestión del riesgo en temas de salud sexual y reproductiva implementadas.</t>
  </si>
  <si>
    <t>Secretaría de Salud, Pro familia Quindío, Secretaría de Educación, ICBF</t>
  </si>
  <si>
    <t xml:space="preserve">11540000
ICBF 3014610101
</t>
  </si>
  <si>
    <t>11540000
ICBF 2715943111</t>
  </si>
  <si>
    <t>12 Salud
6 ICBF</t>
  </si>
  <si>
    <t>14425000 Salud
2715943111 ICBF</t>
  </si>
  <si>
    <t>Se han realizado asistencias técnicas y talleres pedagogicos tratando temas de ITS, VIH, Heptitis B C, Derechos Sexuales y Reproductivos en los 11 municipios de Quindío en IPS, Planes Locales, Instituciones Comerciales, Estaciones de Policia.</t>
  </si>
  <si>
    <t xml:space="preserve">Identificar el No de acciones de promoción para poder aplicar la formula establecida </t>
  </si>
  <si>
    <t>Externos: ICBF Formación a Agentes en Derechos Sexuales y Reproductivos (12 Municipios)</t>
  </si>
  <si>
    <t>No especifican recurso ejecutado para la vigencia</t>
  </si>
  <si>
    <t>Internos:
Secretaría de Salud Departamental: 12 acciones de promoción y prevención en salud sexual y
reproductiva y Derechos sexuales y reproductivos</t>
  </si>
  <si>
    <t>Interior
Secretaría de Salud   Acciones de promoción y prevención en salud sexual y reproductiva y Derechos sexuales y reproductivos.
Externos: 
ICBF Se desarrollaron seis modalidades de atención, así:
1. ATENCIÓN MEDIA JORNADA CON DISCAPACIDAD - ADOLESCENCIA Y JUVENTUD
2. GENERACIONES "SACÚDETE" - ÉTNICOS
3. GENERACIONES "SACÚDETE" - ADOLESCENTES (BID)
4. GENERACIONES "SACÚDETE" - JÓVENES (BID)
5. DE TÚ A TÚ - ADOLESCENCIA Y JUVENTUD
6. MODALIDAD OTRAS FORMAS DE ATENCIÓN "SACÚDETE"</t>
  </si>
  <si>
    <t>Secretaría de Salud Departamental
ICBF</t>
  </si>
  <si>
    <t>Secretaría de familia, Secretaría de Salud, Secretaría de Educación, ICBF</t>
  </si>
  <si>
    <t>Documentos de lineamientos técnicos</t>
  </si>
  <si>
    <t>Documentos de lineamientos técnicos elaborados</t>
  </si>
  <si>
    <t>Falta</t>
  </si>
  <si>
    <t>ICBF 1</t>
  </si>
  <si>
    <t xml:space="preserve">Se continúan con estrategias encaminadas a la prevención de embarazos en adolescentes orientadas por la secretaria de familia y de salud del departamento en las instituciones educativas del departamento </t>
  </si>
  <si>
    <t>Esta acción fue realizada por la Sec Educación, reponsable es Salud.</t>
  </si>
  <si>
    <t>Internos Secretaria de Familia Estrategia Tu y Yo unidos por la vida, liderada por la Secretaría de Familia 
Externos ICBF:  ICBF desde el año 2015, cuenta con la Estrategia de Prevención de Embarazo en la Adolescencia la cual se ha sumado a las acciones de prevención en el territorio y que ha sacadao avante las acciones de prevención y conmemoración de la Sema Andina en el mes de septiembre; por lo tanto se realiza asistencia técncia en los diferentes entes con referencia al tema, en el Sector de educación retoma las acciones de los PESCC y acompaña a las escuelas de padres que se requieran.</t>
  </si>
  <si>
    <t>Internos:
Secretaría de Salud Departamental: 12 acciones para prevenir el embarazo adolescente en el departamento.
Secretaría de Educación y Familia  Departamental: En articulación con la Secretaría de familia  Departamental se está ejecutado la estrategia Tu y Yo unidos por la vida en tres lineas: Prevención en sustancias psicoactivas, Salud mental. Saluda Sexual y Salud Reproductiva, a través de las escuelas de padres y los estudiantes</t>
  </si>
  <si>
    <t>Secretaría de Salud Departamental
Secretaría de Educación Departamental
Secretaria de Familia  Departamental</t>
  </si>
  <si>
    <t xml:space="preserve">Servicio de gestión del riesgo en temas de trastornos mentales </t>
  </si>
  <si>
    <t>Campañas de gestión del riesgo en temas de trastornos mentales implementadas</t>
  </si>
  <si>
    <t>No se reporta avance en el primer trimestre</t>
  </si>
  <si>
    <t>SIVIGILA ES UNA HERRAMIENTA NACIONAL, POR ENDE SE TENDRÍA QUE SOLICITAR UNA REVISION AL INSTITUTO NACIONAL DE SALUD PARA LA INCLUSION DEL ENFOQUE DIFERENCIAL Y DE GENERO</t>
  </si>
  <si>
    <t xml:space="preserve">Secretaria de Salud </t>
  </si>
  <si>
    <t>Especificar la actividad realizada por la acción
No se específica meta establecida para la vigencia actual</t>
  </si>
  <si>
    <t>Secretaría de salud</t>
  </si>
  <si>
    <t xml:space="preserve">Se realiza en las Jornadas de Vacunación </t>
  </si>
  <si>
    <t xml:space="preserve"> Secretaria de Salud </t>
  </si>
  <si>
    <t>Dicha acción depende de las coberturas de vacunación, información que no es manejada desde dicha Secretaría 
No se específica meta establecida para la vigencia actual</t>
  </si>
  <si>
    <t>Secretaría de Salud, Secretaría de Familia</t>
  </si>
  <si>
    <t>Documentos de planeación</t>
  </si>
  <si>
    <t xml:space="preserve">Documentos de planeación en epidemiología y demografía elaborados </t>
  </si>
  <si>
    <t>Desde la Dimensión de Salud sexual y reproductiva en el año 2020 se realizó un seguimiento a diferentes Instituciones del Departamento del Quindío como EAPBS, IPS públicas y privadas y programas regulares en los cuales se evidencio la necesidad de fortalecer los procesos de promoción y prevención en temas de ITS, VIH/SIDA y Hepatitis para lograr un mayor impacto en la población en generar y poder disminuir los indicadores relacionados con dichos temas. Por tal motivo en el año 2021 se planteó la necesidad de realizar talleres pedagógicos con diferentes sectores como el educativo, empresarial, fuerzas policiales y sector salud para reforzar los conocimientos de estas personas y posteriormente sea replicada la información y así poder lograr una intersectorialidad y disminución en los indicadores de impacto de VIH/SIDA. Los talleres pedagógicos sobre ITS, VIH, Hepatitis y Derechos Sexuales y Reproductivos se iniciaron con los docentes y administrativos de los colegios oficiales y no oficiales de cada Municipio del Departamento del Quindío, iniciando el 8 de marzo de 2021 y finalizando el 15 de Marzo de 2021 con un total de 12 talleres pedagógicos impactando a un total de 608 Docentes y Administrativos del Departamento. Posteriormente se realizaron 4 talleres pedagógicos con 4 Universidades con mayor número de estudiantes como la Universidad del Quindío, CUE Alexander Von Humbold, Universidad EAM y la Gran Colombia, a los participantes de los talleres pedagógicos se les envió el material audiovisual con el compromiso de ser replicado a los estudiantes para así lograr un mayor impacto en la población estudiantil. Posteriormente se iniciaron los talleres pedagógicos con9 cuerpos de bomberos de diferentes Municipios del Departamento y 3 empresas de transporte especializado de pacientes, de los cuales no se obtuvo la mejor adherencia con la participación de solo 7 de las 12 empresas pese a la Circular externa que se les envió vía correo electrónico y los recordatorios de las conferencias. Se ofertaron 6 talleres pedagógicos dando inicio el 24 de marzo y finalizando el 5 de abril, sin embargo, en ocasiones no se conectaba personal y se daba por cancelada la sección. Dentro de todas las personas capacitadas sobre Derechos sexuales y reproductivos, ITS, VIH y Hepatitis se obtuvo un total de 662 personas, dentro de las cuales un 10% era población Indígena y 5% personal de la salud, el resto de la población no pertenecía a ninguna de las comunidades con enfoque de vulnerabilidad. Así mismo también se realizaron otras actividades en conjunto con SECRETARIA DE SALUD diferentes entes como el laboratorio de Salud Pública del Departamento del Quindío con el cual se realizaron 3 jornadas de toma de muestras para VIH y Sífilis en los Municipios de Armenia, Quimbaya y Corregimiento de Barcelona en las cuales se tomaron 134 pruebas y de esas solo 4 fueron reactivas para Sífilis y ninguna para VIH. Adicional a esto también se trabajó en conjunto con el programa de Tuberculosis para realizar formación de agentes comunitarios de los diferentes Municipios y hacer entrega de los Kits de acciones colaborativas de TB/VIH, La formación se llevó a cabo en dos jornadas el 3 de marzo de 2021 y el 17 de Marzo de 2021.  Se realizó el primer comité departamental para el abordaje de las violencias de género y sexual de niños niñas adolescentes y jóvenes. Se realizaron:</t>
  </si>
  <si>
    <t xml:space="preserve">Secretaria de Salud
</t>
  </si>
  <si>
    <t xml:space="preserve">Especificar la actividad realizada por la acción
</t>
  </si>
  <si>
    <t>Internos
Secretaría de Salud 12 acciones de Fortalecimiento de la vigilancia en salud pública de las Infecciones de Transmisión Sexual (ITS) con enfoque diferencial y de género.</t>
  </si>
  <si>
    <t xml:space="preserve">Secretaría de Salud Departamental
</t>
  </si>
  <si>
    <t xml:space="preserve">Inspección, vigilancia y control. "Tú y yo con salud certificada" </t>
  </si>
  <si>
    <t>Servicio de adopción y seguimiento de acciones y medidas especiales</t>
  </si>
  <si>
    <t>Acciones y medidas especiales ejecutadas</t>
  </si>
  <si>
    <t xml:space="preserve">Se realizó un comité para el abordaje de las Violencias de género y Sexual de NNAJ </t>
  </si>
  <si>
    <t>cuales son las medidas de seguimiento como lo expresa la acción concreta.?</t>
  </si>
  <si>
    <t xml:space="preserve">El programa Convivencia Social y Salud Mental dentro de su quehacer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t>
  </si>
  <si>
    <t>Internos:
Secretaría de Salud Departamental: 12 acciones atención a las mujeres víctimas de violencia</t>
  </si>
  <si>
    <t>Secretaría de Salud  Departamental</t>
  </si>
  <si>
    <t>Ananlisis situacional de informacion en Salud que es actualizada año a año (Documento ASIS)publicado en pagina Gobernacion</t>
  </si>
  <si>
    <t>Secretaría de Familia, Secretaría de salud.</t>
  </si>
  <si>
    <t xml:space="preserve">Secretaria de Salud 
</t>
  </si>
  <si>
    <t>Reporta las acciones dando cumplimiento a otro indicador
No se específica meta establecida para la vigencia actual</t>
  </si>
  <si>
    <t>Secretaría del Interior, Secretaría de Familia, ESAP Quindío</t>
  </si>
  <si>
    <t>LIDERAZGO, GOBERNABILIDAD Y TRANSPARENCIA</t>
  </si>
  <si>
    <t>Fortalecimiento del buen gobierno para el respeto y garantía de los derechos humanos. "Quindío integrado y participativo"</t>
  </si>
  <si>
    <t>Servicio de promoción a la participación ciudadana</t>
  </si>
  <si>
    <t>Iniciativas para la promoción de la participación ciudadana implementada.</t>
  </si>
  <si>
    <t>Se inició proceso de inscripción al talller "Liderazgo Político para mujeres - Escalando espacios de poder", con un total de 87 mujeres inscritas.    La actividad se desarrolló el 27 de mayo.
Se realizó el borrador del plan de formación en política y ciudadanía para las mujeres, el cual será presentado drante el segundo trimestre para su validación</t>
  </si>
  <si>
    <t>No es competencia de la Secretaría de educación</t>
  </si>
  <si>
    <t>No es competencia de la Secretaría</t>
  </si>
  <si>
    <t>SecretarÍa del Interior, SecretarÍa de Familia, ESAP Quindío, Directorios departamentales de Partidos Políticos</t>
  </si>
  <si>
    <t>Esta acción no se puede realizar, ya que excede las competencias de lasecretaría y del ente Departaental</t>
  </si>
  <si>
    <t>Externos: ESSAP No reporta avance para este trimestre</t>
  </si>
  <si>
    <t>ESAP</t>
  </si>
  <si>
    <t>No se específica meta establecida para la vigencia actua</t>
  </si>
  <si>
    <t>SecretarÍa del Interior, SecretarÍa de Familia, Organizaciones sociales de mujeres, Consejos Departamental y Municipales de mujeres, Directorios departamentales de Partidos Políticos, ESAP QUINDIO</t>
  </si>
  <si>
    <t>Se realizaron talleres educativos sobre derechos y prevención de violencia de género y sexual a los docentes y administrativos de las instituciones educativas de los 12 municipios, se brindó el mismo taller en el municipio de la Tebaida a diversas entidades; consejo consultivo OSIGD, consejo consultivo de mujer y género, líderes de juventud y líderes de habitantes de calle. Continuando con el proceso de promoción de los derechos y prevención de las violencias  se realizan múltiples talleres en el municipio de Calarcá con; los grupos organizados de adultos mayores y funcionarios del sector gastronómico. De la misma manera se realiza taller de derechos en el municipio de Montenegro a los docentes municipales de deportes. Por otro lado se brindan ocho talleres de formación al personal administrativo y asistencial sobre la resolución 459 del 2012, en cuatro municipios del departamento del Quindío. Continuando con el proceso se realizan infografías para el apoyo municipal, también lo largo de los dos meses se han realizado tres mesas de trabajo articulado con secretaria de familia de la misma manera se asiste a comité del municipio de la Tebaida donde se mencionan divisas barreras en la ruta y también se socializa el decreto 1710 del 2020 del mecanismo articulador. Para terminar se realiza aporte para el nuevo acto administrativo relacionado con la violencia sexual y de género.</t>
  </si>
  <si>
    <t>Secretaría del Interior</t>
  </si>
  <si>
    <t>No se específica meta establecida para la vigencia actua
Lo reportado no es acorde a la acción.</t>
  </si>
  <si>
    <t>Campaña de mujeres Quindianas como candidatas a las distintas corporaciones públicas y de elección popular.</t>
  </si>
  <si>
    <t>SecretarÍa del Interior, SecretarÍa de Familia, Organizaciones sociales de mujeres, Consejos Departamental y Municipales de mujeres, Policía Nacional</t>
  </si>
  <si>
    <t xml:space="preserve">SECTOR DE JUSTICIA Y DERECHO </t>
  </si>
  <si>
    <t xml:space="preserve">Promoción al acceso a la justicia. “Tú y Yo con justicia”. </t>
  </si>
  <si>
    <t>Servicio de asistencia técnica para la articulación de los operadores de los Servicio de justicia</t>
  </si>
  <si>
    <t xml:space="preserve">Entidades territoriales asistidas técnicamente </t>
  </si>
  <si>
    <t>Se brindó asistencia técnica a las instituciones educativas, comunidad, comunidad LGBTI y juntas de acción comunal, en el cumplimiento del codigo nacional de convivencia y seguridada, asi como en la tematica de resolucion pacifica de conflicto dentro de las comunidades.
En total fueron cuatro (4) municipios asistidos técnicamente (Quimbaya, Calarcá, Circasia, Montenegro.</t>
  </si>
  <si>
    <t>1. Secetaría del Interior 
Se tiene en cuenta el programa diseñado en la resolucion pacifica de conflicto dentro de las comunidades.</t>
  </si>
  <si>
    <t>Se brindó asistencia técnica a las instituciones educativas, comunidad, comunidad LGBTI y juntas de acción comunal, en el cumplimiento del código nacional de convivencia y seguridad, así como en la temática de resolución pacífica de conflicto dentro de las comunidades.
Se brindó capacitación y asistencia técnica en coordinación con el ministerio del interior en lo relacionado a la Ley 1801 del 2016 "Código de Convivencia Ciudadana a los funcionarios de la secretarias de gobierno de los 12 municipios del departamento del Quindío"
En total fueron doce (12) municipios asistidos técnicamente</t>
  </si>
  <si>
    <t>1. Secretaría del Interior</t>
  </si>
  <si>
    <t>SecretarÍa del Interior, SecretarÍa de Familia,  Consejos Departamental y Municipales de mujeres.</t>
  </si>
  <si>
    <t>Para este periodo no se realizo actividad relacionada</t>
  </si>
  <si>
    <t>Crear programa de apoyar técnico y financiero a  los planes de acción de los consejos municipales y departamental de mujeres.</t>
  </si>
  <si>
    <t>SecretarÍa del Interior, SecretarÍa de Familia, SecretarÍa de Planeación, ESAP Quindío</t>
  </si>
  <si>
    <t xml:space="preserve">Inclusión social </t>
  </si>
  <si>
    <t>Fortalecimiento a la gestión y dirección de la administración pública territorial "Quindío con una administración al servicio de la ciudadanía"</t>
  </si>
  <si>
    <t xml:space="preserve">Revisar y ajustar  la política pública de equidad de género para la mujer </t>
  </si>
  <si>
    <t xml:space="preserve">Documento de Política pública de la mujer y equidad de género revisada y ajustada </t>
  </si>
  <si>
    <t xml:space="preserve">
Programa Mecanismos de Dialogo formal
- Se asistió técnicamente  a los consejos consultivos de mujeres  en los municipios de Cordoba, Tebaida, Pijao, Filandia, Genova y Quimbaya , especificamnte</t>
  </si>
  <si>
    <t>Jefatura de Equidad de Género y Mujer - Secretaría de Familia</t>
  </si>
  <si>
    <t>Programa Mecanismos de Dialogo formal
- Se asistió técnicamente  a los consejos consultivos de mujeres  en los municipios de Buenavista, La tebaida,  Motenegro, Circasia, salento, Calarca, Armenia, Quimbaya y al Consejo Departamental de Mujeres del Quindío</t>
  </si>
  <si>
    <t>Internos: Secretaría de Familia se asistió tecnicamente al Consejo Departamental de Mujeres
Se realizó socialización de propuesta MDF del departamento a los Consejos Municipales de circasia armenia concejalas Mujeres de organizaciones en el auditorio simon  bolivar
Departamental</t>
  </si>
  <si>
    <t>Secretaría de Familia Departamental</t>
  </si>
  <si>
    <t>SecretarÍa del Interior, SecretarÍa de Familia, Consejos Departamental y Municipales de mujeres, UNIQUINDIO, ESAP Quindío</t>
  </si>
  <si>
    <t>Inclusión productiva de pequeños productores rurales. "Tú y yo con oportunidades para el pequeño campesino"</t>
  </si>
  <si>
    <t>Servicio de asesoría para el fortalecimiento de la Asociatividad</t>
  </si>
  <si>
    <t>170201102</t>
  </si>
  <si>
    <t>Asociaciones de mujeres fortalecidas</t>
  </si>
  <si>
    <t>Uniquindio 1
Jefatura Mujer 4</t>
  </si>
  <si>
    <t>Jefatura Mujer 8.414.583</t>
  </si>
  <si>
    <t>Secretaría de Familia 6</t>
  </si>
  <si>
    <t>Secretaria de Familia
4327500</t>
  </si>
  <si>
    <t>Se brindo asistencia técnica y apoyo para el fortalecimiento de las asociaciones de mujeres cafeteras en los municipios de Córdoba , Quimbaya, Calarcá, Barcelona, Buenavista y Pijao las cuales se encuentran inmersas en el proyecto tiendas Café Mujeres rurales  teniendo como objetivo principal el enfoque de género.</t>
  </si>
  <si>
    <t xml:space="preserve">
Internos: Jefatura de Equidad de Género y Mujer (Secretaría de Familia)  Se brindó asistencia técnica y apoyo para el fortalecimiento de las asociaciones de mujeres cafeteras en los municipios de Circasia, Calarcá, corregimiento de Barcelona, Pijao, La tebaida, Filandia,Génova, Córdoba, Quimbaya, Buenavista y Montenegro. El proyecto Café Mujer,  tiene como objetivo el fortalecimiento de las organizaciones con enfoque de Género.
- Se realizó articulación con FEDEPANElA y se convocó las  mujeres del Departamento del Quindío, con el fin de vincularlas en el proceso de  aprendizaje en la elaboración de la panela y sus derivados.
-La jefatura de la Mujer Y Equidad de Género, participo y realizó apoyo a la consejería presidencial para la estabilización y consolidación frente a la elección de las mujeres del Departamento del Quindío con enfoque de género y diferencial en la instancia especia, las cuales representan diferentes sectores, además se realizó convocatoria y gestión de las instalaciones donde se hizo el evento.
- La jefatura de la mujer para este trimestre se encuentra fortaleciendo y estructurando el proyecto de ordenanza el cual regalamenta el consejo consultivo de mujeres del Departamento del Quindío.
Externos Uniquindío Procesos fromativos y de intervención en Trabajo Social Familiar con perspectiva de Género.</t>
  </si>
  <si>
    <t>Uniquindío
Jefatura de Equidad de Género y Mujer - Secretaría de Familia</t>
  </si>
  <si>
    <t>Uniquindío: no reporta el presupuesto ejecutado</t>
  </si>
  <si>
    <t>Externos:
Uniquindio: La Facultad de Ciencias Humanas y Bellas Artes a través del Programa de Trabajo social a través de convenio interadministrativo con la Alcaldía de Armenia para la elaboración de la Política Pública de Mujer ha realizado 8 mesas de trabajo en las diferentes comunas del municipio para la realización del diagnóstico situacional de las Mujeres del Municipio
Internos: 
Secretaría de Familia  Departamental: Se brindó asistencia técnica y apoyo para el fortalecimiento de las asociaciones de mujeres cafeteras en los municipios de Barcelona, montenegro, Córdoba, Salento
La Jefatura de la Mujer realizó socialización de  la propuesta  MDF con el fin de fortalecer el Consejo consultivo de Mujeres del Departamento el día 22 de septiembre de acuerdo a la programación:
- Convocatoria a Comisarias de Familia, modalidad virtual (Plataforma Zoom) hora: 8.00 am
- Convocatoria a Enlaces Municipales y Mujeres Cafeteras del Departamento, modalidad presencial (Auditorio Simón Bolívar piso 4 Gobernación) Hora: 2:00 pm</t>
  </si>
  <si>
    <t>Uniquindío
Secretaría de Familia  Departamental</t>
  </si>
  <si>
    <t>Internos
Internos: Jefatura de Equidad de Género y Mujer (Secretaría de Familia)  Se brindó asistencia técnica y apoyo para el fortalecimiento de las asociaciones de mujeres cafeteras en los municipios de Quimbaya, Salento, Barcelona y Calarcá. Además de realizar Diagnóstico Interinstitucional Mujeres Cafeteras del Departamento con el fin de su fortalecimiento empresarial</t>
  </si>
  <si>
    <t>Secretaría de familia Departamental</t>
  </si>
  <si>
    <t>Diseñar e implementar estrategía de incorporación de mujeres Rurales, afro descendientes, jóvenes, mujeres y madres cabeza de familia, mujeres en condición de prostitución, LBTI, Mujeres retornadas, privadas de la libertad y en condición de pobreza extrema a los consejos municipales y departamental de mujeres.</t>
  </si>
  <si>
    <t>Secretaría del Interior, Secretaría de Familia, Consejos Departamental y Municipales de mujeres.</t>
  </si>
  <si>
    <t>LIDERAZGO GOBERNABILILIDAD Y TRANSPARENCIA</t>
  </si>
  <si>
    <t>Iniciativas para la promoción de la participación femenina en escenarios sociales y políticos implementada.</t>
  </si>
  <si>
    <t>Secretaría de Familia
4327500</t>
  </si>
  <si>
    <t>Se realizó una convocatoria como estrategia de incorporación al consejo Departamental de Mujeres a los doce municipios, para la primera sesión el 13 de enero por medio de la plataforma zoom, con representantes de mujeres rurales, afrodescendientes, negras, LBTI palanqueras, raizales, indígenas, enfoque étnico, mujeres víctimas de las diversas formas de violencias, mujeres del Sector empresarial y productivo.</t>
  </si>
  <si>
    <t>Se realizó una convocatoria como estrategia de incorporación al consejo Departamental de Mujeres a los doce municipios  para la segunda  sesión el 15de junio por medio electrónico y  se desarrolló por la plataforma zoom con las representantes de mujeres rurales, afrodescendientes, negras, LBTI palanqueras, raizales, indígenas, enfoque étnico, mujeres víctimas de las diversas formas de violencias, mujeres del Sector empresarial y productivo.</t>
  </si>
  <si>
    <t>Internos:
Secretaría de Familia Departamental: Se realizó una convocatoria como estrategia de incorporación al consejo Departamental de Mujeres a los doce municipios  para la tercera  sesión 29 sept por medio electrónico y  se desarrolló por la plataforma zoom con las representantes de mujeres rurales, afrodescendientes, negras, LBTI palanqueras, raizales, indígenas, enfoque étnico, mujeres víctimas de las diversas formas de violencias, mujeres del Sector empresarial y productivo</t>
  </si>
  <si>
    <t>Secretaria de Familia  Departamental</t>
  </si>
  <si>
    <t>Secretaría de Familia Departamental: Se realizó una convocatoria como estrategia de incorporación al consejo Departamental de Mujeres a los doce municipios  para la cuarta  sesión 21 diciembre por medio electrónico y  se desarrolló por la plataforma zoom con las representantes de mujeres rurales, afrodescendientes, negras, LBTI palanqueras, raizales, indígenas, enfoque étnico, mujeres víctimas de las diversas formas de violencias, mujeres del Sector empresarial y productivo</t>
  </si>
  <si>
    <t>Creación de un programa de capacitación en derechos humanos de las mujeres y liderazgo femenino con enfoque de género a mujeres Rurales, afro descendientes, jóvenes, mujeres y madres cabeza de familia, mujeres en condición de prostitución, LBTI, Mujeres retornadas, privadas de la libertad y en condición de pobreza extrema.</t>
  </si>
  <si>
    <t>Secretaría del Interior, Secretaría de Familia, Defensoría del Pueblo, Consejos Departamental y Municipales de mujeres, UNIQUINDIO, ESAP Quindío</t>
  </si>
  <si>
    <t>Gobierno territorial</t>
  </si>
  <si>
    <t>Fortalecimiento de la convivencia y la seguridad ciudadana. "Tú y yo seguros"</t>
  </si>
  <si>
    <t>Servicio de apoyo para la implementación de medidas en derechos humanos y DIH.</t>
  </si>
  <si>
    <t>41.2.1</t>
  </si>
  <si>
    <t>Medidas implementadas en cumplimiento de las obligaciones internacionales en materia de derechos humanos y DIH.</t>
  </si>
  <si>
    <t>Interior 1
Uniquindío 1</t>
  </si>
  <si>
    <t>Internos. Secretaria Interior Jornada de capacitación a las representantes del enfoque diferencial mujer de las 12 mesas municipales y departamental de victimas (maltrato, violencia sexual, discriminación, rutas de atención, empoderamiento)
Externos: Uniquindío Praxis profesional en proceso de intervención desde la línea de interculturalidad y enfoque diferencial con población afrodescendiente e indígena.
Foro permanente para la paz y la democracia</t>
  </si>
  <si>
    <t>Secretaría del Interior 
Uniquindío</t>
  </si>
  <si>
    <t>Externos:
Defensoría del Pueblo: Refiere que no es competencia</t>
  </si>
  <si>
    <t>Defensoría del Pueblo</t>
  </si>
  <si>
    <t>Internos
Secretaría de Interior refiere que se cumplió en el primer trimestre</t>
  </si>
  <si>
    <t>Secretaría de Interior</t>
  </si>
  <si>
    <t xml:space="preserve">2.3  Las Quindianas empoderadas hacia la conciliación de la vida familiar y los ámbitos de participación social, política y económica. </t>
  </si>
  <si>
    <t>Acciones formativas  que transformen los valores y estereotipos de los roles dirigidos a madres y padres de familia. Acciones ejecutadas a madres y padres de familia</t>
  </si>
  <si>
    <t>Secretaría de Familia, Secretaría de Educación, ICBF, UNIQUINDIO, secretaría de familia</t>
  </si>
  <si>
    <t xml:space="preserve">Servicio de apoyo para el fortalecimiento de escuela de padres </t>
  </si>
  <si>
    <t xml:space="preserve">220106700
Escuela de padres apoyadas </t>
  </si>
  <si>
    <t>ICBF
3014610101</t>
  </si>
  <si>
    <t>ICBF
2715943111</t>
  </si>
  <si>
    <t>Uniquindio 1
ICBF 1</t>
  </si>
  <si>
    <t>ICBF 6</t>
  </si>
  <si>
    <t>En el trimestre enero-marzo no se realizaron acciones</t>
  </si>
  <si>
    <t xml:space="preserve">Identificar el trimestre en que se va a ejecutar la acción concreta, el presupuesto programado y ejecutado en el 1er T </t>
  </si>
  <si>
    <t>Internos: Secretaría de Educación no es competencia de dicha oficina
Externos: Uniquindío imlementaación de la práctica en intervención familiar en varios municipios del departamento.
ICBF El ICBF en su proceso de corresponsabilidad implementa acciones que contribuyen al fortalecimiento de la familia y la construcción de paz, es por ello por lo que durante la vigencia ha desarrollado en las diferentes modalidades de atención, como internados, HI, CDI, FAMI, HCB externados, hogares sustitutos, donde se desarrollan diferentes estrategias  que mejoren sus condiciones de vida y posibiliten su crecimiento como individuos y grupos capaces de ejercer los derechos que les son inherentes, por medio de campañas de sensibilización, escuelas de padres, actividades de fortalecimiento personal y familiar en las unidades de servicio entre otras, basadas en la implementación del enfoque diferencial.</t>
  </si>
  <si>
    <t>Secretaría de Educación
Uniquindío
ICBF</t>
  </si>
  <si>
    <t>La Secretaría de Educación manifiesta que no es de su competencia</t>
  </si>
  <si>
    <t xml:space="preserve">Externos: 
ICBF Se desarrollaron seis modalidades de atención, así:
1. ATENCIÓN MEDIA JORNADA CON DISCAPACIDAD - ADOLESCENCIA Y JUVENTUD
2. GENERACIONES "SACÚDETE" - ÉTNICOS
3. GENERACIONES "SACÚDETE" - ADOLESCENTES (BID)
4. GENERACIONES "SACÚDETE" - JÓVENES (BID)
5. DE TÚ A TÚ - ADOLESCENCIA Y JUVENTUD
6. MODALIDAD OTRAS FORMAS DE ATENCIÓN "SACÚDETE"
La ejecución de la Política HAZ PAZ o la que hace sus veces es de liderazgo y responsabilidad de la Secretaría de Familia, el ICBF en su proceso de corresponsabilidad implementa acciones que contribuyen al fortalecimiento de la familia y la construcción de paz, es por ello por lo que durante la vigencia ha desarrollado los programas de Mi Familia, Territorios Étnicos, Generaciones Coon Bienestar.
Durante la vigencia 2021 se atendieron 8317 usuarios de 3433 cupos que se tenían programados. </t>
  </si>
  <si>
    <t>Secretaría de Familia, Secretaría de Educación, ICBF, UNIQUINDIO</t>
  </si>
  <si>
    <t>Inclusión social y productiva para la población en situación de vulnerabilidad. "Tú y yo, población vulnerable incluida"</t>
  </si>
  <si>
    <t>O</t>
  </si>
  <si>
    <t>Para este trimestre no se han realizado campañas de sensibilización.</t>
  </si>
  <si>
    <t>La Secretaría de familia para dicha vigencia no realizó actividades</t>
  </si>
  <si>
    <t>Crear un programa de televisión en el canal regional que visibilice las historias de vida de mujeres vinculadas al sector rural cafetero, campesinas,  indígenas,  afro descendientes, en condición de discapacidad en cuanto a sus múltiples roles como mujer tanto en el ámbito familiar como los escenarios económico, político y socio-cultural del departamento.</t>
  </si>
  <si>
    <t>Programa de televisión en el canal regional que visibilice las historias de vida de mujeres vinculadas al sector rural cafetero, campesinas,  indígenas,  afro descendientes, en condición de discapacidad.</t>
  </si>
  <si>
    <t>Secretaría de Familia, Secretaría de Educación, ICBF, UNIQUINDIO, organizaciones de mujeres, Tele café</t>
  </si>
  <si>
    <t>U.Q</t>
  </si>
  <si>
    <t>Externos:
ICBF: El ICBF no tiene dentro de su misionalidad la creación de programas de televisión, sin embargo puede aportar el desarrollo del mismo, pero se hace necesario que la meta sea reformulado en cuanto al responsable líder que pueda generar el proceso de convocatoria institucional que permita el desarrollo de la actividad.</t>
  </si>
  <si>
    <t>Secretaría de Familia, Secretaría de Turismo, Industria y Comercio.</t>
  </si>
  <si>
    <t>No es competencia de la Secretarìa, toda vez que no hacemos parte de la instancia de Conciliación de la vida familiar y laboral en el marco del Programa Nacional de Equidad Laboral con Enfoque Diferencial de Género.</t>
  </si>
  <si>
    <t>Internos
Turismo refiere que no es competencia de la Secretaría</t>
  </si>
  <si>
    <t>Secretaría de Tudismo</t>
  </si>
  <si>
    <t>Gobernación del Quindío, Alcaldías municipales, Secretaría de familia.</t>
  </si>
  <si>
    <t>Alcaldía Salento 3800000</t>
  </si>
  <si>
    <t>Para este trimestre no se han realizado campañas de visibilización y sensibilización.</t>
  </si>
  <si>
    <t xml:space="preserve">Reporte Interno 
Secretaría de Familia
Externo
Alcaldía de Pijao
No se ha llevado acabo una socializacion general, solo focalizada en las instancias de participacion
Alcadía de Génova
Alcaldía de laTebaida
01. En el mes de enero, se llevaron a cabo varias mesas de trabajo con los enlaces de la dirección administrativa de salud, la direccion administrativa de gobierno y secretaria de gobierno con la intención de articular las diferentes acciones que se conectan con las política pública de mujer y genero existentes en el Municipio. </t>
  </si>
  <si>
    <t>Externos: Alcaldía Salento empoderamiento desde el 2021
de la politica publica por medio de 
capacitaciones virtuales, se socializó las activideas que se van a realizar por parte del   enlace de la mujer donde se  sensibilizara el plan de acción para el presente año.
Alcaldía de Montenegro: Socialización al consejo territorial de mujeres en articulación con secretaría de familia de la gobernación del quindío</t>
  </si>
  <si>
    <t>Alcaldía de salento</t>
  </si>
  <si>
    <t xml:space="preserve">Externos:
Alcaldía Génova: Campaña de sensibilización de la política púbica de Equidad de Género para la Mujer 2015-2025
1. visibilización y sensibilización de la P.P en las I.E del Municipio de Génova Comité de víctimas
2.Consejo consultivo de Mujeres
Se tenia previsto 2 actividades  para este trimestre 
Alcaldía de Filandia: Mesa de trabajo con Mujeres líderes del Municipio para la formulación conjunta de la Política Pública de acuerdo a los lineamientos Departamentales
</t>
  </si>
  <si>
    <t xml:space="preserve">Alcaldía de Génova
Alcaldía de Filandia
</t>
  </si>
  <si>
    <r>
      <t xml:space="preserve">Externos: 
Alcaldía Calarcá:  Se realizaron 2 Acompañamiento y apoyo en las reuniones del Consejo Municipal de Mujeres- Apoyo al plan de trabajo del CMM. 2 apoyos del plan de trabajo del Consejo, los cuales fueron un taller en primeros auxilios psicológicos y uno de socialización de la ruta de atención del evento 875. Así mismo, se realizaron 5 acompañamientos y apoyos en las reuniones de éste. La población beneficida fueron 15 mujeres que son miembros del Consejo de Mujeres y todas la población que asiste cada miembro del consejo
Alcaldía de Tebaida:  Se creó flayer publicitario sobre la política pública de mujer y género 2013-2023. Con el fin,  de que en cada taller o capacitación se le entregara a las mujeres la información correspondiente a la política. 
Internos
</t>
    </r>
    <r>
      <rPr>
        <sz val="11"/>
        <color rgb="FFFF0000"/>
        <rFont val="Calibri"/>
        <family val="2"/>
        <scheme val="minor"/>
      </rPr>
      <t>La Secretaría de Familia a través de la Jefatura de la Mujer realiza campañas de difusión a través de redes sociales de las diversas acciones que realiza para dar cumplimiento a la Política Pública de Mujer</t>
    </r>
  </si>
  <si>
    <t xml:space="preserve">
Alcaldía Calarcá
Alcaldía Tebaida
Secretaría de Familia departamental</t>
  </si>
  <si>
    <t>Creación de sub-comités de seguimiento a la divulgación, implementación, monitoreo y evaluación de la política publica de Equidad de Género para las mujeres incorporados en los consejos municipales y departamental de mujeres.</t>
  </si>
  <si>
    <t>Subcomités de seguimiento de la Política Pública de Equidad de Genero para las mujeres.</t>
  </si>
  <si>
    <t>Secretaría de Familia, Consejos Departamental y municipales de mujeres</t>
  </si>
  <si>
    <t xml:space="preserve">
Desde el ente Departamental se cumple esta acción  toda vez que mediante la ordenanza 015 del 29 de julio de 2014 se creó el consejo Departamental de Mujeres que tiene  dentro de sus funciones el seguimiento de la implementación de la política pública.
De igual modo se hace asistencia técnica a los municipio para los ajustes de los actos administrativos que reglamentan las instancias de participación de mujeres de manera que se incluya dentro de sus funciones el seguimiento a la Política pública.
</t>
  </si>
  <si>
    <t>Se modifica lo programado ? No se puede evaluar los doce municipios con asistencia técnica.</t>
  </si>
  <si>
    <t>Desde el ente Departamental se cumple esta acción  toda vez que mediante la ordenanza 015 del 29 de julio de 2014 se creó el consejo Departamental de Mujeres que tiene  dentro de sus funciones el seguimiento de la implementación de la política pública.
De igual modo se hace asistencia técnica a los municipios, para los ajustes de los  mecanismos de diálogo formal en cada municipio, los cuales reglamentan las instancias de participación de mujeres de manera que se incluya dentro de sus funciones el seguimiento a la Política pública. (8 Municipios y 1 Departamental)</t>
  </si>
  <si>
    <t>Secretaría de Familia Departamental : revisar porque esta se cumple con el consejo departamental de mujeres quien tiene dentro de sus funciones realizar el monitoreo de la política pública de género</t>
  </si>
  <si>
    <t>Internos
Secretaría de Familia Departamental : revisar porque esta se cumple con el consejo departamental de mujeres quien tiene dentro de sus funciones realizar el monitoreo de la política pública de género</t>
  </si>
  <si>
    <t xml:space="preserve">Visibilizar a través de una estrategía mediática el rol de las mujeres Quindianas y sus aportes al desarrollo de la historia, la ciencia, las artes, la cultura y el deporte desde un enfoque de género. </t>
  </si>
  <si>
    <t>Estrategia mediática sobre el rol de las mujeres Quindianas y sus aportes al desarrollo de la historia, la ciencia, las artes, la cultura y el deporte desde un enfoque de género. (programas de tv, estrategias radiales, formación, etc.)</t>
  </si>
  <si>
    <t>100% de Implementación de estrategia mediática el rol de las mujeres Quindianas</t>
  </si>
  <si>
    <t xml:space="preserve">Secretaría de Familia, Secretaría de Cultura, Medios de comunicación departamentales, UNIQUINDIO  </t>
  </si>
  <si>
    <t>Promoción y acceso efectivo a los procesos culturales y artísticos "Tu y yo somos cultura Quindiana"</t>
  </si>
  <si>
    <t>Servicio de educación informal en áreas artísticas y culturales</t>
  </si>
  <si>
    <t>Personas capacitadas</t>
  </si>
  <si>
    <t>* se realizó talleres de formación con los artesanos "Tu y yo Tejiendo Identidad" para la población en general  en las instalaciones de la Gobernación de Macramé y Arcilla y asistieron 139 personas  
* En la semana de la mujer se celebración el evento " Paisaje Poético de la mujer Quindiana " en el cual se realizaron charlas de poesía a cargo de Poetisas Quindianas en el cual se atendieron virtualmente a 8876 en alcance por Facebook</t>
  </si>
  <si>
    <t>Internos:
Secretaría de Cultura Departamental: Se realizo Lecturas de la Memoria en Clave Femenina, una invitación cordial de XIV Encuentro Nacional de Escritores Luis Vidales. 
Se realizo capacitacion a la Asociacion de Madres Comunitarias en la ciudad de Armenia formando a 47 mujeres.
Se realizo taller de escritura a creativa en la cárcel de mujeres Villa Cristina del municipio de Armenia este proceso corresponde al proyecto 1000 palabras de libertad, beneficiando a 10 mujeres.</t>
  </si>
  <si>
    <t>Secretaría de Cultura Departamental</t>
  </si>
  <si>
    <t xml:space="preserve">Internos
Secretaría de Cultura: Se culmino a satisfacción el servicio de educación informal en áreas artísticas y culturales. </t>
  </si>
  <si>
    <t>Secretaría de Cultura</t>
  </si>
  <si>
    <t>Secretaría de Familia, Secretaría de Cultura, Indeportes, Consejos Departamental y Municipales de mujeres.</t>
  </si>
  <si>
    <t>Fomento a la recreación, la actividad física y el deporte. "Tú y yo en la recreación y el deporte"</t>
  </si>
  <si>
    <t>Servicio de promoción de la actividad física, la recreación y el deporte</t>
  </si>
  <si>
    <t>falta</t>
  </si>
  <si>
    <t>Municipios implementando  programas de recreación, actividad física y deporte social comunitario</t>
  </si>
  <si>
    <t>$ 56. 426.75</t>
  </si>
  <si>
    <t>Se han implementado 2 acciones:
1- Actividades de Habitos y estilos de vida saludable HEVS.
2-Formación y preparación de deportistas
Durante este primer trimestre se han atendido  alrededor de 1.117 mujeres, fomentando los habitos y estilos de vida saludable a través de la promoción de la actividad fisica regular la alimentación saludable y la protección de espacios 100% libres de humo
Igualmente se han apoyo a las mujeres atletas de cara a un proceso que le permita  destacarse en los diferentes eventos nacionales e internacionles es por ello que se ha fortalecido en asistencia técnica, metodológica, biomédica  y económica a las mujeres deportistas en representacion de nuestro Departamento</t>
  </si>
  <si>
    <t>1. Indeportes</t>
  </si>
  <si>
    <t xml:space="preserve">Se implementaron 5 acciones.                                                             
 1. H.E.V.S: 1140 mujeres hicieron actividad física musicalizada en los 12 municipios del departamento.                                                                                          
2. RECREACIÓN: 262 mujeres fueron beneficiadas del programa de recreación en actividades de adulto mayor y los demás cursos vitales.                                                                                                           
3. ESCUELAS DEPORTIVAS: 39 Mujeres hicieron parte de la escuela deportiva en futbol de salón.                                                                                                                           4.   DEPORTE SOCIAL COMUNITARIO:    El instituto benefició a  59 mujeres en este importante programa social.                                                                                       
 5. DEPORTE ASOCIADO: se benefició 96 mujeres deportistas de reserva deportiva, rendimiento y alto rendimiento las cuales se están preparando a juegos nacionales 2023.
</t>
  </si>
  <si>
    <t xml:space="preserve">Internos:
Indeportes: Durante este periodo se desarrollaron 4 eventos de actividad física dirigida musicalizada denominado "homenajes a la vida" a traves del equipo de HEVS beneficiando un total de 480 mujeres.                                                                                                       Asi mismo, en el tercer trimestre indeportes Quindio logro que las mujeres de los municipios de Cordoba,Salento,Calarca ,Armenia y Buenavista  se beneficiaran participando de los  juegos Deportivos y Recreativos comunales en los deportes de baloncesto, fútbol de salón, mini tejo, atletismo rana, billar y dominó. Adicionalmente se tuvieron 10 escuelas deportivas en las disciplinas de  Baloncesto, 2 futbol de salon, Gimnasia, 2 Atletismo, Voleibol, Patinaje, levantamiento de pesas y Futból. En el programa hábitos y estilos de vida saludable se atendieron un total de 3.100 mujeres en 11 municipios del departamento.                                                                                                                                      </t>
  </si>
  <si>
    <t>Indeportes</t>
  </si>
  <si>
    <t>Incorporación de iniciativas de producción cultural de las mujeres rurales (campesinas, cafeteras, indígenas y afro descendientes)  a los programas y proyectos de la Conservación, Reconocimiento y Protección del Paisaje Cultural Cafetero como patrimonio natural y cultural de la Humanidad tanto en las Cabeceras Municipales como en las zonas rurales del departamento.</t>
  </si>
  <si>
    <t>Iniciativas de producción cultural  de las mujeres rurales (campesinas, cafeteras, indígenas y afro descendientes)  a los programas y proyectos de la Conservación, Reconocimiento y Protección del Paisaje Cultural Cafetero</t>
  </si>
  <si>
    <t>Secretaría de Familia, Secretaría de Cultura, Secretaría de Turismo, Industria y Comercio</t>
  </si>
  <si>
    <t>Servicio de circulación artística y culturual.</t>
  </si>
  <si>
    <t>Producciones artísticas en circulación.</t>
  </si>
  <si>
    <t>*  Se hizo una  producción artística con el desarrollo de 12 videos - charlas en celebración del día de la mujer con el evento " Paisaje Poético de la mujer Quindiana "  participaron 100  mujeres en diferemtes cursos de vida, de manera presencial y 42000 personas alcanzadas virtualmente.</t>
  </si>
  <si>
    <t>Aplicar el formato V4 en estas actividades para que se pueda identificar la población Mujer rurales, campesinas, cafeteras, indígenas y afro descendiente. 
- indentificar e presupuesto asignado y ejecutado en el primer Trimestre 2021</t>
  </si>
  <si>
    <t xml:space="preserve">Internos
Cultura 
7 mujeres fueron ganadoras de las 7 becas otorgadas para la producción y circulación de producciones artísticas.     
 la Organización   ASOCIACIÓN OBSERVATORIO MUJER, CULTURA Y DERECHOS, cuyo objetivo es  Articular el saber ancestral y comtemporaneo de mujeres         </t>
  </si>
  <si>
    <t xml:space="preserve">Incorporar los aportes culturales y tradicionales de las mujeres mujeres rurales (campesinas, cafeteras, indígenas y afro descendientes) a la implementación  del plan de promoción turística territorial, la  consolidación de productos y/o servicios turísticos existentes en el departamento y el desarrollo de iniciativas de marketing territorial con base en la gestión y promoción sustentable del paisaje. </t>
  </si>
  <si>
    <t>Cultura</t>
  </si>
  <si>
    <t>Incentivar la promoción de los derechos humanos de las mujeres, la prevención de violencias y la transformación de valores de discriminación hacia la mujer a través de campañas en medios de comunicación escrita, radial y televisiva del departamento.</t>
  </si>
  <si>
    <r>
      <t xml:space="preserve">Secretaría del Interior, Secretaría de Familia,  </t>
    </r>
    <r>
      <rPr>
        <b/>
        <sz val="10"/>
        <rFont val="Calibri"/>
        <family val="2"/>
        <scheme val="minor"/>
      </rPr>
      <t>Defensoría del Pueblo, Personerías</t>
    </r>
  </si>
  <si>
    <t>$ 3.000.000</t>
  </si>
  <si>
    <t>Personeria Salento 1
Gobernación 1</t>
  </si>
  <si>
    <t xml:space="preserve">El día 08 de marzo se realizo una jornada de dialogo la cual tuvo como objetivo principal  abordar temas que garanticen la promociòn y prevenciòn de los derechos de las mujeres en el territorio, desde las historias propias de las panelistas </t>
  </si>
  <si>
    <t>Reporte Interno 
Secretaría del Interior
Reporte externo
Alcaldía de Circasia
Durante el periodo informado no se ejecutaron acciones relacionadas con el asunto, toda vez que la administración aún no estaba en proceso de contratación. 
Reporte Interno</t>
  </si>
  <si>
    <t>Externos: Personería Salento Se realizo por medio del facebook de la personerÍa una campaña a traves de un pieza digital con el fin de dar disufion y exaltación a los derechos de las mujeres Salentinas.
Internos: Gobernación del Quindío Campaña "Que no te toque" con el fin de prevenir actos violentos hacia las mujeres; cuenta con cuatro componentes tales como apartar, apoyar atentar y afirmar</t>
  </si>
  <si>
    <t>Personería Salento 
Comunicaciones - Gestora Social</t>
  </si>
  <si>
    <t>Externos: 
Personería de Calarcá: realizan las piezas publicitarias a que haya lugar, referente a la prevención y protección de la población y diferentes acciones relacionadas con las estrategias de la politica pública
Defensoría del Pueblo: Refiere que no es competencia</t>
  </si>
  <si>
    <t>Personería de Calarcá 
Defensoría del Pueblo</t>
  </si>
  <si>
    <t xml:space="preserve">Externos:
Personería Buenavista: Sellevo a cabo un acampaña de prevencion sobre todo tipo de violencia contra la mujer a los padres de la esculea de ofmracion de patinaje del municipio de Buenavista 
Personería Génova: Durante la vigencia 2021 se desarrolló la campaña denominada "Conoce tus Derechos", a traves de la cual se brindaron varias charlas y capacitaciones sobre Derechos Humanos y mecanismos de protección, dirigido a varios grupos sociales, entre ellos mujeres campesinas, juntas de acción comunal y asociacion de mujeres existentes en el municipio de Génova, Quindio
Personería Armenia: Se realizaron las siguientes piezas publicitarias referentes a la promoción de los derechos humanos: 
 Video de día internacional de la eliminación de  la violencia contra la mujer (25 de noviembre de 2021). Públicación de video conmemoración día internacional de los derechos humanos (10 de diciembre de 2021)
- Públicación derecho a la vida.
- Públicación derecho a la igualdad.
-Publicación derecjo a la libertad de expresión.
- Publicación derecho al reconocimiento como persona ante la ley. 
- Publicación prohibición de esclavitud.
Personería Calarcá Se realizan las piezas publicitarias a que haya lugar, referente a la prevención y protección de la población y diferentes acciones relacionadas con las estrategias de la politica pública. 
Internos:
Secretaría de Interior Ejecución de una campaña por radio y redes sociales a traves de la cual se busca sensibilizar y socializar el Delito de Trata de Personas y asi evitar que las mujeres del departamento sean victimas de este flagelo </t>
  </si>
  <si>
    <t>Personería Buenavista
Personería Génova
Personería Armenia
Secretaría de Interior
Personería Calarcá</t>
  </si>
  <si>
    <t>Gobernación del Quindío,  Universidades del Departamento, Centros de Investigación, Secretaría de Planeación, Secretaría de Familia.</t>
  </si>
  <si>
    <t>Externos: 
IUEAM: No es competencia de la EAM la cración del Observatorio de genero.</t>
  </si>
  <si>
    <t>IUEAM</t>
  </si>
  <si>
    <t>Secretaría de Educación, Secretaría de Familia, Secretaría de Cultura, Universidades del departamento.</t>
  </si>
  <si>
    <t>Gestión, protección y salvaguardia del patrimonio cultural colombiano. "Tú y yo protectores del patrimonio cultural"</t>
  </si>
  <si>
    <t>3302042</t>
  </si>
  <si>
    <t>Servicio de asistencia técnica en el manejo y gestión del patrimonio arqueológico, antropológico e histórico.</t>
  </si>
  <si>
    <t xml:space="preserve">Asistencias técnicas realizadas a entidades territoriales </t>
  </si>
  <si>
    <t xml:space="preserve">La Secretaría de Cultura en este 1er trimestre no reporta actividades realizadas para el cumpliemiento de esta acción concreta.
En el trimestre enero-marzo no se realizaron acciones por parte de la Secretaría de Educación en investigación de asuntos de género y de las mujeres del departamento
</t>
  </si>
  <si>
    <t xml:space="preserve">Cultura
Secretaría de Educación </t>
  </si>
  <si>
    <t>Externos:
IUEAM: El grupo de investigación de responsabilidad social de la IUEAM estudia la temática de responsabilidad social empresarial y Estudiantil. No se tiene investigaciones u proyectos directamente relacionados con el tema de la politica, ya que nuestra oferta académica no tiene los elementos necesarios para realizar estas investigaciones
Internos
Secretaría de Educación Departamental: En el trimestre julio-septiembre no se realizaron acciones por parte de la Secretaría de Educación en investigación de asuntos de género y de las mujeres del departamento</t>
  </si>
  <si>
    <r>
      <t>Secretaría del Interior, Secretaría de Familia, Secretaría de educación, Secretaría de Salud, P</t>
    </r>
    <r>
      <rPr>
        <b/>
        <sz val="10"/>
        <rFont val="Calibri"/>
        <family val="2"/>
        <scheme val="minor"/>
      </rPr>
      <t>ersonerías.</t>
    </r>
  </si>
  <si>
    <t>Reporte Interno
Secretaría del Interior
Alcaldía de Circasia
Durante el periodo informado no se ejecutaron acciones relacionadas con el asunto, toda vez que la administración aún no estaba en proceso de contratación. 
Reporte Interno</t>
  </si>
  <si>
    <t>Durante el periodo informado se realizarón 4 capacitaciones dirigidas a grupos de mujeres enfocadas a Fortalecer la participación de mujeres en la movilización social de mujeres frente a las violencias ejercidas contra ellas desde el enfoque diferencial y de derechos humanos.</t>
  </si>
  <si>
    <t>Personería de Circasia</t>
  </si>
  <si>
    <t>Externos: 
Personeria Calarcá: Refiere que no es competencia</t>
  </si>
  <si>
    <t xml:space="preserve">Personería de Calarcá </t>
  </si>
  <si>
    <t>Externos:
Personería de Calarcá  refiere  que no es competencia</t>
  </si>
  <si>
    <t>Personería Calarcá</t>
  </si>
  <si>
    <t>Diseño e implementación de campaña "Hombres Quindianos por una vida libre de miedos y violencias contra las mujeres". Esta campaña pretenderá la reflexión y  transformación de valores machistas y sexistas en los hombres como agenciadores de la convivencia pacífica entre hombres y mujeres en los ámbitos públicos y privados.</t>
  </si>
  <si>
    <t>Campaña "Hombres Quindianos por una vida libre de miedos y violencias contra las mujeres" elaborada y ejecutada</t>
  </si>
  <si>
    <t>90% de implementación de campaña "Hombres Quindianos por un vida libre de miedos y violencias contra las mujeres"</t>
  </si>
  <si>
    <t>Secretaría del Interior, Secretaría de Familia, Secretaría de Educación, Secretaría de Salud, Personerías, Policía Nacional.</t>
  </si>
  <si>
    <t>Externos: Personería Salento Desde la personería se ha acompañado activamente los escenarios de movlizacion de muejeres cuando ha sido dispuesta la presencia de esta entidad</t>
  </si>
  <si>
    <t xml:space="preserve">Externos: 
Personeria Calarcá: Refiere que desconoce la temática </t>
  </si>
  <si>
    <t>Externos:
Personería de Calarcá  refiere  que no se ejecuta</t>
  </si>
  <si>
    <r>
      <t xml:space="preserve">Secretaría de familia, Fiscalía, Policía nacional, Secretaría de Educación, </t>
    </r>
    <r>
      <rPr>
        <b/>
        <sz val="10"/>
        <rFont val="Calibri"/>
        <family val="2"/>
        <scheme val="minor"/>
      </rPr>
      <t>Defensoría del Pueblo.</t>
    </r>
  </si>
  <si>
    <t>Reporte Interno</t>
  </si>
  <si>
    <t>Externos: Defensoría del Pueblo reporta que no es su competencia</t>
  </si>
  <si>
    <t>Defensoria del Pueblo</t>
  </si>
  <si>
    <t xml:space="preserve">Secretaría de familia, Universidades del Departamento, </t>
  </si>
  <si>
    <t xml:space="preserve">No es de competencia de la Secretaría del Interior. El tema de investigación debe ser liderado desde las universidades. </t>
  </si>
  <si>
    <t>Externos:
IUEAM: El grupo de investigación de responsabilidad social de la IUEAM estudia la temática de responsabilidad social empresarial y Estudiantil. No se tiene investigaciones u proyectos directamente relacionados con el tema de la politica, ya que nuestra oferta académica no tiene los elementos necesarios para realizar estas investigaciones</t>
  </si>
  <si>
    <t>Secretaría de familia, Secretaría del Interior, Secretaría de Educación , Secretaría de Salud, ICBF, Defensoría del Pueblo, Personería, Policía Nacional</t>
  </si>
  <si>
    <t>Inclusión social y equidad.</t>
  </si>
  <si>
    <t>Atención, asistencia y reparación integral a las víctimas. "Tú y yo con reparación integral"</t>
  </si>
  <si>
    <t>Servicio de orientación y comunicación a las víctimas.</t>
  </si>
  <si>
    <t>35.2.1</t>
  </si>
  <si>
    <t>Solicitudes tramitadas.</t>
  </si>
  <si>
    <t>1 Secretaría del Interior
1 Personería Circasia</t>
  </si>
  <si>
    <t>1500000 Secretaría del Interior
100.000 Personería Circasia</t>
  </si>
  <si>
    <t xml:space="preserve">Internos: Secretaría del Interior El dia 25 de mayo se realizo un conversatorio - taller en el marco de la conmemoración del dia nacional por la dignidad de las mujeres victimas de violencia sexual
Externos: Personería Salento Se ha hecho efectivo recibimiento de la poblacion victima de este flagelo a traves de los mecanismos dispuestos por la unidad de victimas 
Personería Circasia: En el mes de mayo  de 2021 se llevó a cabo acividad de  conmemoracion de la violencia sexual de la mujer en el marco del conflicto armado interno </t>
  </si>
  <si>
    <t xml:space="preserve">Secretaría del Interior / Familia
Personería Salento
Personería Circasia </t>
  </si>
  <si>
    <t>Externos: 
Defensoría del Pueblo: Refiere que no es competencia</t>
  </si>
  <si>
    <t>Externos:
Personería Buenavista: Se realizo capacitacion a las mujeres que hacen parte de la Mesa Municipal de Víctimas del muncipio de Buenavista sobre violencia sexual y su relacion con el desplazamiento forzado 
Personería Génova: Se brindaron dos (2) capacitaciones sobre violencia intrafamiliar y violencia contra la mujer, dirigidas a la población víctima del conflicto armado y a los lideres representantes de víctimas en el municipio. 
Personería Calarcá: No se tiena campaña se realiza el respectivo asesoramiento y atención a victimas del conflicto armado mediante declaraciones a victimas y demas inherentes a la protección y prevencion de los derechos de las mujeres que acuden a la Personeria Municipal.
ICBF: Se hace necesario que la meta sea reformulada en cuanto al responsable líder que pueda generar el proceso de convocatoria institucional que permita el desarrollo de la actividad.
Internos
Secretaria de Interior Se realizó en el primer trimestre</t>
  </si>
  <si>
    <t>Personería Buenavista
Personería Génova
Personería Calarcá
ICBF
Secretaría de Interior</t>
  </si>
  <si>
    <t>Secretaría de familia, Secretaría del Interior, Secretaría de Educación , Secretaría de Salud, ICBF, Defensoría del Pueblo, Personería</t>
  </si>
  <si>
    <t>12 Secretaría del Interior
1 Personería Circasia</t>
  </si>
  <si>
    <t>1500000 Secretaría del Interior 
100.000
Personería Circasia</t>
  </si>
  <si>
    <t xml:space="preserve">Se brindo asistencia tecnica a los 12 municipios del Departamento con el fin de realizar la instalación y operación del Comité Municipal de Paz, asi como la participación de las mujeres y el rol que representan en este espacio </t>
  </si>
  <si>
    <t>Reporte Interno
Secretaría de Familia
Alcaldía de Circasia
Durante el periodo informado no se ejecutaron acciones relacionadas con el asunto, toda vez que la administración aún no estaba en proceso de contratación. 
Reporte Interno</t>
  </si>
  <si>
    <t xml:space="preserve">Internos: Secretaria del Interior Se realizo jornada de asistencia tecnica en construcción y aportes al plan de acción, con las representantes de los 12 consejos municipales de paz
Externos: Personería Salento desde la personeria se ha acompañado activamente los escenarios de construcción de paz de muejeres cuando ha sido dispuesta la presencia de esta entidad.  
Personería Circasia:Esta actividad se llevo acabo entre los meses de Mayo y Junio a traves de la capacitación Derechos Humanos y Paz dirigida a  los lideres de las Juntas de Acción Comunal del Municipio de Circasia. </t>
  </si>
  <si>
    <t>Secretaría del Interior 
Personería Salento 
Personería Circasia</t>
  </si>
  <si>
    <t>Personería Salento: reporta pero con es acorde a la acción establecida</t>
  </si>
  <si>
    <t>Externos:
Personería Génova: Se participó en el Comité Territorial de Paz, en el cual hubo un amplia participación de mujeres, con quienes se trabajó en temas de liderazgo sobre paz, convivencia y derechos humanos.
Personería Calarcá: Se realiza el respectivo acompañamiento al comité de paz - en caso de ser solicitado o requerido
ICBF: Se hace necesario que la meta sea reformulada en cuanto al responsable líder que pueda generar el proceso de convocatoria institucional que permita el desarrollo de la actividad.
Internos:
Secretaría de Interior Se realizó en el primer trimestre</t>
  </si>
  <si>
    <t>Personería Génova
Personería Calarcá
ICBF
Secretaría de Interior</t>
  </si>
  <si>
    <t>Salento
3.800.000</t>
  </si>
  <si>
    <t>5 Génova
1 Salento</t>
  </si>
  <si>
    <t>Alcaldía Quimbaya
400.000</t>
  </si>
  <si>
    <t>Alcaldía Salento
3,000,000</t>
  </si>
  <si>
    <r>
      <t xml:space="preserve">No es competencia de la Secretaría del Interior. 
</t>
    </r>
    <r>
      <rPr>
        <sz val="11"/>
        <color theme="1"/>
        <rFont val="Calibri"/>
        <family val="2"/>
        <scheme val="minor"/>
      </rPr>
      <t xml:space="preserve">
Se realizo una capacitación en conjunto con la secregtaria de familia y Secretaria de Gobierno en inicitaivas de construcción de paz participación y resistencia pacifica con enfoque de genero.
</t>
    </r>
    <r>
      <rPr>
        <b/>
        <sz val="11"/>
        <color theme="1"/>
        <rFont val="Calibri"/>
        <family val="2"/>
        <scheme val="minor"/>
      </rPr>
      <t xml:space="preserve">
</t>
    </r>
    <r>
      <rPr>
        <sz val="11"/>
        <color theme="1"/>
        <rFont val="Calibri"/>
        <family val="2"/>
        <scheme val="minor"/>
      </rPr>
      <t>el 8 de marzo se realizo a las 4:00 Pm foro taller sobre "La historia de los derechos de la Mujer" en la casa de la cultura.
1. Participacion ante el consejo de paz del municipio, por la representante de mujeres.
2. Proyecto de acuerdo del Consejo Municipal de Mujeres.
3. Socializacion de normativa  de 1257 de 2008 y medidas de proteccion.
4. Socializacion casa de mujeres empoderadas.
5. Emprendimiento y liderazgo con las asociaciones</t>
    </r>
  </si>
  <si>
    <t>Reporte Interno
Sec Interiror 
Reporte externo
alcaldía de Pijao
1. Participacion ante el consejo de paz del municipio, por la representante de mujeres.
2. Proyecto de acuerdo del Consejo Municipal de Mujeres.
3. Socializacion de normativa  de 1257 de 2008 y medidas de proteccion.
4. Socializacion casa de mujeres empoderadas.
5. Emprendimiento y liderazgo con las asociaciones
Alcadía Génova
Alcaldía de Circasia
Durante el periodo informado no se ejecutaron acciones relacionadas con el asunto, toda vez que la administración aún no estaba en proceso de contratación. 
Reporte Interno
Alcaldía de a Tebaida
el 8 de marzo se realizo a las 4:00 Pm foro taller sobre "La historia de los derechos de la Mujer" en la casa de la cultura.</t>
  </si>
  <si>
    <t>Externos: La Alcaldía de Génova *Acompañamiento psicologico.          *Campañas y charlas sobre violencia contra la mujer. *Procesos Administrativos de Restablecimientos de Derechos.                     *Recepción de denuncias. *Visitas. 
Alcaldía de Salento:  celebracion del 
dia internacional de paz el dia 07 de 09 de 2020 .
Personería Salento:  desde la personeria se ha divulgado activamente los escenarios de construcción de paz de muejeres cuando ha sido dispuesta la presencia de esta entidad.</t>
  </si>
  <si>
    <t>Alcaldía de Génova
Alcaldía de Salento
Personería Salento</t>
  </si>
  <si>
    <t>Alcaldía de Génova: No reporta presupuesto ejecutado</t>
  </si>
  <si>
    <t>Externos
Personería de Calarcá:  Se cumplen las funciones de la personeria frente a asesoramiento sobre los derechos que le asisten a dicha población.
Defensoría del Pueblo: Refiere que no es competencia
Alcaldía de Quimbaya: Desde la casa de la mujer del municipio se realizó *Acompañamiento psicologico.          *Campañas y charlas sobre violencia contra la mujer. *talleres pedagogicos de empoderamiento 
Alcaldía de Filandia: Por medio de la mesa de participación de víctimas se han documentado iniciativas de construcción de paz por parte de las mujeres
Personería Armenia: Se cumplen las funciones de la personería frente a asesoramiento sobre los derechos que le asisten a dicha población.</t>
  </si>
  <si>
    <t>Personería de Calarcá
Defensoría del Pueblo
Alcaldía de Quimbaya 
Alcaldía de Filandia
Personería Armenia</t>
  </si>
  <si>
    <t>Externos:
Alcaldía Salento:  celebracion del 
dia internacional de la mujer rural el dia 03 de 11 de 2022 en el municipio de Salento
Personería Calarcá: Se cumplen las funciones de la personeria frente a asesoramiento sobre los derechos que le asisten a dicha población.</t>
  </si>
  <si>
    <t>Alcaldía Salento
Personería Calarcá</t>
  </si>
  <si>
    <t>Secretaría de Familia, Secretaría del Interior, Secretaría de Educación , Secretaría de Salud, ICBF, Defensoría del Pueblo, Personería, ACR.</t>
  </si>
  <si>
    <t xml:space="preserve">No es competencia de la Secretaría del Interior. </t>
  </si>
  <si>
    <t>Reporte Interno
Sec Interiror 
Reporte externo
Alcaldía de Circasia
Durante el periodo informado no se ejecutaron acciones relacionadas con el asunto, toda vez que la administración aún no estaba en proceso de contratación. 
Reporte Interno</t>
  </si>
  <si>
    <t xml:space="preserve">No es competencia </t>
  </si>
  <si>
    <t>Externos:
Personería de Calarcá: Se realizara la articulación en caso de que sea solicitiada o requerida por la agencia o por dicha población.
Defensoría del Pueblo: Refiere que no es competencia</t>
  </si>
  <si>
    <t>Personería de Calarcá
Defensoría del Pueblo</t>
  </si>
  <si>
    <t>Externos:
Personería Calarcá: Se realizara la articulación en caso de que sea solicitiada o requerida por la agencia o por dicha población. 
ICBF: Se hace necesario que la meta sea reformulada en cuanto al responsable líder que pueda generar el proceso de convocatoria institucional que permita el desarrollo de la actividad.</t>
  </si>
  <si>
    <t>Personería Calarcá
ICBF</t>
  </si>
  <si>
    <t>No es clara la  meta anual</t>
  </si>
  <si>
    <t>Secretaría de Familia, Secretaría del Interior, Defensoría del Pueblo, Personería, Policía nacional.</t>
  </si>
  <si>
    <t>Fortalecimiento de la convivencia y la seguridad ciudadana. "Tu y yo seguros"</t>
  </si>
  <si>
    <t>Servicio de asistencia tecnica</t>
  </si>
  <si>
    <t>Instancias territoriales de coordinacion institucional asistidas y apoyadas</t>
  </si>
  <si>
    <t>12 Secretaría del Interior
4 Personería Circasia</t>
  </si>
  <si>
    <t xml:space="preserve">2855000 Secretaría del Interior
400.000 Personería Circasia
</t>
  </si>
  <si>
    <t xml:space="preserve">Se ha adelantado asesoramiento con los doce municipios del departamento con el fin de conformar la bolsa departamental para la construcción del pabellón de sindicados en la cárcel Peñas Blancas de Calarcá, según lo establecido en compromiso con el Ministerio de Justicia   </t>
  </si>
  <si>
    <t>Externos: Personería Circasia Esta actividad estubo incluida dentro de la de las  4 capacitaciones dirigidas a grupos de mujeres enfocadas a Fortalecer la participación de mujeres en la movilización social de mujeres frente a las violencias ejercidas contra ellas desde el enfoque diferencial y de derechos humanos.</t>
  </si>
  <si>
    <t xml:space="preserve">Personería Circasia </t>
  </si>
  <si>
    <t>Internos
Secretaría del Interior: Se realizó en el primer trimestre
Externos:
Personería Calarcá En el momento pertinente se realizaran las recomendaciones de acuerdo al comité de paz municipal de calarca, en razón a que se esta conformando.
ICBF: Se hace necesario que la meta sea reformulada en cuanto al responsable líder que pueda generar el proceso de convocatoria institucional que permita el desarrollo de la actividad.</t>
  </si>
  <si>
    <t>Secretaría del Interior
Personería Calarcá
ICBF</t>
  </si>
  <si>
    <t>Secretaría de Familia, Secretaría del Interior, Secretaría de Educación , Defensoría del Pueblo, Personería</t>
  </si>
  <si>
    <t>4101038</t>
  </si>
  <si>
    <t>Servicio de asistencia técnica para la participación de las víctimas</t>
  </si>
  <si>
    <t>Eventos de participación realizados</t>
  </si>
  <si>
    <t>En el trimestre enero-marzo no se realizaron acciones en la asesoría para la construcción de la catedra de la paz en las instituciones educativas</t>
  </si>
  <si>
    <t>Identificar en que trimestre se va a relaizar esta acción concreta</t>
  </si>
  <si>
    <t xml:space="preserve">Se han realizado asistencias técnicas en los temas de enseñanza obligatoria incluidos en los macrotemas implementados por la Secretaría de Educación Departamental. Para efectos de la implementación de la cátedra de la paz, se incluye con otros temas de enseñanza obligatoria en el macrotema que se ha nominalizado, Identidad: Inclusión y diversidad. En ese sentido, identidad se convierte como lo han adoptado en 23 IE mediante resolución interna como asignatura del área de ciencias sociales con un eje temático denominado, Paz
</t>
  </si>
  <si>
    <t>Cuanto porcentaje de instituciones con respecto al departamento corresponde</t>
  </si>
  <si>
    <t>Externos: 
La Personería de Armenia realiza acompañamiento activo a las instituciones por medio de los personeritos estudiantiles en liderazgo, paz y posconflicto. Igualmente, se realiza diplomado 
Defensoría del Pueblo: Refiere que no es competencia
Internos:
Secretaría de Educación Departamental: Se han realizado asistencias técnicas en los temas de enseñanza obligatoria incluidos en los macrotemas implementados por la Secretaría de Educación Departamental. Para efectos de la implementación de la cátedra de la paz, se incluye con otros temas de enseñanza obligatoria en el macrotema que se ha nominalizado, Identidad: Inclusión y diversidad. En ese sentido, identidad se convierte como lo han adoptado en 23 IE mediante resolución interna como asignatura del área de ciencias sociales con un eje temático denominado, Paz</t>
  </si>
  <si>
    <t>Personería de Armenia
Defensoría  del Pueblo
Secretaría de Educación Departamental</t>
  </si>
  <si>
    <t>Externos
Personería Armenia: Por parte de la Personeria Municipal de Armenia se han revisado los manuales de conviviencia de las instituciones educativas de Armenia, verificando que este incluido la catedra de paz, y que además se se incorpore el enfoque diferencial y de genero, como la prevención de todo tipo de violencias basadas en genero.
Personería Calarcá En el momento pertinente se realizaran las recomendaciones de acuerdo al comité de paz municipal de calarca, en razón a que se esta conformando.</t>
  </si>
  <si>
    <t>Personería Armenia
Personería Calarcá</t>
  </si>
  <si>
    <t>Secretaría de Familia, Secretaría del Interior, Defensoría del Pueblo, Personería, Policía Nacional.</t>
  </si>
  <si>
    <t xml:space="preserve">Reporte Interno
Sec Interiror 
Reporte externo
Alcaldía de Circasia
Durante el periodo informado no se ejecutaron acciones relacionadas con el asunto, toda vez que la administración aún no estaba en proceso de contratación. 
</t>
  </si>
  <si>
    <t xml:space="preserve">Internas- Secretaría del Interior: Se realizó asistencia técnica a los doce municipios del departamento del Quindío, con el fin de afrontar las dificultades de orden público generados por el paro nacional que se viene efectuando desde el 28 de mayo, con la realización de mesas de trabajo con los representantes de los diferentes sectores, consejos de seguridad, comités de orden público departamentales con la participación de los 12 alcaldes de los municipios del departamento
Externas: Personería de Circasia Esta ctividad se encuentra incluida dentro del PISCC del municipio para el periodo 2020-2023. </t>
  </si>
  <si>
    <t>Secretaría del Interior 
Personería de Circasia</t>
  </si>
  <si>
    <t>Externos: 
Personeria Calarcá: Refiere que no es competencia
Defensoría del Pueblo: Refiere que no es competencia</t>
  </si>
  <si>
    <t>Externos
Personería Armenia: Por parte de la Personeria Municipal de Armenia se  han desarrollado diplomados dirigidos a personeros
contralores y representantes estudiantiles, convenio con la
Universidad Gran Colombia y otras entidades,  en cuyos modulos esta inmerso
el tema de prevensión y mitigación de las violencias basadas en genero.
Personeria Calarcá refiere que no es competencia
Internos
Secretaría del Interior: se cumplió en el primer trimestre</t>
  </si>
  <si>
    <t>Personería Armenia
Personería  Calarcá
Secretaría del Interior</t>
  </si>
  <si>
    <t>Secretaría de Familia, Secretaría del Interior, Defensoría del Pueblo, Personería.</t>
  </si>
  <si>
    <t xml:space="preserve">Internos: Secretaría del Interior Se realizó asistencia técnica a los doce municipios del departamento del Quindío, con el fin de afrontar las dificultades de orden público generados por el paro nacional que se viene efectuando desde el 28 de mayo, con la realización de mesas de trabajo con los representantes de los diferentes sectores, consejos de seguridad, comités de orden público departamentales con la participación de los 12 alcaldes de los municipios del departamento
Externos: Personería Salento Hace parte del plan de desarrollo departamental </t>
  </si>
  <si>
    <t>Secretaría del Interior 
Personería Salento</t>
  </si>
  <si>
    <t>Internos
Secretaría del Interior: Se cumplió en el primer trimestre
Externos:
Personería Calarcá Refiere que no es competencia</t>
  </si>
  <si>
    <t>Secretaría del Interior
Personería Calarcá</t>
  </si>
  <si>
    <t xml:space="preserve">
Reporte externo
Alcaldía de Circasia
Durante el periodo informado no se ejecutaron acciones relacionadas con el asunto, toda vez que la administración aún no estaba en proceso de contratación. 
Reporte Interno</t>
  </si>
  <si>
    <t>Externos:
Personeria Calarcá refiere que no es competencia</t>
  </si>
  <si>
    <t>Secretaría de Familia, Secretaría del Interior, Secretaría de Educación , Secretaría de Turismo, Industria y Comercio, Defensoría del Pueblo, Personería, ICBF</t>
  </si>
  <si>
    <t>Personería Génova 1</t>
  </si>
  <si>
    <t>Externas: Personería Salento 1 campaña ejecutada/ 1 capaña diseñada a traves de redes sociales se ha dado difusion a piezas para la prevencion de la violencia contra las mujeres 
Defensoría del Pueblo reporta que no es su competencia</t>
  </si>
  <si>
    <t>Externos:
Personería Génova: El dia 9 de noviembre, se realizó taller con las integrantes del hogar FAMI, a quienes se les brindó charla sobre la violencia intrafamiliar y se socializó la ruta de atención integral. De igual manera se realizaron dos (2) programas radiales a traves de la emisora comunitaria Manantial Estereo en la cual se abordaron las secueslas psicologicas de la violencia contra la mujer, las posibles causas y la ruta de atención. 
Personería Armenia: Se realizaron las siguientes piezas publicitarias referentes a la promoción de los derechos humanos: 
1- Video de día internacional de la eliminación de  la violencia contra la mujer (25 de noviembre de 2021).
2- Públicación de video conmemoración día internacional de los derechos humanos (10 de diciembre de 2021)
- Públicación derecho a la vida.
- Públicación derecho a la igualdad.
-Publicación derecjo a la libertad de expresión.
- Publicación derecho al reconocimiento como persona ante la ley. 
- Publicación prohibición de esclavitud.
Personería Calarcá: Dentro de las funciones de la personeria municipal se da estricto cumplimiento a la salvaguarda de cada uno de los derechos de los ciudadanos es decir todas las poblaciones o a la comunidad en general en todos sus ciclos de vida. 
ICBF Se hace necesario que la meta sea reformulada en cuanto al responsable líder que pueda generar el proceso de convocatoria institucional que permita el desarrollo de la actividad.</t>
  </si>
  <si>
    <t>Personería de Génova
Personería Armenia
Personería Calarcá
ICBF</t>
  </si>
  <si>
    <t>Secretaría de Familia, Secretaría del Interior, secretaría de Salud, Fiscalía, INMLCF, CAIVAS, Dirección territorial Min. Trabajo.</t>
  </si>
  <si>
    <t>No se reporta avance en este primert trimestre</t>
  </si>
  <si>
    <t>Se promovió y apoyo en el acompañamiento y realización de los 12 comités locales municipales para el abordaje integral de la salud sexual y reproductiva con énfasis en ITS, VIH, Hepatitis.</t>
  </si>
  <si>
    <t xml:space="preserve">No es acorde a la acción </t>
  </si>
  <si>
    <t>Externos:
Ministerio del Trabajo:  El 03 de agosto de 2021 el MINTRABAJO en asocio con la Oficina de la Equidad y la Mujer, llevo a cabo la charla sobre "Equidad Laboral: Derechos de Todas y Todos", por ambientes laborales libres de violencias de género, contando con la participación del Grupo Interno de Trabajo para las Víctimas y la Equidad Laboral con Enfoque de Género escenario en la cual se socializo el programa "Equipares" como una estrategia que promueva la vinculación de las mujeres en el ámbito laboral. Por otro lado, se contó con la intervención del Doctor JORGE EDUARDO GOMEZ ARBOLEDA, quien socializo los diferentes tipos de violencia y las normas que los regula, logrando la participación de 79 personas aproximadamente.</t>
  </si>
  <si>
    <t xml:space="preserve">Ministerio  del Trabajo
</t>
  </si>
  <si>
    <t>Secretaría de Familia, Secretaría del Interior, Secretaría de Salud, Fiscalía, INMLCF, CAIVAS, Dirección territorial Min. Trabajo.</t>
  </si>
  <si>
    <t>Externos:
Fiscalía: Fururo Colombia 1. Talleres conversatorio s sobre Prevención Violencia Sexual con formadores de los jardines infantiles ICBF de Armenia 
2. Conferencia Sobre prevención de Violencia de Genero con Servidores del ejército Colombiano
3. Manejo de evidencia Física de víctimas de violencia sexual con el personal del hospital mental Filandia 
4. Conversatorio Marco normativo violencia sexual y violencia de genero con servidores públicos del municipio de Filandia
5.  Conferencia sobre violencia de género  y sexual comunidad del barrio Santande</t>
  </si>
  <si>
    <t>Fiscalía General de la Nación</t>
  </si>
  <si>
    <t>No existe una meta clara</t>
  </si>
  <si>
    <t>Interior
Secretaría de Salud 1 Asesorias a los planes de acción para la prevención del acoso sexual y laboral.</t>
  </si>
  <si>
    <t>Secretaría de Familia, Secretaría del Interior, Secretaría de Educación, Defensoría del Pueblo, Personería</t>
  </si>
  <si>
    <t>Servicio de asistencia técnica</t>
  </si>
  <si>
    <t>Instancias territoriales de coordinación institucional asistidas y apoyadas</t>
  </si>
  <si>
    <t>En el trimestre enero-marzo no se realizaron acciones enformación a funcionarios del sector educativo  en prevención y detección de la discriminación y la violencia contra las mujeres y derechos de las mujeres y prácticas no discriminatorias.diseñado y ejecutado</t>
  </si>
  <si>
    <t>Reporte Interno
Secretaría de Familia
Reporte externo
Alcaldía de Circasia
Durante el periodo informado no se ejecutaron acciones relacionadas con el asunto, toda vez que la administración aún no estaba en proceso de contratación. 
Reporte Interno</t>
  </si>
  <si>
    <r>
      <rPr>
        <sz val="11"/>
        <rFont val="Calibri"/>
        <family val="2"/>
        <scheme val="minor"/>
      </rPr>
      <t>Se</t>
    </r>
    <r>
      <rPr>
        <sz val="11"/>
        <color rgb="FFFF0000"/>
        <rFont val="Calibri"/>
        <family val="2"/>
        <scheme val="minor"/>
      </rPr>
      <t xml:space="preserve"> </t>
    </r>
    <r>
      <rPr>
        <sz val="11"/>
        <rFont val="Calibri"/>
        <family val="2"/>
        <scheme val="minor"/>
      </rPr>
      <t>inicia un proceso de planeación para el cumplimiento del proceso a partir del retorno a la presencialidad educativa</t>
    </r>
  </si>
  <si>
    <t>Secretaría de Educación</t>
  </si>
  <si>
    <t>Internos:
Secretaría de Educación Departamental: Se inicia un proceso de planeación para el cumplimiento del proceso a partir del retorno a la presencialidad educativa</t>
  </si>
  <si>
    <t>Externos:
Personería Armenia: Se han capacitado a rectores, coordinadores y profesores que hacen parte del Comité de Convivencia de los diferentes establecimientos educativos oficiales de acuerdo a la ley 1620 de 2013, formando para el ejercicio de los derechos humanos y la educación para la sexualidad y la prevensión y la mitigación de la violencia escolar, violencias basadas en genero y derechos sexuales y reproductivos, este trabajo ha sido articulado  con funcionarios de la secretaria de familia, secretaria de salud a nivel departamental y con la universidad del Quindio.
Personería Calarcá: En caso de requerirse se presta la asistencia frente a capacitación de docentes y demas funcionarios del sector educativo.</t>
  </si>
  <si>
    <t>Secretaría de Familia, Secretaría de Salud, Defensoría del Pueblo, Personería, PROFAMILIA Quindío.</t>
  </si>
  <si>
    <t>Inclusión social</t>
  </si>
  <si>
    <t xml:space="preserve"> 0316 - 2 - 3.2.2.2.9.0.0.0.19050212.91119 - 20 </t>
  </si>
  <si>
    <t>Internos: Secretaría de Salud :Desde la Dimensión de Salud sexual y reproductiva en el año 2020 se realizó un seguimiento a diferentes Instituciones del Departamento del Quindío como EAPBS, IPS públicas y privadas y programas regulares en los cuales se evidencio la necesidad de fortalecer los procesos de promoción y prevención en temas de ITS, VIH/SIDA y Hepatitis para lograr un mayor impacto en la población en generar y poder disminuir los indicadores relacionados con dichos temas. Por tal motivo en el año 2021 se planteó la necesidad de realizar talleres pedagógicos con diferentes sectores como el educativo, empresarial, fuerzas policiales y sector salud para reforzar los conocimientos de estas personas y posteriormente sea replicada la información y así poder lograr una intersectorialidad y disminución en los indicadores de impacto de VIH/SIDA. Los talleres pedagógicos sobre ITS, VIH, Hepatitis y Derechos Sexuales y Reproductivos se iniciaron con los docentes y administrativos de los colegios oficiales y no oficiales de cada Municipio del Departamento del Quindío, iniciando el 8 de marzo de 2021 y finalizando el 15 de Marzo de 2021 con un total de 12 talleres pedagógicos impactando a un total de 608 Docentes y Administrativos del Departamento. Posteriormente se realizaron 4 talleres pedagógicos con 4 Universidades con mayor número de estudiantes como la Universidad del Quindío, CUE Alexander Von Humbold, Universidad EAM y la Gran Colombia, a los participantes de los talleres pedagógicos se les envió el material audiovisual con el compromiso de ser replicado a los estudiantes para así lograr un mayor impacto en la población estudiantil. Posteriormente se iniciaron los talleres pedagógicos con9 cuerpos de bomberos de diferentes Municipios del Departamento y 3 empresas de transporte especializado de pacientes, de los cuales no se obtuvo la mejor adherencia con la participación de solo 7 de las 12 empresas pese a la Circular externa que se les envió vía correo electrónico y los recordatorios de las conferencias. Se ofertaron 6 talleres pedagógicos dando inicio el 24 de marzo y finalizando el 5 de abril, sin embargo, en ocasiones no se conectaba personal y se daba por cancelada la sección. Dentro de todas las personas capacitadas sobre Derechos sexuales y reproductivos, ITS, VIH y Hepatitis se obtuvo un total de 662 personas, dentro de las cuales un 10% era población Indígena y 5% personal de la salud, el resto de la población no pertenecía a ninguna de las comunidades con enfoque de vulnerabilidad. Así mismo también se realizaron otras actividades en conjunto con SECRETARIA DE SALUD diferentes entes como el laboratorio de Salud Pública del Departamento del Quindío con el cual se realizaron 3 jornadas de toma de muestras para VIH y Sífilis en los Municipios de Armenia, Quimbaya y Corregimiento de Barcelona en las cuales se tomaron 134 pruebas y de esas solo 4 fueron reactivas para Sífilis y ninguna para VIH. Adicional a esto también se trabajó en conjunto con el programa de Tuberculosis para realizar formación de agentes comunitarios de los diferentes Municipios y hacer entrega de los Kits de acciones colaborativas de TB/VIH, La formación se llevó a cabo en dos jornadas el 3 de marzo de 2021 y el 17 de Marzo de 2021.  Se realizó el primer comité departamental para el abordaje de las violencias de género y sexual de niños niñas adolescentes y jóvenes. Se realizaron:
Se promovió y apoyo en el acompañamiento y realización de los 12 comités locales municipales para el abordaje integral de la salud sexual y reproductiva con énfasis en ITS, VIH, Hepatitis.
5 capacitaciones a los funcionarios administrativos y asistenciales de 2 bancos de sangre y 4 servicios transfusionales del departamento del Quindío en fomentar la autoexclusión voluntaria y altruista, para donación de sangre o tejidos entre las personas con comportamientos de riesgo o que viven con ITS, VIH, hepatitis B o C,  Realizar capacitación al  personal funcionarios de  12 mayores Empresas de los 12 Municipios del departamento del Quindío, capacitación al  personal de  11 Estaciones de Policía de los 11 Municipios del departamento del Quindío, Realizar capacitación a los docentes y personal administrativo de  4 Universidades públicas y privadas  con mayor cantidad de estudiantes del departamento del Quindío, 12 capacitaciones a los funcionarios administrativos y asistenciales de 12 Planes locales de los municipios del departamento del Quindío,  Se Realizó capacitación a los docentes y personal administrativo de 12 colegios oficiales de 12 municipios del departamento del Quindío, 15 capacitaciones a los funcionarios administrativos y asistenciales de 15 IPS (12 públicas y 3 privadas) de los municipios del departamento del Quindío en TEMAS ADMINISTRATIVO-ASISTENCIAL DEL PROGRAMA DE VIH-SIDA- HEPATITIS Y GUIAS DE PRACTICA CLINICA DE ITS, VIH/SIDA, HEPATITIS B y C, TRANSMISIÓN MATERNOINFANTIL de ITS VIH HB HC, y COINFECCIÓN VIH-TBC, ITS por consumo de sustancias inyectables (psicoactivos) uso de condones. Se desarrolló y/o coordinación de 1 SUBCOMITÉ DEPARTAMENTALES DE PROMOCION Y PREVENCION DE LAS ITS - VIH/SIDA. Se promovió que las personas con exposición de riesgo biológico laboral o no laboral  que consultaron dentro de las primeras 72 horas de ocurrido el  evento reciban atención integral  de acuerdo a los protocolos vigentes.
Se realizó levantamiento de línea de base estadística de personas que consultaron a los servicios de salud en los municipios del Quindío por situación de consumo sustancias inyectables (psicoactivos), cruzando la variable CIE 10 (cie10 principal y cie10 relacionado) con el municipio de residencia.
Se realizaron talleres educativos sobre derechos y prevención de violencia de género y sexual a los docentes y administrativos de las instituciones educativas de los 12 municipios, se brindó el mismo taller en el municipio de la Tebaida a diversas entidades; consejo consultivo OSIGD, consejo consultivo de mujer y género, líderes de juventud y líderes de habitantes de calle. Continuando con el proceso de promoción de los derechos y prevención de las violencias  se realizan múltiples talleres en el municipio de Calarcá con; los grupos organizados de adultos mayores y funcionarios del sector gastronómico. De la misma manera se realiza taller de derechos en el municipio de Montenegro a los docentes municipales de deportes. Por otro lado se brindan ocho talleres de formación al personal administrativo y asistencial sobre la resolución 459 del 2012, en cuatro municipios del departamento del Quindío. Continuando con el proceso se realizan infografías para el apoyo municipal, también lo largo de los dos meses se han realizado tres mesas de trabajo articulado con secretaria de familia de la misma manera se asiste a comité del municipio de la Tebaida donde se mencionan divisas barreras en la ruta y también se socializa el decreto 1710 del 2020 del mecanismo articulador. Para terminar se realiza aporte para el nuevo acto administrativo relacionado con la violencia sexual y de género.
Externos: Personería de Circasia: Dichas acciones son ejecutadas por medio del PIC, en las cuales se realizan intervenciones educativas en los entornos comunitario y educativo en los temas de promocion de metodos anticopceptivos, derechos sexuales y reproductivos y prevención del embarazo adolescente.</t>
  </si>
  <si>
    <t>Secretaria de Salud
Personería de Circasia</t>
  </si>
  <si>
    <t xml:space="preserve">No se específica meta establecida para la vigencia actual
Secretaría de Salud, no puntualiza con la acción
</t>
  </si>
  <si>
    <t>Externos: 
Personería Calarcá  refiere que no es competencia</t>
  </si>
  <si>
    <t>Secretaría de Familia, Secretaría de Educación, Defensoría del Pueblo, Personería.</t>
  </si>
  <si>
    <t>1
Personeria ARMENIA</t>
  </si>
  <si>
    <t>En el trimestre enero-marzo no se realizaron acciones en asesorias de implementación del Decreto 4798 de 2011 en los proyectos pedagógicos</t>
  </si>
  <si>
    <t>Se han realizado asistencias técnicas en los temas de enseñanza obligatoria incluidos en los macrotemas implementados por la Secretaría de Educación Departamental. Para efectos de la intervención para evitar la violencia contra la mujer, se incluye con otros temas de enseñanza obligatoria en el macrotema que se ha nominalizado, Identidad: Inclusión y diversidad. En ese sentido en este trimestre se ha llevado a cabo asistencias técnica a 23 IE con presencia de rectores y coordinadores</t>
  </si>
  <si>
    <t xml:space="preserve">No reporta el presupuesto ejecutado </t>
  </si>
  <si>
    <t>Externos:
Defensoría del Pueblo: Refiere que no es competencia
Internos:
Secretaría de Educación Departamental: Se han realizado asistencias técnicas en los temas de enseñanza obligatoria incluidos en los macrotemas implementados por la Secretaría de Educación Departamental. Para efectos de la intervención para evitar la violencia contra la mujer, se incluye con otros temas de enseñanza obligatoria en el macrotema que se ha nominalizado, Identidad: Inclusión y diversidad. En ese sentido en este trimestre se ha llevado a cabo asistencias técnica a 23 IE con presencia de rectores y coordinadores</t>
  </si>
  <si>
    <t>Defensoría del Pueblo
Secretaría de Educación Departamental</t>
  </si>
  <si>
    <t>Externos:
Personería Armenia: Se implementa a traves de rutas de atención y prevención con las entidades y/o autoridades competentes como es el caso de Policia nacional, Comisaria de Familia y Fiscalia General de la Nación.
Personería Calarcá  Se implementa a traves de rutas de atención y prevención con las entidades y/o autoridades competentes como es el caso de Policia nacional, Comisaria de Familia y Fiscalia General de la Nación.</t>
  </si>
  <si>
    <t>Inclusión social y Reconciliación</t>
  </si>
  <si>
    <t>Desarrollo Integral de Niños, Niñas, Adolescentes y sus Familias. "Tú y yo niños, niñas y adolescentes con desarrollo integral"</t>
  </si>
  <si>
    <t>Rutas integrales de atención en violencia intrafamiliar y  violencia de género</t>
  </si>
  <si>
    <t>Política pública de la mujer y equidad de género   implementada.</t>
  </si>
  <si>
    <t>Secretaria de Familia
8665500</t>
  </si>
  <si>
    <t>Durante el periodo informado no se realizaron acciones orientadas al cumplimiento de esta acción concreta.</t>
  </si>
  <si>
    <t xml:space="preserve">Externos: 
Personeria Calarcá: Refiere que no es competencia
Defensoría del Pueblo: Refiere que no es competencia
Internos:
Secretaría de Familia Departamental: Durante la vigencia se realizó convocatoria a todos los medios de comunicación que tienen cobertura en el Departamento para realizar sensibilización Prevención de violencias contra las mujeres, promoción de sus derechos bajo el enfoque diferencial y de género. Además, se realizó dicha actividad con estudiantes en formación del Programa de Comunicación Social y Periodismo de la Universidad del Quindío </t>
  </si>
  <si>
    <t>Personería de Calarcá 
Defensoría del Pueblo
Secretaría de Familia Departamental</t>
  </si>
  <si>
    <t>Externos:
Personería Génova: El día 5 de noviembre de 2021, se realizó una charla sobre prevención de violencia a la mujer y la socialización de la ruta de atención integral, la cual fue dirigida a los integrantes de la Mesa Municipal de Víctimas y de igual, dicha charla se brindó el dia 15 de diciembre a las integrantes del Consejo Municipal de Mujeres.
Personería Calarcá refiere que no es competencia</t>
  </si>
  <si>
    <t>Personería de Génova
Personería Calarcá</t>
  </si>
  <si>
    <t>Secretaría de Familia, Secretaría del Interior, Defensoría del Pueblo, Personería, CAIVAS, CAVIF.</t>
  </si>
  <si>
    <t>Externos: Personería Salento Desde la personeria se ha acompañado todas las capacitacines que han sido impartidas y a las cuales a sido convocadas con ocasión al tema 
Personería de Circasia: Se brinda acompañamiento a Través de la Secretaria de Gobierno y Desarrollo Social  a las Unidades de Justicia y Paz, CAV, CAIVAS Y CAVIF en: población vulnerable y derechos humanos</t>
  </si>
  <si>
    <t>Personería Salento  
Personería Circasia</t>
  </si>
  <si>
    <t>No se específica meta establecida para la vigencia actual
Lo reportado no corresponde a la acción</t>
  </si>
  <si>
    <t>Externos:
Personería Calarcá refiere que no es competencia</t>
  </si>
  <si>
    <t>Secretaría de Familia, Secretaría del Interior, Defensoría del Pueblo, Procuraduría.</t>
  </si>
  <si>
    <t>Defensoría  del Pueblo</t>
  </si>
  <si>
    <t>Secretaría de Familia, Secretaría del Interior, Defensoría del Pueblo, Personería, CAIVAS, CAVIF, INMLCF, FISCALIA, Policía Nacional.</t>
  </si>
  <si>
    <t>Externos: 
Personería Calarcá: Se realiza la respectiva atención y activación de ruta con las autoridades competentes de conformidad con los lineamientos de la 1257 de 2008
Defensoría del Pueblo: Refiere que no es competencia</t>
  </si>
  <si>
    <t>Personería Calarcá
Defensoría del Pueblo</t>
  </si>
  <si>
    <t>Externo:
Personería Armenia: Se realiza la respectiva atención y activación de ruta con las autoridades competentes de conformidad con los lineamientos de la 1257 de 2008
Personería Calarcá Se realiza la respectiva atención y activación de ruta con las autoridades competentes de conformidad con los lineamientos de la 1257 de 2008</t>
  </si>
  <si>
    <t xml:space="preserve">Personería Armenia
Personería calarcá </t>
  </si>
  <si>
    <t>ICBF 509485277</t>
  </si>
  <si>
    <t>ICBF  4193941309</t>
  </si>
  <si>
    <t>Personeria salento 100% 
ICBF 100%</t>
  </si>
  <si>
    <t>ICBF
4193941309</t>
  </si>
  <si>
    <t>Externos: Personería Salento Se ha participado en el 100% de las audiciencias que han sido programadas por la comiaria de familia en los procesos de restablecimiento de derechos de niños, niñas y adoslecentes.
ICBF Desde el ICBF se cuenta con diferentes modalides de restablecimiento, sin emabrgo se cuenta con Internado de violencia sexual y modalidads de apoyo y fortalecimiento a la familia intervencion de apoyo-apoyo psicologico especializado, los cuales son nmodalidades de atencion esepcializada para NNNA, cn sus derechos amenazados o vulnerados, victimas de violencia sexual, con el objetivo de garantizar el restablecimiento de sus derechos. Durante lo corrido del II Trimestre del 2021, en el Centros de Atención Integral a Victimas de Abuso Sexual - CAIVAS, se recibieron 218denuncias de presuntos hechos de violencia sexual en contra de NNA, los cuales fueron atendidos, remitidos y direccionados en su totalidad  a las diferentes  modalidades de restablecimeinto de derechos. 107 Están en proceso de verificación de derechos, con PARD abierto  y 111 Se realizo cierre del proceso.</t>
  </si>
  <si>
    <t>Personería Salento 
ICBF</t>
  </si>
  <si>
    <t xml:space="preserve">La Personería de Salento e ICBF no reportan el presupuesto ejecutado </t>
  </si>
  <si>
    <t>Externos
Personería de Calarcá: Activacion de rutas de atención.
Defensoría del Pueblo: Refiere que no es competencia</t>
  </si>
  <si>
    <t>Externo
Personería Armenia: Activacion de rutas de atención.
Personería calarcá: Activacion de rutas de atención
ICBF Durante la vigencia 2021 se realizó la atención a 175 usuarios por violencia sexual
El ICBF en conjunto con la Fiscalía General de la Nación garantiza el funcionamiento del CAIVAS y la atención de niñas, niños y adolescentes.</t>
  </si>
  <si>
    <t>Personería Armenia
Personería Calarcá 
ICBF</t>
  </si>
  <si>
    <t>Fiscalía General de la Nación, Secretaría del Interior.</t>
  </si>
  <si>
    <t xml:space="preserve">Secretaría de Interior, Secretaría de Familia. </t>
  </si>
  <si>
    <t>Secretaría del Interior, Secretaría de Familia, CAIVAS, CAV, CAVIF, Defensoría del Pueblo, Personería</t>
  </si>
  <si>
    <t>Dentro de los lineamientos para la atención a mujeres Victimas de violencias basadas en Género con énfasis en Victimas del Conflicto Armado, se brindó atención Psicosocial dentro del programa PAPSIVI-Programa de atención psicoscial y salud integral a victimas del conflicto armado a 2 mujeres Victimas  de violencia Física y sexual en el municipio de  Quimbaya</t>
  </si>
  <si>
    <t xml:space="preserve">
Reporte Interno
Secretaría del Interior
Reporte externo
Alcaldía de Circasia
Durante el periodo informado no se ejecutaron acciones relacionadas con el asunto, toda vez que la administración aún no estaba en proceso de contratación. 
Reporte Interno</t>
  </si>
  <si>
    <t>Internas - Secretaría de Salud: Desde la Dimensión de Salud sexual y reproductiva en el año 2020 se realizó un seguimiento a diferentes Instituciones del Departamento del Quindío como EAPBS, IPS públicas y privadas y programas regulares en los cuales se evidencio la necesidad de fortalecer los procesos de promoción y prevención en temas de ITS, VIH/SIDA y Hepatitis para lograr un mayor impacto en la población en generar y poder disminuir los indicadores relacionados con dichos temas. Por tal motivo en el año 2021 se planteó la necesidad de realizar talleres pedagógicos con diferentes sectores como el educativo, empresarial, fuerzas policiales y sector salud para reforzar los conocimientos de estas personas y posteriormente sea replicada la información y así poder lograr una intersectorialidad y disminución en los indicadores de impacto de VIH/SIDA. Los talleres pedagógicos sobre ITS, VIH, Hepatitis y Derechos Sexuales y Reproductivos se iniciaron con los docentes y administrativos de los colegios oficiales y no oficiales de cada Municipio del Departamento del Quindío, iniciando el 8 de marzo de 2021 y finalizando el 15 de Marzo de 2021 con un total de 12 talleres pedagógicos impactando a un total de 608 Docentes y Administrativos del Departamento. Posteriormente se realizaron 4 talleres pedagógicos con 4 Universidades con mayor número de estudiantes como la Universidad del Quindío, CUE Alexander Von Humbold, Universidad EAM y la Gran Colombia, a los participantes de los talleres pedagógicos se les envió el material audiovisual con el compromiso de ser replicado a los estudiantes para así lograr un mayor impacto en la población estudiantil. Posteriormente se iniciaron los talleres pedagógicos con9 cuerpos de bomberos de diferentes Municipios del Departamento y 3 empresas de transporte especializado de pacientes, de los cuales no se obtuvo la mejor adherencia con la participación de solo 7 de las 12 empresas pese a la Circular externa que se les envió vía correo electrónico y los recordatorios de las conferencias. Se ofertaron 6 talleres pedagógicos dando inicio el 24 de marzo y finalizando el 5 de abril, sin embargo, en ocasiones no se conectaba personal y se daba por cancelada la sección. Dentro de todas las personas capacitadas sobre Derechos sexuales y reproductivos, ITS, VIH y Hepatitis se obtuvo un total de 662 personas, dentro de las cuales un 10% era población Indígena y 5% personal de la salud, el resto de la población no pertenecía a ninguna de las comunidades con enfoque de vulnerabilidad. Así mismo también se realizaron otras actividades en conjunto con SECRETARIA DE SALUD diferentes entes como el laboratorio de Salud Pública del Departamento del Quindío con el cual se realizaron 3 jornadas de toma de muestras para VIH y Sífilis en los Municipios de Armenia, Quimbaya y Corregimiento de Barcelona en las cuales se tomaron 134 pruebas y de esas solo 4 fueron reactivas para Sífilis y ninguna para VIH. Adicional a esto también se trabajó en conjunto con el programa de Tuberculosis para realizar formación de agentes comunitarios de los diferentes Municipios y hacer entrega de los Kits de acciones colaborativas de TB/VIH, La formación se llevó a cabo en dos jornadas el 3 de marzo de 2021 y el 17 de Marzo de 2021.  Se realizó el primer comité departamental para el abordaje de las violencias de género y sexual de niños niñas adolescentes y jóvenes. Se realizaron:
Externas - Personería de Circasia: Se garantiza ruta de atencin  adecuada de mujeres víctimas de diversas formas de violencias basadas en género, con especial énfasis en las diversas modalidades de violencia sexual que ocurren en el marco del conflicto armado.</t>
  </si>
  <si>
    <r>
      <t xml:space="preserve">Secretaria </t>
    </r>
    <r>
      <rPr>
        <sz val="11"/>
        <rFont val="Calibri"/>
        <family val="2"/>
        <scheme val="minor"/>
      </rPr>
      <t>de Salud</t>
    </r>
    <r>
      <rPr>
        <sz val="11"/>
        <color theme="1"/>
        <rFont val="Calibri"/>
        <family val="2"/>
        <scheme val="minor"/>
      </rPr>
      <t xml:space="preserve"> 
Personería Circasia</t>
    </r>
  </si>
  <si>
    <t>Secretaría de Salud debe ser más específico en el reporte
Lo  reportaro por la Personería de Circasia no corresponde a la acción</t>
  </si>
  <si>
    <t>Externos
Personería de Calarcá: Se realiza la respectiva atención y activación de ruta con las autoridades competentes de conformidad con los lineamientos de la 1257 de 2008
Defensoría del Pueblo: Refiere que no es competencia</t>
  </si>
  <si>
    <t>Externo:
Personería Armenia: Se realiza la respectiva atención y activación de ruta con las autoridades competentes de conformidad con los lineamientos de la 1257 de 2008
Personería Calarcá: Se realiza la respectiva atención y activación de ruta con las autoridades competentes de conformidad con los lineamientos de la 1257 de 2008</t>
  </si>
  <si>
    <t>Personería Armenia
Personería calarcá</t>
  </si>
  <si>
    <t>Secretaria del Interior, Secretaría de Familia, Comités departamental y municipales del mujeres, INMLCF, Procuraduría</t>
  </si>
  <si>
    <t>Internos:
Secretaría de Salud Departamental: Se realizó asistencia tecnica con secretaria de salud municipal del municipio de Armenia donde se aclararon conceptos y competencias de las instituciones en cuanto a la aplicación de protocolos acerca de la ley 1257 de 2008, quedando compromiso de realizar una nueva mesa tecnica con demas actores con el fin de concretar la ruta y las obligaciones de cada institucion dentro del protocolo.
Seguimiento a las EPS con los casos notificados y los protocolos aplicados en atencion a usuarios  a traves de vigilancia en salud pública con enfoque diferencial y de género en el diseño e implementación de la vigilancia en salud pública de salud mental que son reportados para identificar que se está ejecutando correctamente todo el proceso gestión del riesgo que es reconocida como grupo diferencial pues así se tiene un mejor conocimiento de todas las competencias que maneja el sector salud.</t>
  </si>
  <si>
    <t>Internos:
secretaría de Salud : 9 Aplicación de protocolos de atención a víctimas de violencia de genero</t>
  </si>
  <si>
    <t>Secretaría de Interior, Secretaría de Familia, CAV, CAVIF, CAIVAS,  Procuraduría</t>
  </si>
  <si>
    <t xml:space="preserve">No se específica meta establecida para la vigencia actual
La Secretaría de salud debe ser más específica en el reporte </t>
  </si>
  <si>
    <t>Fiscalía General de la Nación Armenia, Fiscalías Seccionales Quindío, Policía Nacional, Secretaría del Interior</t>
  </si>
  <si>
    <t>Es competencia de la FGN</t>
  </si>
  <si>
    <t>Secretaría de Salud, ESPs, Procuraduría</t>
  </si>
  <si>
    <t>Fortalecimiento, promoción de la salud y prevención primaria en salud mental en el Departamento del Quindío.</t>
  </si>
  <si>
    <t xml:space="preserve">Servicio de gestión del riesgo en temas de trastornos mentales. </t>
  </si>
  <si>
    <t>Campañas de gestión del riesgo en temas de trastornos mentales implementadas.</t>
  </si>
  <si>
    <t>No se reporto avances en esta acción para el primer trimestre del año 2021</t>
  </si>
  <si>
    <t>Secretaría de Familia, Secretaría del Interior, Secretaría de Salud,  ICBF, CAVIF, CAIVAS, Comisarias de Familia</t>
  </si>
  <si>
    <t>3365833
Comisaría Génova
19,535,000</t>
  </si>
  <si>
    <t>5 Comisaría Génova
1 ICBF
2 Jefatura de Mujer</t>
  </si>
  <si>
    <t>Comisaría Génova 8,933,000</t>
  </si>
  <si>
    <t>Com Génova
6511666</t>
  </si>
  <si>
    <t>Com Génova
2977000</t>
  </si>
  <si>
    <t xml:space="preserve"> D98Se socializo las ruta de atención establecida para las mujeres de los diferentes tipos de violencia en conjunto con las alcaldías de los siguientes municipios: Pijao, Quimbaya, Filandia y Córdoba.
Cada una de las instituciones educativas socializo su ruta de atencion municipal para los casos de violencia que se presenten dentro de su institucion. *se da a conocer el informe preeliminar sobre violencia, sexual y de genero, desde el sistema de vigilancia epidemiologica sivigila
  *se establecen los lineamientos para la creación de estrategias de prevención en cuanto a la violencia de genero y violencia sexual en niños, niñas y adolecentes del municipio de filandia quindío</t>
  </si>
  <si>
    <t>Reporte Interno
Secretaría de Familia
Reporte Externo
Comisaria de Calarca
Actividades programadas son: Asistencia Profesional Personalizada Psicosocial en la Prevención de la Violencia Intrafamiliar, Asistencia Profesional Personalizada Psicológica en la Prevención de la Violencia Intrafamiliar, Asistencia Profesional Personalizada Gerontológica en la Prevención de la Violencia Intrafamiliar, Seguimiento Psicosocial a procesos de violencia Intrafamiliar, Seguimiento a Procesos de Restablecimiento de Derechos, Seguimiento a Procesos Gerontológicos en la Prevencion de la Violencia Intrafamiliar.
Alcaldía de Filandia
Cada una de las instituciones educativas socializo su ruta de atencion municipal para los casos de violencia que se presenten dentro de su institucion. *se da a conocer el informe preeliminar sobre violencia, sexual y de genero, desde el sistema de vigilancia epidemiologica sivigila
  *se establecen los lineamientos para la creación de estrategias de prevención en cuanto a la violencia de genero y violencia sexual en niños, niñas y adolecentes del municipio de filandia quindío</t>
  </si>
  <si>
    <t xml:space="preserve">Internos: Secretaría de Salud realizó levantamiento de línea de base estadística de personas que consultaron a los servicios de salud en los municipios del Quindío por situación de consumo sustancias inyectables (psicoactivos), cruzando la variable CIE 10 (cie10 principal y cie10 relacionado) con el municipio de residencia.
Jefatura de Equidad de Género y Mujer (Secretaría de Familia) Desde el ente departamental se cumple esta acción toda vez que mediante el decreto 587 del 14 de agosto de 2018 se creó el comité departamental consultivo intersectorial e interinstitucional, para e abordaje integral de la violencias de género y violencias sexuales en niños, niñas y adolescentes.
Así mismo se está realizando la implementación del mecanismo articulador y aterrizándolo al territorio mediante el decreto 1710 del 2020.
Externos: Comisaria de Familia Génova *Acompañamiento psicologico.          *Campañas y charlas sobre violencia contra la mujer. *Procesos Administrativos de Restablecimientos de Derechos.                     *Recepción de denuncias. *Visitas.
Comisaría Quimbaya: En lo que va corrido del año 2021 llevamos 60 procesos de restablecimiento de derechos de niños, niñas y adolescentes en hogares sustitututos, internados o en ubicacion familiar
ICBF Se tiene dentro del Comité la estrategia de reporte de información coordinada con SIVIGILA y CAIVAS como herramienta en tiempo real de casos reportados, su intervención y activación de rutas de atención. </t>
  </si>
  <si>
    <t>Secretaria de Salud
Jefatura de Equidad de Género y Mujer (Secretaría de Familia)
Comisaría de Familia Génova, Quimbaya</t>
  </si>
  <si>
    <t>Externos:
Comisaría Filandia: Actualmente la comisaría de familia realiza jornadas de prevención de la violencia contra la mujer e igualmente campañas de socialización de rutas de atención integral. Estas campañas se articulan con diferentes entes, como policia nacional, gobernación del quindio, enlace de mujeres del municipio, entre otros.  
Comisaría Génova: *Acompañamiento psicologico.   *Campañas y charlas sobre violencia contra la mujer. *Procesos Administrativos de Restablecimientos de Derechos.   *Recepción de denuncias. *Visitas. 
Comisaría Tebaida: 6 campañas   10 denuncias contra la mujer.   39 denuncias de Violencia Contra la Mujer    87 Medidas de Proteccion.
Internos:
Secretaría de Familia Departamental Desde el ente departamental se cumple esta acción toda vez que mediante el decreto 587 del 14 de agosto de 2018 se creó el comité departamental consultivo intersectorial e interinstitucional, para e abordaje integral de la violencias de género y violencias sexuales en niños, niñas y adolescentes.
Así mismo se está realizando la implementación del mecanismo articulador y aterrizándolo al territorio mediante el decreto 1710 del 2020.</t>
  </si>
  <si>
    <t>Comisaría de Filandia
Comisaría de Génova
Comisaría de Tebaida
Secretaría de Familia Departamental</t>
  </si>
  <si>
    <t xml:space="preserve">Externos
Comisaría  Filandia  Desde la comisaria de familia, para la vigencia del año 2021 se realizaron campañas, jornadas, talleres y eventos de divulgacion para la articulacion intersectorial de rutas de atencion a mujeres, niñas, niños y adolescentes, victimas de violencia y la restitucion de sus derechos. 
ICBF : 1 estrategia de articulación institucional a través del Comité Departamental 
Se tiene dentro del Comité la estrategia de reporte de información coordinada con SIVIGILA y CAIVAS como herramienta en tiempo real de casos reportados, su intervención y activación de rutas de atención. </t>
  </si>
  <si>
    <t>Comisaría Filandia
ICBF</t>
  </si>
  <si>
    <t>Secretaría de Familia, Secretaría del Interior, Secretaría de Salud,  Secretaría de Educación, ICBF, Policía, CAVIF, CAIVAS, Comisarias de Familia, Defensoría del Pueblo, Personería, Procuraduría, Comités departamental y municipales de mujeres</t>
  </si>
  <si>
    <t>Comisaria Génova
19,535,000</t>
  </si>
  <si>
    <t>Comisaría Génova
8,933,000</t>
  </si>
  <si>
    <t>Comisaria Génova</t>
  </si>
  <si>
    <t>Comisaria Génova
8,933,000</t>
  </si>
  <si>
    <t xml:space="preserve">*Educacion y socializacion de los derechosy deberes que tienen las mujeres * Se les otrogo desde el consejo comunitario de mujeres un espacio en el mirador colina iluminada con el proposito de que las mujeres emprendedoras del municipio comercialicen sus productos </t>
  </si>
  <si>
    <t xml:space="preserve">
Reporte Interno
Secretaría de Familia
Reporte externo
Comisaría de Calarca
Asistencia el Comité Departamental para el Abordaje de las Violencias de Género y Sexual de Niños, Niñas y Adolescentes Quindío
Alcaldía de Circasia
Durante el periodo informado no se ejecutaron acciones relacionadas con el asunto, toda vez que la administración aún no estaba en proceso de contratación. 
Reporte Interno
Alcaldía de Filandia
*Educacion y socializacion de los derechosy deberes que tienen las mujeres * Se les otrogo desde el consejo comunitario de mujeres un espacio en el mirador colina iluminada con el proposito de que las mujeres emprendedoras del municipio comercialicen sus productos 
</t>
  </si>
  <si>
    <t>Externo: Comisaría de Génova * Campañas a favor de los derechos de las mujeres y la socialización de la ruta dispuesta en el municipio.
Personería Salento desde la personeria Se ha participado en los comites que han sido citados por la administración municipal 
ICBF Se encuentra dinamizado y en operación el Comité Departamental Consultivo Intersectorial e Interinstitucional para el Abordaje Integral de las Violencias de Género y Violencias Sexuales en niños, Niñas y Adolescentes, a través del Decreto 0000587 del 14 de Agosto del 2018.
Personería Circasia:  Se realiza seguimiento a la Implementación de la Ley 1257 de 2008 con el fin de realizar el monitoreo a la implementación de la misma y el cumplimiento a los decretos reglamentarios, por medio del MECANISMO DE DIALOGO FORMAL DE MUJERES, creado mediante el Acuerdo N° 025 del 2020
Internos: La Secretaría de familia se encuenta adaptando el mecanismo articulador decreto 1710-2020 al Comité Departamental Consultivo Intersectorial e Interinstitucional para el Abordaje Integral de las Violencias de Género y Violencias Sexuales en niños, Niñas y Adolescentes, a través del Decreto 0000587 del 14 de Agosto del 2018.; de igual forma este último se encentra en operación y esta secretaría hace parte de el.</t>
  </si>
  <si>
    <r>
      <t xml:space="preserve">Comisaría de Familia de Génova
Personería Salento y Circasia
ICBF
</t>
    </r>
    <r>
      <rPr>
        <sz val="11"/>
        <rFont val="Calibri"/>
        <family val="2"/>
        <scheme val="minor"/>
      </rPr>
      <t>Secretaría de Familia</t>
    </r>
  </si>
  <si>
    <t xml:space="preserve">Externos:
Defensoría del Pueblo: Refiere que no es competencia
Comisaria de Filandia: Actualmente el municipio no cuenta con comite, sin embargo existe el consejo comunitario de mujeres que es una articulacion de representantes de todos los sectores (educacion,salud, zona rural, mujer joven, adulta mayor, discapacidad) 
Comisaría de Génova: * Campañas a favor de los derechos de las mujeres y la socialización de la ruta dispuesta en el municipio. 
Comisaría Tebaida: se realizaron dos (2) capacitaciones al consejo consultivo de mujer y genero (Acuerdo 021-2013). En la primera y segunda sesion.
Internos
 </t>
  </si>
  <si>
    <t xml:space="preserve">Defensoría del Pueblo
Comisaría de Filandia
Comisaría de Génova
Comisaría de Tebaida
</t>
  </si>
  <si>
    <t xml:space="preserve">Externos:
Personería Calarcá refiere No existe comité de seguimiento a la laey 1257 de 2008
ICBF : Se encuentra dinamizado y en operación el Comité Departamental Consultivo Intersectorial e Interinstitucional para el Abordaje Integral de las Violencias de Género y Violencias Sexuales en niños, Niñas y Adolescentes, a través del Decreto 0000587 del 14 de Agosto del 2018. </t>
  </si>
  <si>
    <t>Personería calarcá
ICBF</t>
  </si>
  <si>
    <t>Secretaría de Familia, Defensoría del Pueblo.</t>
  </si>
  <si>
    <t>Durante el periodo informado no se realizaron acciones orientadas al cumplimiento de este.</t>
  </si>
  <si>
    <t xml:space="preserve">Externos:
Defensoría del Pueblo: Refiere que no es competencia
</t>
  </si>
  <si>
    <t xml:space="preserve">Defensoría del Pueblo
</t>
  </si>
  <si>
    <t>Secretaría de Familia, Universidades del Departamento</t>
  </si>
  <si>
    <t>Implementar  la política  pública de diversidad sexual e identidad de género</t>
  </si>
  <si>
    <t>Política pública de diversidad sexual e identidad de género implementada.</t>
  </si>
  <si>
    <t xml:space="preserve">Externos:
IUEAM: No se realiza diagnóstico de detección de prácticas e imaginarios patriarcales, androcenticas y sexistas en los funcionarios publicos por parte de la IUEAM
</t>
  </si>
  <si>
    <t xml:space="preserve">IUEAM
</t>
  </si>
  <si>
    <t xml:space="preserve">Externos: 
IUEAM: No se realiza campañas  de Reflexión, reconocimiento y autocrítica frente a los imaginarios sexistas, patriarcales y androcentricos en los servidores y funcionarios publicos por parte de la IUEAM
Internos:
</t>
  </si>
  <si>
    <t>Secretaría de Familia.</t>
  </si>
  <si>
    <t xml:space="preserve">Externos:
IUEAM: La Universidad cuenta con oferta de  educación continuada para la realización de las capacitaciones. Cuando se presento la oferta a la Gobernación del Quindío no se ejecutó por motivos económicos
</t>
  </si>
  <si>
    <t>Se  incorporó del enfoque de género en los planes de intervenciones colectivas, plan de seguridad y convivencia ciudadana en los siguientes municipios: Pijao, Filandia Tebaida Génova, Salento y Quimbaya.</t>
  </si>
  <si>
    <r>
      <t xml:space="preserve">Internos: 
Secretaria de Familia Departamental: La Secretaría de Familia dentro de las acciones que realiza de manera transversal es el enfoque diferencial e intersectorializadad en las politicas, planes programas y proyectos  de las </t>
    </r>
    <r>
      <rPr>
        <sz val="11"/>
        <rFont val="Calibri"/>
        <family val="2"/>
        <scheme val="minor"/>
      </rPr>
      <t>Politicas Públicas</t>
    </r>
    <r>
      <rPr>
        <sz val="11"/>
        <color theme="1"/>
        <rFont val="Calibri"/>
        <family val="2"/>
        <scheme val="minor"/>
      </rPr>
      <t xml:space="preserve"> </t>
    </r>
  </si>
  <si>
    <t xml:space="preserve">Internos: 
Secretaria de Familia Departamental: La Secretaría de Familia dentro de las acciones que realiza de manera transversal es el enfoque diferencial e intersectorializadad en las politicas, planes programas y proyectos  de las Politicas Públicas </t>
  </si>
  <si>
    <t>Capacitación en activación de las Rutas Integrales de Atención en Violencia Intrafamiliar y de Género, a trabajadores de Supermercados y Tenderos de los Municipios realizadas</t>
  </si>
  <si>
    <t>$ 16. 667.360
Jefatura de Mujer</t>
  </si>
  <si>
    <t>14 Jefatura de la Mujer</t>
  </si>
  <si>
    <t>Salento
3000000
Jefatura de Mujer 16.667.360</t>
  </si>
  <si>
    <t>Secretaría de Familia 3</t>
  </si>
  <si>
    <t>Alcaldía Pijao
12.000.000
Alcaldía Qya
400.000
Secretarìa de Familia
4327500</t>
  </si>
  <si>
    <t>Calarcá 2</t>
  </si>
  <si>
    <t>Alcaldía Salento
1,300,000
Alcaldía Calarcá
160000</t>
  </si>
  <si>
    <r>
      <t xml:space="preserve">
</t>
    </r>
    <r>
      <rPr>
        <sz val="11"/>
        <color theme="1"/>
        <rFont val="Calibri"/>
        <family val="2"/>
        <scheme val="minor"/>
      </rPr>
      <t xml:space="preserve">Ya se realizó una capacitación con funcionarios de la secretaria de familia .   En el plan de acción  para esta vigencia queda pendiente 1 actividad
 El equipo interdisiplinario de la comisaria de familia se capacito en derechos sexuales y reproductivos el 09 de marzo del 2021
1. Taller de enfoque diferencial e interseccional
</t>
    </r>
  </si>
  <si>
    <t>Reporte Externos
Alcaldía de Quimbaya
El municipio ha adelantado talleres y/o programas de la sensibilización de la discriminación en contra de la mujer basados en la ley 1257 del año 2008, a través de campañas publicitarias  en redes sociales promoviendo la no violencia en contra de la mujer.
Alcaldía de Pijao
1. Taller de enfoque diferencial e interseccional
Alcaldía de Génova
Alcaldía de la Tebaida
 El equipo interdisiplinario de la comisaria de familia se capacito en derechos sexuales y reproductivos el 09 de marzo del 2021</t>
  </si>
  <si>
    <t xml:space="preserve">Internos: Jefatura de Equidad de Género y Mujer (Secretaría de Familia)  Se realizó socialización y sensibilización en la institución educación Sagrado corazón y Fachadas en el municipio de Filandia, hogares infantiles de ICBF, madres comunitarias de ICBF de Armenia, Salento, Circasia, Génova y  Buenavista -  Funcionarios del Centro comercial UNICENTRO -  Madres FAMI del ICBF - Concejo Municipal de Pijao - Institución educativa Pijao - Comisaría 1era de Armenia - Funcionarios del municipio de Córdoba.
Externo: Alcaldía de Salento, campañas virtuales y presenciales de socialización y sensibilización 
Alcaldía de Córdoba Se realizó conversatorios enfocados en el empoderamiento de la Mujer, desmitificación de la violencia, estereotipos de género, entornos equitativos, ruta de atención, Ley 1257 de 2008. </t>
  </si>
  <si>
    <t>Alcaldía de Salento, Córdoba
Jefatura de Equidad de Género y Mujer (Secretaría de Familia)</t>
  </si>
  <si>
    <t>Externos:
Defensoría del Pueblo: Refiere que no es competencia
Alcaldía de Pijao: encuentro con mujeres en general para socialización de los temas a tratar en el mismo, brindadoles a las mujeres del territorio sobre la importancia de participar en este consejo consultivo, importancia de generar estrategias efectivas para el goce de los derechos que tienen como mujeres en Colombia.
Alcaldía de Quimbaya Se actualizo desde el comité de derechos humanos y paz y el comité de justicia transicional el plan de prevencion y proteccion de los derechos humanos y el derecho internacional humanitario
Alcaldía de Salento: Prevenir y eliminar toda forma de discriminación y violencia contra la identidad de género, identidad sexual, orientación sexual y la sexualidad diversa, así como adelantando acciones positivas para la equidad de género en la mujer a través de la  protección de derechos y la inclusión de la población.
Alcaldía Filandia: Se realizo ejercicio practico en donde cada entidad (Hospitales, instituciones educativas, comisaria de familia) socializa las acciones de prevención que llevan a cabo dentro del comité interinstitucional e intersectorial para el abordaje de las violencias en el menipeo de Filandia.         *Así mismo se les socializo estadísticas de las especificaciones de los casos de violencia sexual e intrafamiliar que se han presentado en el trascurso del año 2021 información remitida por la secretaria de salud, para saber en que tenemos que enfocar las próximas acciones preventivas
Internos:
Secretaría de Familia Departamental: Se realizó socialización y sensibilización para la eliminación de prácticas que vulneren los derechos de la mujer y promoción de derechos en : Instituto Pijao, Rufino Centro Armenia, Municipio de Salento</t>
  </si>
  <si>
    <t>Alcaldía de Calarcá
Defensoría del Pueblo
Alcaldía de Génova
Alcaldía de Pijao
Alcaldía de Quimbaya
Alcaldía de Salento
Alcaldía de Filandia
Secretaría de Familia Departamental</t>
  </si>
  <si>
    <t>Alcaldía de Calarcá: Se tiene programado llevar a cabo ésta actividad, en el último trimestre del año 2021.
Alcaldía de Génova: Se tiene programada 1 actividad para el mes de noviembre con el apoyo de la comisaria de familia a los funcionarios, contratistas e instituciones del municipio.</t>
  </si>
  <si>
    <t xml:space="preserve">Externos:
Alcaldía Salento: apoyo de la comisaria de familia
en la socializacion del no maltrato a la mujer, por medio de campañas presenciales en las diferentes veredas.
Alcaldía Calarcá: Se realizó la socialización de la ruta de atención con funcionarios públicos de la administración, la normatividad que ampara las mujeres victimas de violencia y las líneas de atención. Se realizo sensibiliza a 193 funciomnarios(as).
Alcaldía de Tebaida:  Se da inicio de un programa radial con enfoque especial a la mujer para hablar de temas importantes alusivos a la equidad de género. 
• El 7 de octubre, se habló sobre la historia de la mujer
• El 14 de octubre, se habló sobre el sufragio en Colombia
• El 21 de Octubre, se habló sobre el feminismo  y sus términos. 
• El 28 de octubre, se habló sobre diversidad sexual.
• El 25 de noviembre, se habló sobre el tema de eliminación de violencia contra la mujer. 
Internos:
La Secretaría de Familia a través de la Jefatura de la Mujer Campaña de sensibilización en Calarcá, Montenegro, Circasia, Salento, Filandia, Tebaida, Armenia, Cordoba, pijao, buenavista y Génova. Además Celebración del día Internacional del día de la no violencia en la administración departamental </t>
  </si>
  <si>
    <t>Alcaldía Salento
Alcaldía Calarcá
Alcaldía Tebaida
Secretaría de Familia departamental</t>
  </si>
  <si>
    <t>Secretaría de Familia, Secretaría del Interior, Comités departamental y municipales de mujeres, Universidades del Departamento.</t>
  </si>
  <si>
    <t>Secretarìa de Familia 4</t>
  </si>
  <si>
    <t>Secretarìa de Familia
4327500</t>
  </si>
  <si>
    <t>Desde la Dirección de Desarrollo Humano y Fmilia construyo un plan de capacitación a funcionarios y contratistas que incluye el enfoque de género, el cual esta en implementación durante el periodo informado se realizaron jornadas en los municipios de Pijao y Circasia.</t>
  </si>
  <si>
    <t xml:space="preserve">
Reporte Interno
Secretaría de Familia
Reporte externo
Alcaldía de Circasia
Durante el periodo informado no se ejecutaron acciones relacionadas con el asunto, toda vez que la administración aún no estaba en proceso de contratación. 
Reporte Interno</t>
  </si>
  <si>
    <t xml:space="preserve">enfoque diferencial y de interseccionalidad a funcionarios y contratistas de la Gobernación del Quindío.
Capacitación en enfoque diferencial y de interseccionalidad a un grupo de contratistas de la alcaldía de La Tebaida. 
</t>
  </si>
  <si>
    <t>Internos:
Secretarìa de Familia Departamental: Desde la Jefatura de la Mujer y la equidad se realizó un plan de capacitación a funcionarios y contratistas que incluye el enfoque de género el cual está en implementación durante el período informado; el cual se realizaron jornadas en los municipios de: Quimbaya, tebaida, Montenegro y Buenavista.</t>
  </si>
  <si>
    <t>Secretarìa de FamiliaDepartamental</t>
  </si>
  <si>
    <t>Secretaría de Familia, Secretaría del Interior, Fuerza Pública</t>
  </si>
  <si>
    <t>Secretarìa de Familia 2</t>
  </si>
  <si>
    <t xml:space="preserve">Internos: 
Secretaria de Familia Departamental: Desde  la Jefatura de la Mujer y la equidad se realizaron dos acciones con personal de las Fuerzas Militares y con las esposas de los Militares con el fìn  de abordad la  temàtica de violencia de gènero </t>
  </si>
  <si>
    <t>Secretarìa de Familia Departamental</t>
  </si>
  <si>
    <t>Secretaría de Familia, Secretaría del Interior</t>
  </si>
  <si>
    <t xml:space="preserve">Capacitación en enfoque diferencial y de interseccionalidad a un grupo de contratistas de la alcaldía de La Tebaida. </t>
  </si>
  <si>
    <t>Gobernación del Quindío, Secretaría de Familia,  Alcaldías municipales, Defensoría del Pueblo, ICBF, Personería, Procuraduría, Fiscalía, Policía Nacional.</t>
  </si>
  <si>
    <t>11299583
Jefatura de Mujer</t>
  </si>
  <si>
    <t>1 Jefatura de Mujer</t>
  </si>
  <si>
    <t>Alcaldía Calarcá
$1.250.000</t>
  </si>
  <si>
    <t xml:space="preserve">se realizaron en el primer trimestre 9 campañas las cuales se desarrollaron en diferentes sectores del municipio entre ellas instituciones educativas se conto con entrega de folletos, carteleras, juegos didacticos y publicaciones en redes sociales. </t>
  </si>
  <si>
    <t xml:space="preserve">
Reporte Interno
Secretaría de Familia
Reporte externo
Alcaldía de Pijao
1. Taller Desmitificacion de la violencia
2. Taller sensibilizacion y socializacion ruta antidiscriminacion
Alcaldía de Circasia
Durante el periodo informado no se ejecutaron acciones relacionadas con el asunto, toda vez que la administración aún no estaba en proceso de contratación. 
Reporte Interno
Alcadía de la Tebaida
se realizaron en el primer trimestre 9 campañas las cuales se desarrollaron en diferentes sectores del municipio entre ellas instituciones educativas se conto con entrega de folletos, carteleras, juegos didacticos y publicaciones en redes sociales. </t>
  </si>
  <si>
    <t>Internos: Jefatura de Equidad de Género y Mujer (secretaría de Familia) Se realizó jornada de socialización y sensibilización con los contratistas, personal de planta y demás funcionarios, en el centro administrativo departamental en las diferentes secretarías.
Externos: Alcaldía de Génova *Se realizo una actividad con el apoyo de la secretaria de familia del departamento
Personería Salento La personeria municipal como garante de los derechos de la población participa en la socalizacion  sencibilización que hace la administración en calidad de garante. 
Alcaldía de Quimbaya Por parte de la secretaria de familia de la gobernacion del quindio se han recibido capacitaciones acerca de las rutas de atencion para mujeres victimas de las distintas violencias  y seguidamente se ha replicado esa informacion con las diferentes organisaciones de mujeres del municipio 
Alcaldía de Montenegro Se realizó en el marco del consejo terriotorial de mujeres
ICBF El ICBF a través de sus diferentes programas socializa las rutas de atención existentes para las mujeres víctimas, proceso que se adelanta con los diferentes funcionarios adscritos tanto al ICBF como a los operadores de los programas del ICBF.
Alcaldía de Córdoba Se realizó conversatorios enfocados en el empoderamiento de la Mujer, desmitificación de la violencia, ruta de atención, Ley 1257 de 2008.  
Defensoría del Pueblo: No es de su competencia</t>
  </si>
  <si>
    <t>Jefatura de Equidad de Género y Mujer (Secretaría de Familia)Alcaldía de Génova, Quimbaya, Montenegro y córdoba
Personería Salento
ICBF
Defensoría del Pueblo</t>
  </si>
  <si>
    <t>Externos:
Personería de Calarcá: Se socializa y se activan las rutas de protección para mujeres victimas de los diferentes tipos de violencia.
Defensoría del Pueblo: Refiere que no es competencia
Alcaldía de Salento: campañas sobre las formas de violencias que pone en riesgo las mujeres , por eso hay que desnaturalizarlas y prevenirlas. 
Alcaldía de Filandia: Se ha socializado las rutas de atención en caso de violencia de genero, sexual, física y psicológica a las diferentes entidades (Hospitales, instituciones educativas, comisaria de familia) en el comité interinstitucional e intersectorial para el abordaje de las violencias en el municipio de Filandia.</t>
  </si>
  <si>
    <t xml:space="preserve">Personería de Calarcá
Alcaldía de Calarcá
Defensoría del Pueblo
Alcaldía de Génova
Alcaldía de Salento
Alcaldía de Filandia
</t>
  </si>
  <si>
    <t>Alcaldía de Calarcá: Se tiene programado llevar a cabo ésta actividad, en el último trimestre del año 2021.
Alcaldía de Génova: Se tiene prevista 1 actividad con la comisaria de familia para este mes de noviembre.</t>
  </si>
  <si>
    <t>Externo:
Alcaldía  Salento: socializacion por parte 
del Enlace Mujer  de manera presencial las rutas de atencion a la mujer victima de los diferentes actos de violencia y abusos.
Alcaldía Calarcá: se realizó seguimiento y verficación de la activación de ruta por parte de las diferentes entidades en el evento 875 , segúnr reportes de SIVIGILA. 27 orientaciones en la ruta de atención para mujeres víctimas de diversas formas de violencias basadas en género
Personería Génova: La Personería Municipal ha venido realizando la socialización de la ruta de atención integral a la violencia de género, violencia intrafamiliar y las causas, a través de redes sociales de la entidad y programas radiales a traves de la emisora comunitaria. 
Alcaldía de Tebaida:  El 05 de octubre, se realizó visita al centro día Miguel Pinedo, en el cual; se informó a los adultos mayores sobre la ley 1257 del 2008 y sobre 
 El 08 de octubre, se realizó en el teatro municipal socialización de ruta de la mujer y liderazgo juvenil. A 22 mujeres. 
 El 08 de octubre, se realizó socialización de ruta de liderazgo a 31 mujeres en el teatro municipal.  El 09 de noviembre, se realizó promoción de literatura  y lectura a mujeres empoderadas en el segundo piso del teatro municipal en donde asistieron: Dos mujeres afro y Una mujer cuidadora
El 13 de noviembre, se realizó socialización y taller con la población indígena wounaan; en donde se informó sobre la política pública de mujer y género. Con la intención de modificar la imagen social y cultural que tiene la población de la mujer frente a la participación y liderazgo dentro del municipio.
El 16 de noviembre, se realizó capacitación a 6 mujeres en el segundo piso del teatro municipal sobre la ley 1257  del 2008. El 20 de noviembre, se realizó en el parque principal un evento impulsado por jóvenes candidatos de los consejos de juventud, resistencia tebaida y plataforma de la juventud. Sobre  el cuerpo, derechos sexuales y reproductivos.
Personería Armenia:  Se socializa y se activan las rutas de protección para mujeres victimas de los diferentes tipos de violencia.
Personería Calarcá Se socializa y se activan las rutas de protección para mujeres victimas de los diferentes tipos de violencia. 
ICBF: El ICBF a través de sus diferentes programas socializa las rutas de atención existentes para las mujeres víctimas, proceso que se adelanta con los diferentes funcionarios adscritos tanto al ICBF como a los operadores de los programas del ICBF.</t>
  </si>
  <si>
    <t>Alcaldía Salento
Alcaldía Calarcá 
Personería Génova
Alcaldía de Tebaida
Personería Armenia
Personería calarcá
ICBF</t>
  </si>
  <si>
    <t>Secretaría de Familia</t>
  </si>
  <si>
    <t xml:space="preserve"> Implementar la política pública de equidad de género para la mujer </t>
  </si>
  <si>
    <t>Duntante este perído no se realizaron acciones</t>
  </si>
  <si>
    <t>Gobernación del Quindío, Alcaldías municipales, Defensoría del Pueblo, ICBF, Personería, Procuraduría, Fiscalía., Secretaría de Familia.</t>
  </si>
  <si>
    <t>Alcaldía Génova 1
Alcaldía Salento 1</t>
  </si>
  <si>
    <t xml:space="preserve">
Reporte Interno
Secretaría de Familia
Reporte externo
Alcaldía de Pijao
1. Activacion del consejo comunitario de mujeres y eleccion de las representantes de cada sector, para traer oferta de politica publica, por medio de taller y socilizacion.
Alcaldía de Circasia
Durante el periodo informado no se ejecutaron acciones relacionadas con el asunto, toda vez que la administración aún no estaba en proceso de contratación. 
Reporte Interno
Alcaldía de la Tebaida
El 10 de marzo se realizó la primera sesión del consejo consultivo de mujer y género con la atencion de reactivar durante este año el comité, repasar los lineamientos de la politica publica y enseñar las acciones de la matriz de seguimiento.  
</t>
  </si>
  <si>
    <t>Externos: Alcaldía de Génova * La secretaria de planeación departamental realizó socialización para la adopción de esta politica pública
Alcaldía de Salento: Se Recopila y se modifica el acuerdo municipal del Consejo consultivo de Mujeres como mecanismos de dialógos formal el cual sera el encargado de encaminar la Política Publica de Equidad de Género
Personería Salento Se Recopilan y se modifican el acuedo municipal del Consejo consultivo de Mujeres como mecanismos de dialógos formal el cual sera el encargado de encaminar la Política Publica de Equidad de Género 
Alcaldía de Montenegro Desde el Consejo territorial de mujeres se delegó una mujer para realizar seguimiento y monitorea a la politica pública</t>
  </si>
  <si>
    <t>Alcaldías Génova, Salento, Montenegro
Personería Salento</t>
  </si>
  <si>
    <t>La Alcaldía de Montenegro y la Personería reportaron actividades no acordes a la acción.
La Alcaldía de Génova y Salento no reportaron el presupuesto ejecutado</t>
  </si>
  <si>
    <t>Internos:
Secretarìa de Familia Departamental: Mediante el Consejo Departamental de Mujeres dentro de las acciones concretas  es la realizaciòn del seguimiento a la Polìtica Pùblica de género
Externos:
Alcaldía de Filandia reporta que no ha realizado avance</t>
  </si>
  <si>
    <t>Secretarìa de Familia Departamental
Alcaldía de Filandia</t>
  </si>
  <si>
    <t>Externos:
Alcaldía Tebaida: El 09 de diciembre, se llevó a cabo la última sesión del consejo consultivo de mujer y género. En cual participaron 16 personas y se hizo una rendición de la política pública de mujer y género del 2013-2023, sobre la vigencia 2021; la cual, se recibió a satisfacción por parte de los asistentes.
Personería calarcá: No se implementa en el municipio politica publica de equidad de genero.
ICBF: Se hace necesario que la meta sea reformulada en cuanto al responsable líder que pueda generar el proceso de convocatoria institucional que permita el desarrollo de la actividad.</t>
  </si>
  <si>
    <t>Alcaldía de Tebaida
Personería calarcá
ICBF</t>
  </si>
  <si>
    <t>Secretaría de Familia, Alcaldías municipales, Comités departamental y municipales de mujeres.</t>
  </si>
  <si>
    <t>Alcaldía Salento 1</t>
  </si>
  <si>
    <t>Alcaldía Qya
400.000</t>
  </si>
  <si>
    <t xml:space="preserve">La secretaría de Familia a través de los consejo de mujeres de los municipios de Filandia, Calarcá, Pijao, Tebaida, Génova  y Quimbaya se viene incentivando a la participación activa de las organización de mujeres para el monitoreo y evaluación de la Política Pública de Equidad de Género.
En el consejo consultivo de mujer se llevo capacitacion de la politica publica de mujer y genero municipal </t>
  </si>
  <si>
    <t xml:space="preserve">Reporte Externo
Alcaldía de la Tebaida
En el consejo consultivo de mujer se llevo capacitacion de la politica publica de mujer y genero municipal </t>
  </si>
  <si>
    <t>Externos:
Alcaldía de Quimbaya:  Actualmente la secretria de servicios sociales de Quimbaya se encuentra construyendo la politica publica del municipio en conjunto con el consejo comunitario de mujeres 
Alcaldía de Salento: caracterización de los grupos de mujeres Salentinas y articular con las entidades encargadas de la socialización.
Alcaldía de Filandia: Se socializó a tres asociaciones de Mujeres en el Municipio  la oferta institucional Pública</t>
  </si>
  <si>
    <t xml:space="preserve">Alcaldía de Quimbaya
Alcaldía de Salento
Alcaldía de Filandia 
</t>
  </si>
  <si>
    <t xml:space="preserve">Externos:
Alcaldía Tebaida: el consejo recibio a satisfaccion la politica publica de mujer y genero </t>
  </si>
  <si>
    <t>Alcaldía de Tebaida</t>
  </si>
  <si>
    <t>METAS 2022</t>
  </si>
  <si>
    <t>RECURSOS 2022</t>
  </si>
  <si>
    <t>LOGROS ALCANZADOS 2022
PRIMER TRIMESTRE</t>
  </si>
  <si>
    <t>LOGROS ALCANZADOS 2022
SEGUNDO TRIMESTRE</t>
  </si>
  <si>
    <t>LOGROS ALCANZADOS 2022
TERCER TRIMESTRE</t>
  </si>
  <si>
    <t>LOGROS ALCANZADOS 2022
CUARTO TRIMESTRE</t>
  </si>
  <si>
    <t>Internas
Secretaría de Familia para el primer trimestre no se realizaron acciones</t>
  </si>
  <si>
    <t>Internos
Secretaría de Agricultura: Se realizo convenio con la ADR, alcaldia de Génova, cocora coffe y gobernacion del Quindío donde de manera directa se benefician 154 mujeres cafeteras del municipio de Génova donde como reultado de la produccion de café se empezara a exportar a China, Japon y Corea del Sur. Ademas de la entrega de equipos para la tecnificacion de la produccion.
Secretaría de Familia: para el primer trimestre no se realizaron acciones</t>
  </si>
  <si>
    <t>Secretaría de Agricultura
Secretaría de Familia</t>
  </si>
  <si>
    <t xml:space="preserve">Internos
Secretaría de Turismo:
El 5,12 y 19 de marzo de 2022, Se realizó vitrina comercial en el Centro Comercial Unicentro donde participaron 18 emprendedores. De los cuales tres fueron mujeres 
El 16 y 17 de marzo de 2022, Se realizó muestra empresarial en el Centro de Convenciones con la participación de 10 emprendedores y artesanos del departamento, donde participó una empresaria
Secretaría de Familia: para este trimestre no se realizaron acciones
</t>
  </si>
  <si>
    <t>Secretaría de Turismo
Secretaría de Familia</t>
  </si>
  <si>
    <t>Internos
Secretaría de Turismo: 
Entre el primero y tres de febrero, se envió la invitación y el link de inscripción con plazo al 07 de febrero de 2022, para participar del taller de ventas para emprendedores y artesanos del departamento del Quindío, donde particiaparón siete (7) empresarias</t>
  </si>
  <si>
    <t>ST 1
SF 1</t>
  </si>
  <si>
    <t>ST 1000000
SF 0</t>
  </si>
  <si>
    <t>SF 1</t>
  </si>
  <si>
    <t>SF 0</t>
  </si>
  <si>
    <t xml:space="preserve">Internos
Secretaría de Turismo
La Secretaria de Turismo, Industria y Comercio informa que este indicador no es competencia de nuestras dependencias
Secretaría de Familia: Realizo articulación con bancos en eventos de Mujeres
</t>
  </si>
  <si>
    <t>$520.915.000</t>
  </si>
  <si>
    <t>$ 78.715.000</t>
  </si>
  <si>
    <r>
      <t xml:space="preserve">Internos
TICs 
Para el primer trimestre de la vigencia 2022 se han capacitado 1416 personas 
dentro de los programas de educación informal del modelo integrador de la Secretaria Tic del Departamento del Quindío, cumpliendo con el Indicador de la Meta del Plan de Desarrollo Departamental 2020-2023 "TU y YO " Somos Quindío.
Grupos Generacionales Modelo Integrador:
1. Mujeres Tic: 85 Personas Capacitadas
</t>
    </r>
    <r>
      <rPr>
        <sz val="11"/>
        <color rgb="FFFF0000"/>
        <rFont val="Calibri"/>
        <family val="2"/>
        <scheme val="minor"/>
      </rPr>
      <t>2. Emprendedores Digitales: 169 Personas Capacitadas
3. Creativos Digitales: 118 Personas Capacitadas
4. 50 Plus: 17 Personas Capacitadas
5. Población Digital: 41 Personas Capacitadas
6. Brigadas Digitales: 968 Personas Capacitadas
Secretaría de Familia: dicha acción no es misional de la Secretaría</t>
    </r>
    <r>
      <rPr>
        <sz val="11"/>
        <color theme="1"/>
        <rFont val="Calibri"/>
        <family val="2"/>
        <scheme val="minor"/>
      </rPr>
      <t xml:space="preserve">
</t>
    </r>
  </si>
  <si>
    <t>Secretaría de las TICs
Secretaría de Familia</t>
  </si>
  <si>
    <t xml:space="preserve">Internos:
Secretaría de Turismo
A través del proyecto "Fortalecimiento del ecosistema de emprendimiento mediante el acompañamiento técnico y servicio de apoyo financiero para emprendedores en el departamento del Quindío." CÓDIGO BPPIN: 2021003630014, financiado con recursos del SGR (Sistema General de Regalías), se viene realizando asistencia técnica en el Centro de Innovación y Emprendimiento CINNE con el fin de realizar el acompañamiento respectivo a las iniciativas. De acuerdo a la población objeto se tienen cuarenta (40) emprendimientos dentro de los cuales dieciséis (16) están en entrevista inicial:  HAPPY TOURS,,Mitos y Leyendas en VivoTRENNO SPORT,Sinestesia,Handmade Miniature,Harikoa,Iconica AXM agencia creativa,Ana Saludable,Konby productos capilares,Macetiando con Mamá,Cielitomioo,Vitale swimwear,DIVARTE,Harikoa,Innsight Group,Jeans e, Corazonhada, AJAPÜ - Knitting Together (STR
y veinticuatro (24) en ruta, lo emprendimientos son:    Leal proyectos y consultorías (Medio Ambiente), Elemento Tierra (Flores de Bach), Bolsos francos (Manufactura), Arte Samal hecho en guasca (Artesanías), Cronch y sabor Fusión (Otros servicios),Clothes saldos Americanos (Comercio),Óptica Deluxe Vision (Sector salud),Artesa SAS (productos agroindustriales) ,Cluprint (Comercio),Las delicias del chócolo (Gastronomía),Sanciara Nat (Cosméticos),Amarelo (Manufactura) ,Guerreritosdetalles (Manufactura),Raigambredeliciasdeantano (Comercio),federacuion nacional de fungicu (Agricultura),Shekinah cuero hecho a mano (Comercio),ESCUELA DE NEGOCIO (Servicios financieros),Ghost Burger (Comercio),Amasarte Repostería (Manufactura),Luisa Rivera marroquine (Manufactura),Magu Mari pa el quindio (Turismo),Lummy healthy food (Sector restaurantes),Choco café (productos naturales)
Secretaría de Familia: para este trimestre no se realizaron acciones
</t>
  </si>
  <si>
    <t>Internos
Secretaría de Agricultura
Se realizaron 17 convenios para la cofinanciacion de 16 proyectos de alianzas productivas y un proyecto de ADR en diversos reglones productivos como apoyo al  fomento organizativo de la Agricultura Campesina, Familiar y Comunitaria, proyectos que benefician 471 mujeres rurales.</t>
  </si>
  <si>
    <t>Internos
Secretaría de Agricultura
En el desarrollo del proyecto de regalias de cambio climatico se tiene pendiente la ejecucion de las actividades que aportan a la conservacion de PCC, estas como medida de adaptación.</t>
  </si>
  <si>
    <t>Durante este período no se realizaron acciones</t>
  </si>
  <si>
    <t xml:space="preserve">Internos
Secretaría de Turismo
Se realizaron seis (6) Talleres de oferta institucional a través de la Secretaría de Turismo, industria y comercio; con el apoyo de Colpensiones, SENA y Comfenalco se llevó a cabo la siguiente manera: 
1. Taller Institucional Colpensiones Casa de la cultura Barcelona, participaron 8 mujeres. Realizada el 28/01/2022
2. Taller Institucional Colpensiones Biblioteca Montenegro, participaron 13 mujeres. Realizada el 04/02/2022
3. Taller Institucional Colpensiones Emprendedores Armenia, participaron 4 mujeres. Realizada el 17/02/2022
4. Taller Institucional Colpensiones Emprendedores Armenia. Participó una mujer.
Realizada el 22/02/2022.
5. Taller Institucional Colpensiones Emprendedores Armenia. Participaron 5 mujeres
Realizada el 24/02/2022.
Secretaría de Familia: para este trimestre no se realizaron acciones
</t>
  </si>
  <si>
    <t>Internos
Secretaría de Turismo
La Secretaria de Turismo, Industria y Comercio informa que este indicador no es competencia de nuestras dependencias
Secretaría de Familia: para este trimestre no se realizaron acciones
Externos
Personería de Calarcá:  Refiere que no es su competencia
Ministerio del Trabajo: Politica Salarial y Laboral (SDCPSL) y el Subcomite de Gestion y Desempeño del Sector Trabajo (SGDST) en asocio con el Grupo de Asistencia Tecnica Territorial y en la que se evidencia la integracion institucional, fueron realizadas las siguientes actividades en el I TRIMESTRE del 2022:
1. 03/02/2022: Socializacion de los incentivos economicos y beneficios tributarios expedidos por el Gobierno Nacional al equipo tecnico de la Alcaldia de Armenia y en el que se incluye los temas relacionados con las mujeres victima de la violencia.
2. 07/03/2022:Incentivos para la generación de empleo -tributario y económicos para jóvenes, mujeres, personas mayores, mujeres victima violencia, PCD y personas en edad de pensión para Inspectores de Trabajo y SS.
3. 17/03/2022: Se llevo a cabo en asocio con las entidades del Sector Trabajo una Feria de servicios dirigida a toda la poblacion quindiana y en la que se socilizo la oferta institucional de cada una de ellas y dentro de las que se involucro la oferta laboral. 
4.30/03/2022: Se llevo una charla en cuanto a la promocion de la vinculacion laboral de las personas en condicion de discapacidad y en la cual se incluyeron las tematicas de beneficios economicos e incentivos tributarios, temas que ademas involucran las estrategias para las mujeres que han sido victimas de la violencia.</t>
  </si>
  <si>
    <t>Secretaría de Turismo
Secretaría de Familia 
Personería de Calarcá
Ministerio del Trabajo</t>
  </si>
  <si>
    <t>Internos
Secretaría de Turismo
La Secretaria de Turismo, Industria y Comercio informa que este indicador no es competencia de nuestras dependencias
Secretaría de Familia: para este trimestre no se realizaron acciones</t>
  </si>
  <si>
    <t xml:space="preserve">Secretaría de Turismo
Secretaría de Familia </t>
  </si>
  <si>
    <t>Internos
Secretaría de Turismo
La Secretaria de Turismo, Industria y Comercio informa que este indicador no es competencia de nuestras dependencias</t>
  </si>
  <si>
    <t>Internos
Secretaría de Turismo
La Secretaria de Turismo, Industria y Comercio informa que este indicador no es competencia de nuestras dependencias
Secretaría de Familia: esta acción excede la capacidad de respuesta</t>
  </si>
  <si>
    <t xml:space="preserve">Internos
Secretaría de Turismo
La Secretaria de Turismo, Industria y Comercio informa que este indicador no es competencia de nuestras dependencias
Externos:
Ministerio del Trabajo: Realizadas las consultas respectivas no es posible que desde este ente Ministerial se haga monitoreo en la implementacion del Decreto 2733, toda vez que su implementacion es competecia de la DIAN en la cual el MINTRABAJO no realiza ningun tipo de verificacion para acceder a este beneficio. De esta manera el actuar de este ente Ministerial redunda en las actividades de sensibilizacion que puedan desarrollarse. </t>
  </si>
  <si>
    <t>Secretaría de Turismo
Ministerio del Trabajo</t>
  </si>
  <si>
    <t>Internos:
Secretaría de Educación No Reporta acciones</t>
  </si>
  <si>
    <t xml:space="preserve">Internos:
Las estretegias desarrolladas en la SEDQ, para el acceso y la permanencia de estudiantes son: 
* Programa de alimentación escolar PAE,  beneficiando a 14.511 niñas matrículadas en las 54 Instituciones Educativas Oficiales del Departamento.  
* Transporte Escolar, beneficiando a 1.222 niñas matrículadas en 45 Instituciones Educativas Oficiales del Departamento.
</t>
  </si>
  <si>
    <t>Secretaría de Educación Departamental
Secretaríade Familia</t>
  </si>
  <si>
    <t>Internos:
Secretaría de Familia: para este trimestre no se realizaron acciones</t>
  </si>
  <si>
    <t>Internos:
Secretaría de Salud
 Se realizaron talleres pedagogicos en 2  instituciones educativas del municipio de Calarca y Circasia. Se realizaron acciones de formación en derechos sexuales y reproductivos en el casco urbano con la población general del municipio de Calarcá. Se realizaron 16 acciones de seguimiento  a las EAPBe IPS que atienden pacientes con VIH/SIDA Hepatitis B/C, se han realizado 2 mesas de trabajo con la red departamental de VIH SIDA alerta temprana.</t>
  </si>
  <si>
    <t>Internos:
Secretaría de Salud
Se realizaron talleres pedagogicos en 2  instituciones educativas del municipio de Calarca y Circasia. Se realizaron acciones de formación en derechos sexuales y reproductivos en el casco urbano con la población general del municipio de Calarcá. Se realizaron 16 acciones de seguimiento  a las EAPBe IPS que atienden pacientes con VIH/SIDA Hepatitis B/C, se han realizado 2 mesas de trabajo con la red departamental de VIH SIDA alerta temprana.</t>
  </si>
  <si>
    <t xml:space="preserve">Internos:
Secretaría de Salud
Primer trimestre del año 2022 Se realizaron talleres pedagogicos en 2  instituciones educativas del municipio de Calarca y Circasia. Se realizaron acciones de formación en derechos sexuales y reproductivos en el casco urbano con la población general del municipio de Calarcá. </t>
  </si>
  <si>
    <t xml:space="preserve">Internos
Secretaría de Salud
El programa Convivencia Social y Salud Mental dentro de su quehacer busca que se promuevan acciones conjuntas tendientes a fortalecer capacidades familiares en prevención del riesgo psicosocial para lo cual se realizan asistencias técnicas en todo el tema referente a la promoción y prevención en salud mental, factores protectores, entre otros.
Además desde el programa se realiza seguimiento a la gestión del riesgo en los eventos 875 de violencia intrafamiliar y 356 de ideación suicida con el fin de dar celeridad a los procesos de los casos  y de esta forma tener conocimiento si se han activado las rutas de atención a cada uno de los casos reportados en la plataforma de SIVIGILA.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con base a violencia.
Se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 Se logra brindar asistencia técnica a los municipios del Departamento del Quindío, para el fortalecimiento del proceso de adopción y adaptación de las respectivas Políticas Publicas de Salud Mental y de prevención y atención al consumo de sustancias psicoactivas de acuerdo a la realidad situacional, antecedentes, planes de desarrollo y organización propia de cada territorio;  así  mismo para dicho proceso se contó con acompañamiento del Ministerio de Salud y Protección Social.
</t>
  </si>
  <si>
    <t>Internos
Secretaría de Salud
Primer trimestre del año 2022 Se realizaron 16 acciones de seguimiento  a las EAPBe IPS que atienden pacientes con VIH/SIDA Hepatitis B/C, se han realizado 2 mesas de trabajo con la red departamental de VIH SIDA alerta temprana.</t>
  </si>
  <si>
    <t xml:space="preserve">Internos:
Secretaría del Interior
*Se inició la estructuración del plan de formación política y ciudadana para mujeres.
*Se iniciaron diálogos con Mininterior para desarrollar la oferta de capacitación para mujeres a partir del II Trimestre.
Secretaría de Familia: para este trimestre no se realizaron acciones
</t>
  </si>
  <si>
    <t>Secretaría del Interior
Secretaría de Familia</t>
  </si>
  <si>
    <t>Internos:
Secretaría del Interior
No es compentencia del ente departamental.
Secretaría de Familia: para este trimestre no se realizaron a cciones</t>
  </si>
  <si>
    <t>Internos:  
Secretaría de Familia: La acción excede la capacidad de respuesta</t>
  </si>
  <si>
    <t>Internos
Secretaría del Interior
No es compentencia de la Secretaría del Interior. Está fuera del alcance de la Misma.
Secretaría de Familia: durante este trimestre  no se realizaron acciones</t>
  </si>
  <si>
    <t>Internos:
Secretaría  de Familia: durante este trimestre no se realizaron a cciones</t>
  </si>
  <si>
    <t>Internos:
Secretaría  de Familia: La Jefatura de la Mujer y Equidad de la Secretaría de Familia realizó fortalecimiento a los procesos organizativos en el Municipio de Pijao, Circasia</t>
  </si>
  <si>
    <t>Internos:
Secretaría de Familia: En los 12 Municipios del Departamento y el Consejo Departamental cuentan con la incorporación de todos los sectores</t>
  </si>
  <si>
    <t>Secretaría  de Familia</t>
  </si>
  <si>
    <t>$ 2.800.000</t>
  </si>
  <si>
    <t>Internos:
Secretaría del Interior
Se desarrollaron capacitaciones en Ley de Victimas, las cuales incluyen enfoque diferencial mujer, con el fin de empoderar a los lideres y lideresas en la Garantia de los Derechos de la Población ( Circasia, Salento, Filandia, Pijao, Cordoba, Buenavista, Quimbaya)
Secretaría de Familia: para este trimestre no se realizaron  acciones</t>
  </si>
  <si>
    <t>Internos:
Secretaría de Educación:
Para el primer trimestre del año 2022, se tiene que: la dirección de cobertura educativa en conjunto con la dirección de calidad educativa viene desarrolando el fortalecimiento del proyecto escuela de padres en las 54 Instituciones Educativas Oficiales del Departamento, sumado a la convivencia escolar; partiendo de una lectura de contexto que permita identificar las necesidades de cada una de ellas, para la priorización de temáticas que serán abordadas en la implementación del mencionado proyecto. 
Durante el I trimestre del año 2022, se viene socializando la ley 2025 de 2020, por medio de la cual se dan lineamientos para el proyecto de escuelas de padres en las Instituciones Educativas Oficiales de los municipios de:
• Circasia: Inst. Educativa Luis Eduardo Calvo Cano
• Filandia: Inst. Educativa Francisco Miranda – Inst. Educativa Liceo Andino – Inst. Educativa San José – Inst. Educativa Sagrado Corazón de Jesús.
• Génova: Inst. Educativa Instituto Génova – Inst. Educativa San Vicente de Paul
• La Tebaida: Inst. Educativa Gabriela Mistral – Inst. Educativa Antonio Nariño
•  Montenegro: Inst. Educativa Santa María Goretti – Inst. Educativa Inst. Montenegro – Inst. Educativa Jesús Maestro.
• Calarcá: Inst. Educativa Román María Valencia – Inst. Educativa San Rafael.</t>
  </si>
  <si>
    <t xml:space="preserve">Secretaría de Educación Departamental </t>
  </si>
  <si>
    <t xml:space="preserve">Internos
Secretaría de Turismo
Se realizaron seis (6) Talleres de oferta institucional a través de la Secretaría de Turismo, industria y comercio; con el apoyo de Colpensiones, SENA y Comfenalco se llevó a cabo la siguiente manera: 
1. Taller Institucional Colpensiones Casa de la cultura Barcelona, participaron 8 mujeres. Realizada el 28/01/2022
2. Taller Institucional Colpensiones Biblioteca Montenegro, participaron 13 mujeres. Realizada el 04/02/2022
3. Taller Institucional Colpensiones Emprendedores Armenia, participaron 4 mujeres. Realizada el 17/02/2022
4. Taller Institucional Colpensiones Emprendedores Armenia. Participó una mujer.
Realizada el 22/02/2022.
5. Taller Institucional Colpensiones Emprendedores Armenia. Participaron 5 mujeres
Realizada el 24/02/2022.
Secretaría de Familia: para este trimestre no se realizaron acciones
</t>
  </si>
  <si>
    <t>A.T. 1</t>
  </si>
  <si>
    <t>A.T. 800.000</t>
  </si>
  <si>
    <r>
      <t xml:space="preserve">Internos
Secretaría de Familia: para este trimestre no se realizaron acciones
Externos
Alcaldía Calarcá: No se tiene programada esa actividad en este semestre.
</t>
    </r>
    <r>
      <rPr>
        <sz val="11"/>
        <color rgb="FFFF0000"/>
        <rFont val="Calibri"/>
        <family val="2"/>
        <scheme val="minor"/>
      </rPr>
      <t>Alcaldía  de Buenavista:  . Convocatoria para la reactivación del Consejo Territorial de Mujeres del Municipio de Buenavista. En el mes de abril de 2022 se tiene programada la reunipon para iniciar con el proceso de reactivación.</t>
    </r>
    <r>
      <rPr>
        <sz val="11"/>
        <color theme="1"/>
        <rFont val="Calibri"/>
        <family val="2"/>
        <scheme val="minor"/>
      </rPr>
      <t xml:space="preserve">
2. 11 mujeres presidentas de las juntas de acción comunal.
Alcaldía de Génova: En el Municipio de Genova esta accion no se ha realizado en el primer trimestre.
Alcaldía de Pijao:  No se ha llevado acabo una socializacion general, solo focalizada e, las instancias de participacion
Alcaldía de Tebaida: El dia jueves 17 de febrero a las 3:00 pm, se realizó la primera sesión del consejo consultivo de mujer y género, contando con la participación de 17 integrantes al consejo, con el siguiente orden del dia:   Saludo de bienvenida.  Socailización de la metodología de evaluación de la Política Pública. Presentación de la matriz de Seguimiento de la politica publica Proposiciones y varios.  Cierre.                
</t>
    </r>
    <r>
      <rPr>
        <sz val="11"/>
        <color rgb="FFFF0000"/>
        <rFont val="Calibri"/>
        <family val="2"/>
        <scheme val="minor"/>
      </rPr>
      <t xml:space="preserve">Alcaldía de Salento: Empoderamiento desde el 2021
de la politica publica por medio de 
capacitaciones virtuales, se socializó la creacion del enlace de la mujer donde se realizará un acompañamiento para realizara los procesos  creación de la  política Pública con acompañamiento de la Escuela de Administarción Pública  (ESAP).       </t>
    </r>
  </si>
  <si>
    <t>Secretaría de Familia
Alcaldía de Calarcá
Alcaldía de Buenavista
Alcaldía de Génova
Alcaldía de Pijao
Alcaldía de Tebaida
Alcaldía de Salento</t>
  </si>
  <si>
    <t>Internos
Secretaría de Familia: Esta acción se da cumplimiento mediante la ordenanza 015 de 2014
Consejo Departamental de Mujeres (se convocada para el 23 de Febrero de 2022</t>
  </si>
  <si>
    <t>Internos:
Indeportes: 
Durante enero, febrero y marzo de 2022, se realizaron diferentes actividades que promovian espacios recriativos, deportivos y de actividad física en mujeres de diferentes edades, como Programa Hábitos y Estilos de Vida  Saludable en Quimbaya, Montenegro, Circasia, Buenavista y Tebaida,  y atención de grupos regulares y no regulares con actividad fisica dirigida, así como tambien ciclovía en Tebaida. Adicionalmente se atendieron en los 12 municipios del Departamento grupos de persona mayor conformados significativamente por mujeres, en donde se interviene con actividad fisica adaptada, recreación y gimnasia de mantenimiento. Las mujeres tambien son apoyadas con Programa 02 "Formación y preparación de deportistas. "Tú y yo campeones"", con apoyo económico y con asistencia técnica (Valor corresponde a 70% del total del programa 01 y el 50% del programa 02)</t>
  </si>
  <si>
    <t xml:space="preserve">Internos
Secretaría de Cultura
El 70 % de su presupuesto proviene del recaudo de la estampilla Pro- Cultura, el cual tiene una destinación muy específica con toda la población artística y gestores culturales  del departamento;  la secretaria de Turismo, cámara y comercio es la encargada del fomento y servicios turístico que se puedan desarrollar para la iniciativas sustentables para la mujeres  campesinas, cafeteras e indigenas del territorio. </t>
  </si>
  <si>
    <t>P.C. 1
P.G.1</t>
  </si>
  <si>
    <t>Internos
Secretaría de Familia: para este trimestre no se realizaron acciones
Externos
Personería de Calarcá: Se realizan las piezas publicitarias a que haya lugar, referente a la prevención y protección de la población y diferentes acciones relacionadas con las estrategias de la politica pública. 
Personería de Génova: Charla radial a traves de la emisora comunitaria Manantial Estero 93.1 fm, sobre Prevención en la violencia de la Mujer y sensibilizacion de las rutas de atención integral el dia 8 de febrero de 2022 a las 3.00 pm.</t>
  </si>
  <si>
    <t>Secretaría de Familia
Personería de Calarcá
Personería de Génova</t>
  </si>
  <si>
    <t>Internos
Secretaría de Familia: para este trimestre no se realizaron acciones</t>
  </si>
  <si>
    <t xml:space="preserve">Internos:
Secretaría de Educación: A la fecha no se han generado las actividades para el cumplimiento del indicador
Secretaría de Cultura: La convocatoria de concertación y estímulos departamental se dará apertura para  el 4 de Abril de 2022 en la que pueden participar todas las organizaciones de carácter cultural y/o artistas independientes (se invita a la población con caracteriza especiales para que accedan a estos recursos presentando proyectos que beneficien su población) </t>
  </si>
  <si>
    <t>Secretaría de Educación
Secretaría de Cultura</t>
  </si>
  <si>
    <t>S.F. 2
P.G 1</t>
  </si>
  <si>
    <t>S. F. 722000</t>
  </si>
  <si>
    <t>Internos:
Secretaría de Familia: Se realizó fortalecimiento en la participación de las Mujeres en las movilizaciones sociales frente a las violencias ejercidas contra ellas desde el enfoque diferencial y de derechos humanos en el Municipio de Buenavista y Circasia 
Externos
Personería de Calarcá: Refiere que no es competencia 
Personería de Génova: El dia 25 de marzo de 2022, se lideró la marcha denominada "Nos queremos vivas", para protestar contra todo tipo de violencia contra la mujer, a la cual fueron convocadas todas las organizaciones civiles, sociales, entidaades publicas y privadas, colegios, fuerza publica y comunidad en general. Realizando un recorrido por todo el municipio y culminando con actos simbolicos de solidaridad y respeto por los derechos de las mujeres</t>
  </si>
  <si>
    <t>Internos: 
Secretaría de Familia: durante este trimestre no se realizaron acciones
Externos:
Personería de Calarcá: refiere que no tiene competencia y que desconoce la acción</t>
  </si>
  <si>
    <t>Secretaria de Familia
Personería de Calarcá</t>
  </si>
  <si>
    <t xml:space="preserve">Internos
Secretaría de Familia: Desde la Jefatura de la Mujer y la Equidad de la Secretaría de Familia, se encuentra en la construcción de la caracterización para la identificar los tipos de conflicots que afectan la convivencia y el bienestar general de las Mujeres,
Además se realizaron acciones de base social y comunitaria en la Instituto Calarcá </t>
  </si>
  <si>
    <t>Internos
Secretaría de Familia: Excede la capacidad de respuesta de la Secretaría de Familia</t>
  </si>
  <si>
    <t>Internos
Secretaría de Familia: para este trimestre no se realizaron acciones
Externos
Personería de Calarcá:No se tiena campaña se realiza el respectivo asesoramiento y atención a victimas del conflicto armado mediante declaraciones a victimas y demas inherentes a la protección y prevencion de los derechos de las mujeres que acuden a la Personeria Municipal</t>
  </si>
  <si>
    <t>Secretaría de Familia
Personería de Calarcá</t>
  </si>
  <si>
    <t>Internos
Secretaría del Interior: 
Se brindo asistencia tecnica a los 12 municipios del Departamento en la conformación e instalación de los Consejos Municipales de Paz, en la cual se hizo enfasis en la participación que debe tener una representante de las mujeres en este importante espacio de participación 
Externos:
Personería de Calarcá: Se realiza el respectivo acompañamiento al comité de paz - en caso de ser solicitado o requerido</t>
  </si>
  <si>
    <t>Secretaría del Interior
Personería de Calarcá</t>
  </si>
  <si>
    <t>A. S. 500.000</t>
  </si>
  <si>
    <t>A. B. 2
A. G. 1
A. P. 1
A.S. 1</t>
  </si>
  <si>
    <t>A.S. 500.000</t>
  </si>
  <si>
    <t xml:space="preserve">Externos:
Personería de Calarcá: Se realizara la articulación en caso de que sea solicitiada o requerida por la agencia o por dicha población. </t>
  </si>
  <si>
    <t>Personería de Calarcá</t>
  </si>
  <si>
    <t>$ 10.000.000</t>
  </si>
  <si>
    <t>Internos:
Secretaría del Interior
Se desarrollo Consejo de Seguridad, enmarcado en la garantia de los derechos de las mujeres (vida) y el aporte de recompensas desde el Gobierno Departamental con el fin de esclarecer hechos de violencia en contra de la mujer 
Externos: 
Personería de Calarcá: En el momento pertinente se realizaran las recomendaciones de acuerdo al comité de paz municipal de calarca, en razón a que se esta conformando.</t>
  </si>
  <si>
    <t>Internos:
Secretaría de Educación
La cátedra de paz la tienen incorporada las instituciones educativas en sus planes de estudio como proyecto pedagógico transversal y en algunos casos como asignatura del área de ciencias sociales
Externos:
Personería de Calarcá: En el momento pertinente se realizaran las recomendaciones de acuerdo al comité de paz municipal de calarca, en razón a que se esta conformando.</t>
  </si>
  <si>
    <t>Secretaría de Educación
Personería de Calarcá</t>
  </si>
  <si>
    <t>Internos:
Secretaría del Interior:
Se desarrollo Mesa de Trabajo con delegados de la Policia Nacional, con el fin de realizar la revisión y actualización anual al PISC, para garantizar la inclusión de la garantia de los derechos de las mujeres 
Externos:
Personería de Calarcá: Refiere que no es de su competencia</t>
  </si>
  <si>
    <t>Internos:
Secretaría de Familia: Esta acción excede la capacidad de respuesta
Externos:
Personería de Calarcá: Refiere que no es de su competencia</t>
  </si>
  <si>
    <t xml:space="preserve">Internos
secretaría de Familia: para este trimestre no se realizaron acciones
Externos:
Personería de Calarcá: Dentro de las funciones de la personeria municipal se da estricto cumplimiento a la salvaguarda de cada uno de los derechos de los ciudadanos es decir todas las poblaciones o a la comunidad en general en todos sus ciclos de vida
Personería de Génova: En diversos comités se viene socializando la ruta de atención integral contra la violencia de la mujer, en la cual se socializa los puntos de atención y autoriades competentes.  </t>
  </si>
  <si>
    <t xml:space="preserve">Internos:
Secretaría de Familia: para este trimestre no se realizaron acciones
</t>
  </si>
  <si>
    <t xml:space="preserve">Secretaría de Familia
</t>
  </si>
  <si>
    <t>Interno:
Secretaría de Educación En el trimestre enero a marzo no se realizaron acciones para el cumplimiento de esta estrategia
Secretaría de Familia: Durante este trimestre no se realizaron  acciones
Externos
Personería de Calarcá: En caso de requerirse se presta la asistencia frente a capacitación de docentes y demas funcionarios del sector educativo.</t>
  </si>
  <si>
    <t>Secretaría de Educación Departamental
Secretaría de Familia
Personería de Calarcá</t>
  </si>
  <si>
    <t>Internos:
Secretaría de Salud
Primer trimestre del año 2022 Se realizaron talleres pedagogicos en 2  instituciones educativas del municipio de Calarca y Circasia. Se realizaron acciones de formación en derechos sexuales y reproductivos en el casco urbano con la población general del municipio de Calarcá. Se realizaron 16 acciones de seguimiento  a las EAPBe IPS que atienden pacientes con VIH/SIDA Hepatitis B/C, se han realizado 2 mesas de trabajo con la red departamental de VIH SIDA alerta temprana.
Externos:
Personería de Calarcá: Refiere que no es de su competencia
Personería de Génova: A traves de la emisora comunitaria Manantial Estero 93.1, se llevó a cabo la segunda charla radial sobre Métodos Anticonceptivos el dia 1 de marzo de 2022 a las 11: am.</t>
  </si>
  <si>
    <t>Secretaría de Salud Departamental
Personería de Calarcá
Personería de Génova</t>
  </si>
  <si>
    <t>Internos
Secretaría de Educación  En el trimestre enero a marzo no se realizaron acciones para el cumplimiento de esta estrategia, aunque las instituciones educativas en sus proyectos pedagógicos transversales tienen incorporadas temáticas establecidas en el decreto 4798 de 2011
Secretaría de Familia: Durante este trimestre no se realizaron acciones
Externos:
Personería de Calarcá: Se implementa a traves de rutas de atención y prevención con las entidades y/o autoridades competentes como es el caso de Policia nacional, Comisaria de Familia y Fiscalia General de la Nación.</t>
  </si>
  <si>
    <t>Externos:
Personería de Calarcá: Refiere que no es de su competencia</t>
  </si>
  <si>
    <t>Internos:
Secretaría de Familia  La Jefatura de la Mujer y Equidad de la Secretaría de Familia realizó asesorías para el fortalecimiento a las unidades de protección CAIVAS y CAVIF en el Municipio de Calarcá 
Externos:
Personería de Calarcá: Refiere que no es de su competencia</t>
  </si>
  <si>
    <t>Internos
Secretaría  de Familia: durante este trimestre no se realizaron acciones</t>
  </si>
  <si>
    <t>Internos
Secretaría  de Familia: La acción excede la capacidad de respuesta
Externos:
Personería de Calarcá: Se realiza la respectiva atención y activación de ruta con las autoridades competentes de conformidad con los lineamientos de la 1257 de 2008</t>
  </si>
  <si>
    <t xml:space="preserve">Externos
Perosnería de Calarcá: Activacion de rutas de atención.
Personería de Génova: Se hace constante acompañamiento a la Comisaria de Familia en el seguimiento a los proceso de restablecimiento de derechos, aperturados de acuerdo a las situaciónes que son conocidas por esta autoridad </t>
  </si>
  <si>
    <t>Personería de Calarcá
Personería de Génova</t>
  </si>
  <si>
    <t>Internos:
Secretaría de Familia:  Durante este trimestre no se realizaron acciones</t>
  </si>
  <si>
    <t>Externos:
Personería de Calarcá: Se realiza la respectiva atención y activación de ruta con las autoridades competentes de conformidad con los lineamientos de la 1257 de 2008</t>
  </si>
  <si>
    <t xml:space="preserve">Internos
Secretaría de Salud
El programa Convivencia Social y Salud Mental dentro de su quehacer busca que se promuevan acciones conjuntas tendientes a fortalecer capacidades familiares en prevención del riesgo psicosocial para lo cual se realizan asistencias técnicas en todo el tema referente a la promoción y prevención en salud mental, factores protectores, entre otros.
Además desde el programa se realiza seguimiento a la gestión del riesgo en los eventos 875 de violencia intrafamiliar y 356 de ideación suicida con el fin de dar celeridad a los procesos de los casos  y de esta forma tener conocimiento si se han activado las rutas de atención a cada uno de los casos reportados en la plataforma de SIVIGILA.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con base a violencia.
</t>
  </si>
  <si>
    <t>Internos:
Secretaría de Familia: La acción  excede la capaidad de respuesta</t>
  </si>
  <si>
    <t>C. G. $4,695,000
C.M. 7.200.000</t>
  </si>
  <si>
    <t>S. F. 1
C  C. 1
C. S.1
C. F. 4
C.T. 5
C.G. 5</t>
  </si>
  <si>
    <t>Internos:
Secretaría de Familia: Esta acción se da cumplimiento a través del Comité intersectorial Departamental para la prevención de la violencia por razones de sexo y género, la atención, protección y acceso a justicia de NNA y mujeres víctimas de estas violencias (Decreto 213/2022) 
Se realizaron 2 encuentros de coordinación interinstitucional de estrategias
Externos:
Comisaría de Calarcá: se brinda a la mujer que se evidencie afectacion o posible daño como medida preventiva la protección especial e informe de riesgo en conjunto  con la policia nacional; remisiones a eps en caso de necesitar atencion en valoracion por psicología o psiquiatria si es necesario; se realiza requerimiento al agresor para que deje por escrito con el abogado; También, dentro de las acciones realizadas se registro atención en Trabajo Social, con asistencia profesional a la mujer, atención personalizada Psicosocial en Prevención de la Violencia Intrafamiliar; en cuanto al área de Psicología se realizó asistencia profesional personalizada Psicologica en la Prevención de la Violencia Intrafamiliar; a su vez, se realizó asistencia en Gerontologia con asistencia profesional personalizada en Prevención a la Violencia Intrafamiliar.
Comisaría de Salento: por parte de la comisaria de familia se realiza campañas y socializacion a la comunidad sobre las rutas de atención a violencia intrafamiliar e igualmente por parte del equipo psicosocial se le brinda a la victima asesoramiento acerca de la ruta de atención.
Comisaría de Filandia: Para la vigencia 2022, la comisaria de familia ha adelantado 4 jornadas de socializacion de rutas de atencion en violencia de genero, sexual, intrafamiliar, entre otras, que se realizaron en espacios como instituciones educativas y grupos de madres de estudiantes, ademas de esto se oferto los servicios que ofrece la comisaria de familia y se incentivo a la denuncia.
Comisaría de Tebaida: Durante el primer trimestre del año 2022 en relacion a las acciones ejecutadas teniendo en cuenta la politica publica departamental de equidad y genero se llevo a cabo:       RECEPCION DE DENUNCIA POR VIOLENCIA INTRAFAMILIAR: 15          RECEPCION DE DENUNCIA POR VIOLENCIA CONTRA LA MUJER: 4   REMISION A EPS POR DIFERENTES TIPOS DE VIOLENCIA: 15     REMISION A MEDICINA LEGAL POR VIOLENCIA INTRAFAMILIAR: 7      MEDIDAS DE PROTECCION: 36      Asi mismo se ejecutaron 5 campañas de prevencion y oferta de servicios en las siguientes fechas:   14 de febrero del 2022 publicacion de poster ROMPE EL CICLO DE LA VIOLENCIA.    26 de febrero del 2022 campaña sobre oferta de servicios, entrega de volantes.     08 de marzo del 2022 campaña conmemoracion dia internacional de la mujer, socializacion ruta de atencion violencia de genero y violencia contra la mujer.    08 de marzo del 2022   publiacion en facepage sobre eventos historicos para la mujer, entrega de volantes.    25 marzo del 2022 campaña sobre prevencion de la violencia  SOMOS LIBRES, NO ESTAS SOLA.        
Comisaría de Génova: *Acompañamiento psicologico.    *Campañas y charlas sobre violencia contra la mujer. *Procesos Administrativos de Restablecimientos de Derechos  *Recepción de denuncias. *Visitas. 
Comisaría de Montenegro   Ruta Integral de Atencion (RIA),Primea Infancia e Infancia y Adolescencia. (desarrollo social y educativo). Restablecimineto de Derecho, Remision a Medicina Legal,recepcion denuncias penales.(comisaria).</t>
  </si>
  <si>
    <t>Secretaría de Familia
Comisaría de Calarcá 
Comisaría de Salento
Comisaría de Filandia
Comisaría de Tebaida
Comisaría de Génova
Comisaría de Montenegro</t>
  </si>
  <si>
    <t xml:space="preserve">
C.M. 7.200.000</t>
  </si>
  <si>
    <t xml:space="preserve">Internos:
Secretaría de Familia: Durante este trimestre no se realizaron acciones 
Externos:
Personería de Calarcá: No existe comité de seguimiento a la laey 1257 de 2008
Comisaría de Salento La comisaria de familia no realiza este comité
Comisaría de Filandia: Actualmente el municipio de filandia no cuenta con un comite que realice seguimiento a la implementacion de la ley 1257 de 2008. 
Comisaría de Tebaida: En el comité presentado en el primer trimestre del año 2022 sobre la ley 1257 del 2008 no se llevaron a cabo asesorias relacionadas con dicha ley por parte de este despacho.
Comisaría de Génova: *Operatividad Consejo Territorrial de Mujeres. *Acompañamiento y Seguimiento por parte de la Comisaría de Familia a Casos de Violencia contra la Mujer.
Comisaría de Montenegro: Concejo Territorial de Mujeres, (desarrollo social), restableciminetos de derechos (protección),programa Madres Gestantes y Lactantes FESANCO. </t>
  </si>
  <si>
    <t>Secretaría de Familia
Personería de Calarcá
Comisría de Salento
Comisaría de Filandia
Comisaría de Tebaida
Comisaría de Génova
Comisaría de Montenegro</t>
  </si>
  <si>
    <t xml:space="preserve">Internos:
Secretaría de Familia: Durante este trimestre no se realizaron acciones </t>
  </si>
  <si>
    <t xml:space="preserve">Internos:
Secretaría de Familia: Se realizo propuesta de campaña de reconocimiento y autocrítica frente a los imaginarios sexistas, patriarcales y androcéntricos en los servidores y funcionarios públicos.  </t>
  </si>
  <si>
    <t>Internos
Secretaría de Familia: Durante este trimestre no se realizaron acciones</t>
  </si>
  <si>
    <t>Internos:
Secretaría de Familia: En la Secretaría de Familia se realiza en las 7 PP</t>
  </si>
  <si>
    <t>A.T. 800.000
A.S. 600.000</t>
  </si>
  <si>
    <t>A. C. 2
A. B. 1
A. G. 1
A. P. 1
A..T. 1
A. S. 1</t>
  </si>
  <si>
    <t>Externos
Alcaldía de Calarcá: Se programaron 2 Socialización Ruta de atención diseñada para casos de violencia de enero a marzo del año 2022. 
Alcaldía de Buenavista: Se han realizado campañas de sensibilización de prevención de violencia a la mujer y de género en las instituciones educativas con el apoyo de Comisaría de Familia, Personería municipal y secretaría de familia departamental. 
Alcaldía de Génova: durante el mes de enero se realizo campaña de sensivilizacion con los funcionarios de la alcaldia de Genova frente a la violencia intrafamiliar y las forma como se manifiesta
Alcaldía de Pijao: Taller de enfoque diferencial e interseccional
Alcaldía de Tebaida: El dia martes 08 de marzo, se realizó una actividad al frente en la casa de la cultura, sobre la prevención y detección de las violencias contra las mujeres, asi mismo sobre los derechos de la mujeres, a las 6:oo pm en compañía del grupo femenino del municipio de La Tebaida. Se finaliz{o con una actividad de encender una vela blanca en homenaje a las mujeres que han sido visctimas de algún tipo de violencia. 
Alcaldía de Salento: Capacitacion sobre las diferentes formas de violencia contra las mujeres.</t>
  </si>
  <si>
    <t>Alcaldía de Calarcá
Alcaldía de Buenavista
Alcaldía de Génova
Alcaldía de Pijao
Alcaldía de Tebaida
Alcaldía de Salento</t>
  </si>
  <si>
    <t>Internos:
Secretaría de Familia: Durante este trimestre no se realizaron acciones</t>
  </si>
  <si>
    <t>Internos:
Secretaría de Familia: Se realizó fortalecimiento del tema de equidad de género al interior de las Fuerzas Militares el día 26 de Marzo (Octava Brigada)</t>
  </si>
  <si>
    <t>A.T. 800.000
A.S. 2.000.000</t>
  </si>
  <si>
    <t>A. C. 2
A. B. 1
A. G. 1
A. P. 2
A.T. 1
A.S. 1</t>
  </si>
  <si>
    <t>Internos
Secretaría de Familia: Durante este trimestre no se realizaron acciones
Externos:
Personería de Calarcá: Se socializa y se activan las rutas de protección para mujeres victimas de los diferentes tipos de violencia.
Personería de Tebiada: la Personeria Municipal de la Tebaida,Quindio, aún no ha realizado la campaña de sensibilización de la ruta de atencion a mujeres victimas de las distintas violencias, pero se brinda las respectivas asesorias a la poblacion victimas del conflicto y en general a las mujeres que requieran de un acompañamiento permanente a la adopción e implementación de medidas de protección a favor de las mujeres que se encuentran en situación de riesgo, generando espacios de dialogo que permiten brindar asesorías a aquellas que lo requieran. 
Alcaldía de Calarcá: Se programaron 2 Socializaciones de las rutas de atención a mujeres víctimas de las distintas violencias con los funcionarios públicos del municipio.  de enero a marzo del año 2022. 
Alcaldía de Buenavista: Creada red de instituciones con competencia en el tema para prevención, atención y protección oportuna
Alcaldía de Génova: Durante el mes de marzo se realizo campaña de las rutas de atencion por medio de actividad que prevenga la violencia contra la mujer y la denuncia oportuna en caso de ser victima.
Alcaldía de Pijao: 1. Taller Desmitificacion de la violencia
2. Taller sensibilizacion y socializacion ruta antidiscriminacion
Alcaldía de Tebaida: El día 08 de marzo a las 9:00 am al frente de la casa de la cultura, se realizó una campaña de sensibilización y socialización de las rutas de atención a mujeres victimas de distintas violencias, lo cual fue publicado en la página principal de la alcaldía. La actividad, se realizó en compañia de Policia Naciona, grupo de jóvenes Civicos, Comisaria de Familia,  Dirección Administrativa de Salud y Dirección Administrativa de Servicios Sociales.
Alcaldía de Salento  autoevaluación sobre frases como :"los hombres son jefe son cabeza del hogar" "los hombre de verdad son capaces de controlar a sus mujeres "una buena esposa obedese a su esposo, aunque no este de acuerdo con él"los hombres que golpean a las mujeres por su forma de vestir"</t>
  </si>
  <si>
    <t>Secretaría de Familia
Personería de Calarcá
Personería de Tebiada
Alcaldía de Calarcá
Alcaldía de Buenavista
Alcaldía de Génova
Alcaldia de Pijao
Alcaldía de Tebaida
Alcaldía de Salento</t>
  </si>
  <si>
    <t>S. F. 1
A. B. 1
A.T. 1</t>
  </si>
  <si>
    <t>Internos:
Secretaría de Familia: La Jefatura de la Mujer y la Equidad a través de la Secretaría de Familia da cumplimiento a través del Consejo Departamental de Mujeres Decreto 015/2014
Externos:
Personería de Calarcá: No se implementa en el municipio politica publica de equidad de genero.
Personería  de Tebaida: la Personeria Municipal esta presta a  asisitir a los comites que requieran de nuestra colaboración 
Alcaldía de Calarcá: No se tiene programada esa actividad en este semestre. 
Alcaldía de Buenavista: Se tuvo el primer COMPOS el día 30 de marzo de 2022. Donde se socializó el seguimiento al segundo semestre 2021.
Alcaldía de Génova: Se revisara la politica publica de Equidad de Genero depertamental para llevar a cabo la implementacion, monitereo y evaluacion de la misma.esta actividad se realizara para el proximo trimestre
Alcaldía Tebaida  El Municipio cuenta con un Consejo Consultivo de Mujer y Género,el cual se capacita y realiza seguimiento a la  Política Pública municipal 
Alcaldía de Salento: 1° convocatoria del consejo consultivo de mujeres de salento Quindio.</t>
  </si>
  <si>
    <t>Secretaría de Familia
Personería de Calarcá
Personería de Tebaida
Alcaldía de Calarcá
Alcaldía de Buenavista
Alcaldía de Génova
Alcaldía de Tebaida
Alcaldía de Salento</t>
  </si>
  <si>
    <t>S.F. 1
A.T. 1</t>
  </si>
  <si>
    <t>Internos
Secretaría de Familia: La Jefatura de la Mujer y la Equidad a través de la Secretaría de Familia da cumplimiento a través del Consejo Departamental de Mujeres Decreto 015/2014
Alcaldía de Calarcá: No se tiene programada esa actividad en este semestre. 
Alcaldía de Buenavista: Convocatoria para la reactivación del Consejo Territorial de Mujeres del Municipio de Buenavista. En el mes de abril de 2022 se tiene programada la reunipon para iniciar con el proceso de reactivación.
Alcaldía de Génova: Durante estre primer trimestre esta accion no se ha realizado en el municipio de Genova
Alcaldía de Pijao:  Activacion del consejo consultivode mujeres y eleccion de las representantes de cada sector, para traer oferta de politica publica, por medio de taller y socilizacion
Alcaldía de Tebaida: El Municipio cuenta con un Consejo Consultivo de Mujer y Género, el cual se capacita y realiza seguimiento a la  Politica Pública, actualmente la Política Publica de La Tebaida´, se encuentra en etapa de evaluacion.
Alcaldía de Salento: Capacitaciones en derechos y deberes de las mujeres,</t>
  </si>
  <si>
    <t xml:space="preserve">Secretaría de Familia
Alcaldía de Calarcá
Alcaldía de Buenavista
Alcaldía de Génova
Alcaldía de Pijao
Alcaldía Tebaida
Alcaldía de Salento
</t>
  </si>
  <si>
    <t>LOGROS ALCANZADOS 2021</t>
  </si>
  <si>
    <t>META 2021</t>
  </si>
  <si>
    <t xml:space="preserve">Externos: 
SENA: se han atendido con corte  a junio 69.641 mujeres en formación profesional integral. </t>
  </si>
  <si>
    <t>4
11</t>
  </si>
  <si>
    <t>23945642
196405887</t>
  </si>
  <si>
    <t>Externos: 
SENA: proyectos productivos con enfoque diferencial atendidos desde el programa de atención a población víctima y vulnerable, se han asesorado 4 mujeres víctimas emprendedoras. 
Internos: 
Secretaría de Turismo: A través de un convenio suscrito entre el departamento y el banco agrario (2021-2022) el cual busca apoyar emprendimientos formales e informales a través de líneas de crédito, donde los recursos públicos son utilizados para subsidiar una tasa compensada, y en los cuales se identificó la siguiente información del enfoque poblacional objetivo:  
73 desembolsos para capital de trabajo (Multidestino, transformación y comercialización) y mujer micro- empresaria 
24 en gestión comercial y trámite para capital de trabajo (Multidestino, transformación y comercialización)
28 pendientes por score para capital de trabajo (Multidestino, transformación y comercialización) y microcrédito 
34 No viables para capital de trabajo (Multidestino, transformación y comercialización) 
Secretaría de Agricultura: se atendieron 27 Asociaciones del sector rural, a las cuales se les brindó asesoría y asistencia técnica en diversos temas técnicos, comerciales y organizacionales orientados a fortalecer la base social, la generación de productos, el cumplimiento sanitario, la formalización comercial y el apoyo a temas sanitarios de los productos terminados.
Se realizó intervención por primera vez a 11 asociaciones y seguimiento a las 16 que se les realizo asistencia en el primer trimestre,</t>
  </si>
  <si>
    <t>SENA
Secretaría de Turismo
Secretaría de Agrocultura</t>
  </si>
  <si>
    <t>Internos:
Secretaría de Turismo: No se realizaron avances de actividades en este indicador para este segundo semestre.</t>
  </si>
  <si>
    <t>3000000
3000000</t>
  </si>
  <si>
    <t>750000
1500000</t>
  </si>
  <si>
    <t>Internos:
Secretaría de Turismo: El 18 de abril de 2022, se Brindó apoyo a veinte tres (23) emprendedoras de los diferentes municipios en asistencia técnica de talleres dirigidos a mejorar los mecanismos de mercadeo.</t>
  </si>
  <si>
    <t>Externos:
SENA: no tiene contabilizada esta actividad. 
Internos:
Secretaría de Turismo: No se realizaron avances de actividades en este indicador para este segundo semestre.</t>
  </si>
  <si>
    <t xml:space="preserve">Internos:
Secretaría de Turismo: La Secretaria de Turismo, Industria y Comercio informa que este indicador no es competencia de nuestras dependencias
</t>
  </si>
  <si>
    <t xml:space="preserve">Externos:
SENA: no tiene contabilizada esta actividad. 
Internos:
TIC:  dentro de los programas de educación informal del modelo integrador de la Secretaria Tic del Departamento del Quindío, cumpliendo con el Indicador de la Meta del Plan de Desarrollo Departamental 2020-2023 "TU y YO " Somos Quindío
Mujeres Tic: 280 Personas Capacitadas
Secretaría de Familia - Jefatura de la Mujer y la Equidad: Se realizó Capacitación sobre el uso adecuado de redes
</t>
  </si>
  <si>
    <t>SENA
Secretaría de Familia - Jefatura de la Mujer y la Equidad</t>
  </si>
  <si>
    <t xml:space="preserve">Externos:
SENA: desde el programa de Sena emprende Rural se atiende mujeres cafeteras en promedio 84 mujeres en los 12
 municipios y se tiene la alianza productiva en el área avícola en el municipio de Córdoba, específicamente en 
gallinas ponedoras con 37 mujeres. </t>
  </si>
  <si>
    <t xml:space="preserve">Externos:
SENA:  cuenta con el programa Sena emprende rural Este programa desarrolla procesos de formación y fortalecimiento empresarial y/o comunitario rural mediante 2 rutas de atención, que se encuentran enmarcadas en los principios de economía familiar:  
-Emprendimiento Rural: generación y fortalecimiento de emprendimientos con enfoque en autoconsumo y negocios rurales. 
-Empleabilidad en Ocupaciones Rurales: formación para la especialización en competencias técnicas operativas en actividades del sector rural. 
Con corte a mayo el programa SENA Emprende Rural ha atendido a 34.231 mujeres.
Internos:
Secretaría de Agricultura: Se cofinanciaron 3  proyectos productivos a través de convocatoria realizada por el Ministerio de Agricultura y  Desarrollo Rural,  así:
1. Convenio No. 084 - 2021, con la ASOCIACIÓN VICTIMAS DE PIJAO “ASOVICPI”.
2. Convenio No. 078-2021 con la  ASOCIACIÓN DE PRODUCTORES DE AGUACATE DE FILANDIA (HASSFILANDIA).
3. Convenio No. 087 con la   ASOCIACION AGROPLATANERA DEL CACIQUE CALARCÁ, quedando pendiente  el   Convenio No. 080-2021 con la ASOCIACIÓN DE RELEVO GENERACIONAL DEL CAMPO ARMENIA – ASORGEC .
</t>
  </si>
  <si>
    <t>SENA
Secretaría de Agricultura</t>
  </si>
  <si>
    <t xml:space="preserve">Externos: 
CRQ: Refiere que no es competencia de la institución
SENA: no tiene contabilizada esta actividad. </t>
  </si>
  <si>
    <t>CRQ
SENA</t>
  </si>
  <si>
    <t>Internos:
Secretaría de Agricultura: En el segundo  trimestre del año 2022, se logró realizar un acompañamiento a (5) cinco emprendimientos que demandaron apoyo en el tema sanitario y principalmente orientación en el proceso para cumplimiento sanitario ante el INVIMA y el trámite gratuito de los registros sanitarios exentos por la ley de emprendimiento 2069 firmada en el año 2020; de igual manera, se realizó un acompañamiento para ubicar plantas de transformación que permitan el desarrollo de procesos de maquila de productos para los que no disponen de infraestructura productiva.  Los emprendimientos beneficiados con asesoría y asistencia técnica fueron:
1. Emprendimiento La Perla de Armenia.
2. Emprendimiento Salsas y Aderezos de La Sierra de Armenia.
3. Emprendimiento Nutrimax de La Tebaida.
4. Emprendimiento Ecogranja La Primavera de Calarcá.
5. Emprendimiento Proplaquin de Armenia</t>
  </si>
  <si>
    <t>Internos:
Secretaría de Agricultura: Se beneficiaron 47 unidades productivas. en las asociaciones: ASOCIACION LA MARIELA Y ASOVIP en el municipio de PIJAO, donde se desarrollaron actividades para el Fomento de la agricultura campesina familiar y comunitaria, en busca de la seguridad y soberanía alimentaria y nutricion</t>
  </si>
  <si>
    <t>10000000
10000000</t>
  </si>
  <si>
    <t>3500000
5000000</t>
  </si>
  <si>
    <t xml:space="preserve">Externos:
SENA: ha atendido 8.820, mujeres desplazadas por la violencia,  en formación complementaria, titulada y ampliación de cobertura. Internos: 
Secretaría de Turismo: Para este segundo trimestre se realizaron dos (2) Talleres más de oferta institucional a través de la Secretaría de Turismo, industria y comercio; con el apoyo de Colpensiones, SENA y Comfenalco se llevó a cabo la siguiente manera:
1. Taller Institucional Colpensiones que se realizó en el marco del evento del mercado campesino del municipio de Córdoba, donde participó una mujer. Realizada el 09/04/2022.
2. Taller Institucional Colpensiones que se realizó en la ciudad de Armenia con la Asociación de discapacitados físicos, donde participaron dos mujeres. Realizada el 06 de junio de 2022  </t>
  </si>
  <si>
    <t xml:space="preserve">Externos:
Ministerio del Trabajo: Tomando en cuenta la integracion en los planes de trabajo liderados por el MINTRABAJO dentro de los que encontramos la Subcomision Departamental de Concertacion de Politica Salarial y Laboral (SDCPSL) y el Subcomite de Gestion y Desempeño del Sector Trabajo (SGDST) en asocio con el Grupo de Asistencia Tecnica Territorial y en la que se evidencia la integracion institucional, fueron realizadas las siguientes actividades en el II TRIMESTRE del 2022:
1. 20/05/2022: Incentivos para la Generacion de Empleo, dentro de los que son socializados los correspondiente a las mujeres victimas de la violencia. 
2. 26/05/2022: Incentivos para la generación de empleo -tributario y económicos para jóvenes, mujeres, personas mayores, mujeres victima violencia, PCD y personas en edad de pensión. 
Internos:
Secretaría de Turismo: La Secretaria de Turismo, Industria y Comercio informa que este indicador no es competencia de nuestras dependencias
Secretaría de Familia - Jefatura de la Mujer y la Equidad: Excede la misionalidad 
</t>
  </si>
  <si>
    <t>Ministerio del Trabajo
Secretaría de Turismo
Secretaría de Familia - Jefatura de la Mujer y la Equidad</t>
  </si>
  <si>
    <t>Externos
Ministerio del Trabajo: Actualmente no se cuenta con una estrategia de seguimiento tal y como lo dispone politica publica. Sin embargo este ente Ministerial juega un papel importante en material laboral, toda vez que tiene a su cargo el proceso de asesoria y acompañamiento a la poblacion para el cumplimiento de normas laborales, de esta manera se hace necesario exaltar lo siguiente: 
1. Segun la informacion recopilada desde el Area de Atencion al Ciudadano y Tramite (GACYT) para el II TRIMESTRE del año 2022, se atendieron 143 consultas a mujeres. Los principales motivos consultas fueron: Prestaciones sociales, Otros motivos de consulta e indeminizacion por despido. en una menor proporcion se registraron consultas por maltrato patronal, reubicacion laboral, no pago de salarios, entre otros. 
2. De acuerdo a la informacion aportada desde el grupo de Inspeccion, Vigilancia y Control, se han realizado las siguientes actuaciones:
a. 72 audiencias de conciliacion presentada por mujeres. 
b. 6 investigaciones administrativas laborales en la cual las querellas fueron presentadas por mujeres. 
e. 3 presuntas situaciones de acoso laboral radicadas por mujeres.</t>
  </si>
  <si>
    <t>Ministerio del Trabajo</t>
  </si>
  <si>
    <t>Internos: 
Secretaria de Turismo: La Secretaria de Turismo, Industria y Comercio informa que este indicador no es competencia de nuestras dependencias
Secretaría de Familia - Jefatura de la Mujer y la Equidad: La Red Unidos actualmente no se encuentra funcionando</t>
  </si>
  <si>
    <t>Secretaría de Turismo
Secretaría de Familia - Jefatura de la Mujer y la Equidad</t>
  </si>
  <si>
    <t xml:space="preserve">Externos:
SENA: no tiene contabilizada esta actividad. 
Internos:
Secretaría de Turismo: La Secretaria de Turismo, Industria y Comercio informa que este indicador no es competencia de nuestras dependencias
Secretaría de Familia - Jefatura de la Mujer y la Equidad: Excede la misionalidad 
</t>
  </si>
  <si>
    <t>SENA
Secretaría de Turismo
Secretaría de Familia - Jefatura de la Mujer y la Equidad</t>
  </si>
  <si>
    <t xml:space="preserve">Externos:
Ministerio del Trabajo: Realizadas las consultas respectivas no es posible que desde este ente Ministerial se haga monitoreo en la implementacion del Decreto 2733, toda vez que su implementacion es competecia de la DIAN en la cual el MINTRABAJO no realiza ningun tipo de verificacion para acceder a este beneficio. De esta manera el actuar de este ente Ministerial redunda en las actividades de sensibilizacion que puedan desarrollarse.  
Sin embargo en el marco de la socializacion de la beneficios tributarios se hace relacion a las cifras expedidas por la DIAN en cuento a la aplicacion del Decreto 2733 con corte al año 2019, siendo importante destacar que en el Departamento del Quindio no reposan datos de haber adquirido este beneficio por algunas de las entidades del Departamento del Quindio. 
Internos:
Secretaría de Turismo: La Secretaria de Turismo, Industria y Comercio informa que este indicador no es competencia de nuestras dependencias
</t>
  </si>
  <si>
    <t>Ministerio del Trabajo
Secretaría de Turismo</t>
  </si>
  <si>
    <t xml:space="preserve">Internos:
Secretaría de Salud: El programa de maternidad segura atraves de su gestión en equipo, en este primer trimestre  año-2022,  logro la disminución del embarazo en adolescente a 14,%, Se reportaron al instituto nacional de salud,  en los tiempos estipulados los informes, en forma oportuna y pertinente, año 2021 se realizaron  123 visitas de asistencia técnica a las I.P.S y EPS Publica y Privadas que realizan atención en salud en todo el Departamento del Quindío, haciendo énfasis en la Atención Humanizada, Eficaz, Efectiva y Oportuna a nuestras Embarazadas, para así evitar los Eventos de Interés en Salud Pública, también se priorizo la importancia de implementar en todas las I.P.S, que están habilitada, el Parto Humanizado, la Consulta Preconcepcional, Interrupción Voluntaria del Embarazo, de acuerdo a la Sentencia c-355 año 2006 y otras sentencias complementarias, en Planificación Familiar , año 2016 no existía una línea base en nuestro territorio, año 2021 se estima 76% población femenina (10 -- 54 años) ,  se diagnosticó el 100% de los casos de Hipotiroidismo Congénito, Defectos Congénitos Estructurales y Sensitivos. Además se han realizado todas las actividades, acciones y procesos planeados en el p.o.a.i y Plan de Acción año 2021,  </t>
  </si>
  <si>
    <t>Internos:
Secretaría de Salud:En el mes de Junio se realizó el comité departamental de Sexualidad, Salud Sexual y Reproductiva se aprobó el plan de acción y se divulgo el plan de acción entre los prestadores  de salud y otras entidades relacionadas con la sexualidad y la reproducción.  Se realizó el subcomite de ITS VIH SIDA Hepatitis B C y se socializó el plan de acción. Se realizó capacitación con prestadores de diferentes IPs del departamento del Quindío respecto certificación en pruebas rapidas de VIH Sifilis Hepatitis B C. Se realizarón 16 auditorias  entre IPS y  EAPB de seguimiento de la calidad de atención de pacientes con VIH Hepatitis B C. talleres educativos en temas de salud sexual y reproductiva  en estudiantes de octova grado y decimo gradoen 76 estudiantes. Se realizó actividad educativa en temas de salud sexual y reproductiva en 35 personas del barrio la julia del municipio de montenegro.</t>
  </si>
  <si>
    <t>Internos:
Secretaría de Familia - Jefatura de la Mujer y la Equidad: Excede la Misionalidad</t>
  </si>
  <si>
    <t>Secretaría de Familia - Jefatura de la Mujer y la Equidad</t>
  </si>
  <si>
    <t>Internos:
Secretaría de Familia - Jefatura de la Mujer y la Equidad: La jefatura realizo acompañamiento a los procesos organizativos de mujeres en el departamento bajo la perspectiva de género y enfoque diferencial. Municipio Buenavista</t>
  </si>
  <si>
    <t xml:space="preserve">Internos:
Secretaría de Familia - Jefatura de la Mujer y la Equidad Consejo Departamental cuenta con la incorporación de todos los sectores ordenanza 015 /2014 </t>
  </si>
  <si>
    <t>Internos:
Secretaría del Interior: 1 jornada de capacitación realizada</t>
  </si>
  <si>
    <t xml:space="preserve">Internos
Secretaría de Turismo:  Para este segundo trimestre se realizaron dos (2) Talleres más de oferta institucional a través de la Secretaría de Turismo, industria y comercio; con el apoyo de Colpensiones, SENA y Comfenalco se llevó a cabo la siguiente manera:
1. Taller Institucional Colpensiones que se realizó en el marco del evento del mercado campesino del municipio de Córdoba, donde participó una mujer. Realizada el 09/04/2022.
2. Taller Institucional Colpensiones que se realizó en la ciudad de Armenia con la Asociación de discapacitados físicos, donde participaron dos mujeres. Realizada el 06 de junio de 2022  
</t>
  </si>
  <si>
    <t>Externos:
Alcaldía Salento: El día 6 de abril de 2022 la administración municipal adelanta campaña para la visualización y sensibilización de las mujeres del municipio para que participen del consejo consultivo de mujeres
Alcaldía de Buenavista: Durante el período no realizaron acciones
Alcaldía de Montenegro.  Durante el período no realizaron acciones
Personería Salento: El día 6 de abril de 2022 la administración municipal adelanta campaña para la visualización y sensibilización de las muejeres del municipio para que participen del consejo consultivo de mujeres.</t>
  </si>
  <si>
    <t>Alcaldía de Salento
Alcaldía de Buenavista
Alcaldía de Montenegro
Personería  Salento</t>
  </si>
  <si>
    <t>Internos:
Secretaría de Familia - Jefatura de la Mujer y la Equidad: se da cumplimiento a través del Consejo Departamental</t>
  </si>
  <si>
    <t xml:space="preserve">Interior:
Secretaría de Cultura: Desde la secretaria de Cultura se realizan la convocatoria de IVA telefonía Móvil que se ejecuta con los entes territoriales de los municipios; los que para esta vigencia se presentaron 4 proyectos al ministerio de cultura, uno de ellos es de Buenavista el cual tiene como nombre Buenavista Étnico, en el cual se pretende dar promoción y difusión al patrimonio cultural, con campañas de sensibilización y formación, en el cual las mujeres hacen parte importante en la estas dinámicas tradicionales. proyectos que entran en proceso contratcual segun la programacion del ministerio de cultura </t>
  </si>
  <si>
    <t>Externos:
Defensoría del Pueblo: Refiere que no es su competencia</t>
  </si>
  <si>
    <t>Internos: 
Secretaría de Familia - Jefatura de la Mujer y la Equidad:  La jefatura realizo acompañamiento para Fortalecer la participación de mujeres en la movilización social de mujeres frente a las violencias ejercidas contra ellas desde el enfoque diferencial y de derechos humanos. Municipios: Circasia y Génova</t>
  </si>
  <si>
    <t>Internos:
Secretaría de Familia - Jefatura de la Mujer y la Equidad: campaña de reflexión y  transformacion de valores machistas y sexistas en los hombres como agenciadores de la convivencia pacífica entre hombres y mujeres en los ambitos públicos y privados.</t>
  </si>
  <si>
    <t>Externos
Defensoría del Pueblo: Refiere que no es su competencia
Internos
Secretaría de Familia - Jefatura de la Mujer y la Equidad: 100%  de tipos de conflictos  identificados</t>
  </si>
  <si>
    <t>Defensoria del Pueblo
Secretaría de Familia - Jefatura de la Mujer y la Equidad</t>
  </si>
  <si>
    <t>Internos
Secretaría de Familia - Jefatura de la Mujer y la Equidad: Excede la misionalidad</t>
  </si>
  <si>
    <t>Externos:
Defensoría del Pueblo: Refiere que no es su competencia
Internos:
Secretaría del Interior: 1 campaña realizada</t>
  </si>
  <si>
    <t>Defensoria del Pueblo
Secretaría del Interior</t>
  </si>
  <si>
    <t xml:space="preserve">Externos:
Defensoría del Pueblo: Refiere que no es su competencia
Internos:
Secretaría del Interior: 12 asistencias tecnicas </t>
  </si>
  <si>
    <t xml:space="preserve">Externos:
Personería de Calarcá: Se cumplen las funciones de la personeria frente a asesoramiento sobre los derechos que le asisten a dicha población.
Personería de Tebiada: La Personeria siempre estará dispuesta a la divulgacion,experiencias, e iniciativas para la construción de Paz, participación
Alcaldía de Calarcá: No se tiene programada esa actividad en este semestre.
Alcaldía de Buenavista: Acompañamiento permanente por medio del enlace de las juntas de acción comunal, 11 presidenteas de las juntas de acción comunal son mujeres del municipio.
 Capacitar a las mujeres víctimas en actividades que sean sostenibles en el tiempo y que les permita mejorar sus ingresos y su calidad de vida. (4 actividades trimestral dirigidas a las mujeres que hacen parte de la población víctima).
 Participación de las mujeres víctimas en las instancias de planificación, implementación y seguimiento de los Planes Integrales y toma de decisiones (Mesa de Participación de población Víctima).
Alcaldía de Génova: Esta Actividad se realizo el 25 de marzo una marcha pasifica con todas las instituciones del municipio donde se dignifico la mujer como actor importante de la sociedad y donde se rechazo cualquier tipo de violencia donde se Documento y divulgo las experiencias e iniciativas de construccion de paz
Alcaldía de Pijao 1. Participacion ante el consejo de paz del municipio, por la representante de mujeres.
2. Proyecto de acuerdo del Consejo Municipal de Mujeres.
3. Socializacion de normativa  de 1257 de 2008 y medidas de proteccion. 
4. Socializacion casa de mujeres empoderadas.
Alcaldía de Tebaida: en este trimestre no se trabajo esta actividad
</t>
  </si>
  <si>
    <t>Personería de Calarcá
Personería de Tebaida
Alcaldía de Calarcá
Alcaldía de Buenavista
Alcaldía de Génova
Alcaldía de Pijao
Alcaldía de Tebaida
Alcaldía de Salento
Personería de Salen</t>
  </si>
  <si>
    <t>Externos:
Alcaldía de Buenavista: Durante el período no realizaron acciones
Alcaldía Tebaida: Durante el período no realizaron acciones
Alcaldía de Montenegro.  Durante el período no realizaron acciones
Defensoría del Pueblo: Refiere que no es su competencia
Personería de Salento: El municipio incentivo la participación de 3 mujeres lideres salentinas, en el diplomado de historia y derechos humanos de la mujer con la ESAP.
El municipio incentivo la participación de 5 mujeres lideres salentinas, en el diplomado de  derechos humanos de la defensoria del pueblo en alianza con la universidad von humbolt
Alcaldía de Salento: Capacitación a la asociacion de victimas donde la mayoria son mujeres en temas de particiapción en el consejo de paz del municipio.
5. Emprendimiento y liderazgo con las asociaciones</t>
  </si>
  <si>
    <t>Alcaldía de Buenavista
Alcaldía de Tebaida
Alcaldía de Montenegro
Defensoría del Pueblo
Personería de Salento</t>
  </si>
  <si>
    <t>3000000
2855000</t>
  </si>
  <si>
    <t>Externos:
Defensoría del Pueblo: Refiere que no es su competencia
Internos
Secretaría de Familia - Jefatura de la Mujer y la Equidad: Excede la misionalidad</t>
  </si>
  <si>
    <t>Externos
Defensoría del Pueblo: Refiere que no es su competencia</t>
  </si>
  <si>
    <t>Externos:
Ministerio del Trabajo: Durante el período no se realizaron acciones</t>
  </si>
  <si>
    <t>Externos:
Ministerio del Trabajo: Durante el período no se realizaron acciones
Internos
Secretaría de Familia - Jefatura de la Mujer y la Equidad: Realizó una asesoría sobre el plan estratégico de acoso laboral y sexual</t>
  </si>
  <si>
    <t>Ministerio del Trabajo
Secretaría de Familia - Jefatura de la Mujer y la Equidad</t>
  </si>
  <si>
    <t>Externos
Defensoría del Pueblo: Refiere que no es su competencia
Internos
Secretaría de Familia - Jefatura de la Mujer y la Equidad: Excede la misionalidad</t>
  </si>
  <si>
    <t>Externo:
Defensoría del Pueblo: Refiere que no es su competencia</t>
  </si>
  <si>
    <t>Internos
Secretaría de Familia - Jefatura de la Mujer y la Equidad: Campaña de sensibilización y formación a periodistas y comunicadores sociales en Prevención de violencias contra las mujeres, promoción de sus derechos bajo el enfoque diferencial y de género. Además de pieza publicitaria</t>
  </si>
  <si>
    <t>361000
720000</t>
  </si>
  <si>
    <t>Externos:
Defensoría del Pueblo: Refiere que no es su competencia
Internos
Secretaría de Familia - Jefatura de la Mujer y la Equidad:  3 asesorías realizadas (Armenia, Calarcá, Circasia), sobre capacitaciones de las Unidades de Justicia y Paz</t>
  </si>
  <si>
    <t>Externos:
Defensoría del Pueblo: Refiere que no es su competencia
Internos
Secretaría de Familia  La Jefatura de la Mujer y Equidad: Excede la Misionalidad</t>
  </si>
  <si>
    <t>Defensoria del Pueblo
Secretaría de Familia  La Jefatura de la Mujer y Equidad</t>
  </si>
  <si>
    <t xml:space="preserve">Internos:
Secretaría de Familia  La Jefatura de la Mujer y Equidad:  asesorías al Programa Casas de Justicia en la Línea Estratégica de violencia basada en género </t>
  </si>
  <si>
    <t>Secretaría de Familia  La Jefatura de la Mujer y Equidad</t>
  </si>
  <si>
    <t xml:space="preserve">Internos:
Secretaría de Salud: El programa Convivencia Social y Salud Mental realiza asistencias tecnicas en temas de normatividad vigente para violencias de género a las instituciones que tienen competencia en la atencion a las victimas.
Se realiza gestion del riesgo individual semanal  a los casos de violencia de género ingresados en la plataforma SIVIGILA 
Se realizan reuniones periodicas con los planes locales de salud para tratar los casos que han generado barreras </t>
  </si>
  <si>
    <t xml:space="preserve">Internos
Secretaría de Familia - Jefatura de la Mujer y la Equidad: Excede la Misionalidad
</t>
  </si>
  <si>
    <t>Internos: 
Secretaría de Familia - Jefatura de la Mujer y la Equidad: Campaña de reflexión, reconocimiento y autocrítica para los servidores y funcionarios públicos</t>
  </si>
  <si>
    <t>Internos: 
Secretaría de Familia - Jefatura de la Mujer y la Equidad: Se Incorpora el enfoque de género en las 7 políticas publicas de la Secretaría de Familia</t>
  </si>
  <si>
    <t>Secretaría de Familia - Jefatura de la Mujer y la Equidad:</t>
  </si>
  <si>
    <t>Externos:
Alcaldía de Salento y Personería de Salento: realizo la campaña nuevas masculinidades para evitar la violencia contra la mujer en la institucion educativa Boquia con docentes en calidad de servidores publicos y estudiantes 
Alcaldía de Buenavista: Durante el período no realizaron acciones
Alcaldía de Tebaida: Durante el período no realizaron acciones
Alcaldía de Montenegro.  Durante el período no realizaron acciones
Defensoría del Pueblo: Refiere que no es su competencia</t>
  </si>
  <si>
    <t>Alcaldía de Salento
Alcaldía de Buenavista
Alcaldía de Tebaida
Alcaldía de Montenegro
Defensoría del Pueblo
Personería de Salento</t>
  </si>
  <si>
    <t>Externos:
Alcaldía de Buenavista: Durante el período no realizaron acciones
Alcaldía de Tebaida:  Durante el período no realizaron acciones
Alcaldía de Montenegro.  Durante el período no realizaron acciones
Defensoría del Pueblo: Refiere que no es su competencia
Personería de Salento: Se realizo la campaña de socialización de la rutas de atención para las mujeres victimas de violencia con el mujeres madres que pertenecen al programa de cero a siempre de bienestar familiar en el barrio frailejones</t>
  </si>
  <si>
    <t>Externos:
Alcaldía de Buenavista: Durante el período no realizaron acciones
Alcaldía de Tebaida:  El Municipio cuenta con un Consejo Consultivo de Mujer y Género,el cual se capacita y realiza seguimiento a la  Política Pública municipal 
Alcaldía de Montenegro.  Durante el período no realizaron acciones
Defensoría del Pueblo: Refiere que no es su competencia
Personería de Salento: Se realizo en compañía del secretario de servicios sociales, el enlace mujer del municipio, comisaria de familia y personería el comité para dar seguimiento a la implementación de la politica de genero.
Internos: 
Secretaría de Familia - Jefatura de la Mujer y la Equidad: Se realiza a través del Consejo Departamental de Mujeres</t>
  </si>
  <si>
    <t>Alcaldía de Buenavista
Alcaldía de Tebaida
Alcaldía de Montenegro
Defensoría del Pueblo
Personería de Salento
Secretaría de Familia - Jefatura de la Mujer y la Equidad:</t>
  </si>
  <si>
    <t>Externos:
Alcaldía de Filandia se ha promovido la participacion de las mujeres al Consejo Comunitario de Mujeres  como unica instancia de veeduria de la politica publica de equidad de genero, lo anterior a traves de ejercicios informativos donde se da a conocer el objetivo del consejo y la importancia de que cada sector tenga una representacion 
Alcaldía de Salento: Durante el período no realizaron acciones
Alcaldía de Buenavista: Durante el período no realizaron acciones
Alcaldía de Tebaida: El Municipio cuenta con un Consejo Consultivo de Mujer y Género, el cual se capacita y realiza seguimiento a la  Politica Pública, actualmente la Política Publica de La Tebaida, se encuentra en etapa de evaluacion.
Alcaldía de Montenegro.  Durante el período no realizaron acciones
Personería de Salento: Durante el período no realizaron acciones
Internos: 
Secretaría de Familia - Jefatura de la Mujer y la Equidad: Se realiza a través del Consejo Departamental de Mujeres</t>
  </si>
  <si>
    <t>Alcaldía de Filandia
Alcaldía de Salento 
Alcaldía de Buenavista
Alcaldía de Tebaida
Alcaldía de Montenegro
Personería de Salento
Secretaría de Familia - Jefatura de la Mujer y la Equidad:</t>
  </si>
  <si>
    <t>META 2022</t>
  </si>
  <si>
    <t>META
% AVANCE</t>
  </si>
  <si>
    <t xml:space="preserve">OBSERVACIONES DIRECTORA  </t>
  </si>
  <si>
    <t>Externos:
Indeportes: Se realizaron diferentes actividades que promovian espacios recreativos, deportivos y de actividad física en mujeres de diferentes edades, como Programa Hábitos y Estilos de Vida  Saludable y atención de grupos regulares y no regulares con actividad fisica dirigida, así como tambien ciclovía. Adicionalmente se atendieron en los 12 municipios del Departamento grupos de persona mayor conformados significativamente por mujeres, en donde se interviene con actividad fisica adaptada, recreación y gimnasia de mantenimiento. Las mujeres tambien son apoyadas con Programa 02 "Formación y preparación de deportistas. "Tú y yo campeones"", con apoyo económico mensual a 34 deportistas mujeres de alto rendimiento y con asistencia técnica (Valor corresponde a 70% del total del programa 01 y el 50% del programa 02)</t>
  </si>
  <si>
    <t>LOGROS ALCANZADOS 2022</t>
  </si>
  <si>
    <t>Secretaríade Planeación 
Secretaría de Turismo</t>
  </si>
  <si>
    <t>4000000
4000000</t>
  </si>
  <si>
    <t>1000000
4000000</t>
  </si>
  <si>
    <t xml:space="preserve">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Secretaría de Turismo: Del 18 al 22 de agosto de 2022 se realizó la octava versión de la feria regional especial expo eje café con alcance nacional para fomentar el relacionamiento y el acceso a nuevos mercados de los emprendedores y empresarios del sector cafetero y otros sectores del departamento del Quindío, donde participaron catorce asociaciones de mujeres cafeteras (Se realizó la octava versión de la Feria Regional Especial, Asociación de Mujeres Caficultoras Barcelona y Travesías, Asociación De Mujeres Cafeteras Chapolera Calarqueña, Asociación Paraíso de Mujer, Asociación de Mujeres Encanto Cafetero, Asociación De Mujeres Cafeteras de Córdoba, Asociación Mujeres Cafeteras de Filandia, Asociación Mujeres Cafeteras de Génova, Asociación Mujeres Cafeteras de Quimbaya, Asociación Mujeres Cafeteras de La Tebaida, Herencia Campesina -Calarca-, Asociación de Mujeres Cafeteras De Montenegro, Asociación De Mujeres Cafeteras de Pijao, Asociación De Mujeres Cafeteras de Salento ), donde participaron noventa y ocho (98) asociadas, exponiendo y comercializando sus tasas de café </t>
  </si>
  <si>
    <t>$520.915.000
410752780</t>
  </si>
  <si>
    <t>$ 78.715.000
207765000</t>
  </si>
  <si>
    <t>10000000
62000000</t>
  </si>
  <si>
    <t>Externos:
Ministerio del Trabajo: Realizadas las consultas respectivas no es posible que desde este ente Ministerial se haga monitoreo en la implementacion del Decreto 2733, toda vez que su implementacion es competecia de la DIAN en la cual el MINTRABAJO no realiza ningun tipo de verificacion para acceder a este beneficio. De esta manera el actuar de este ente Ministerial redunda en las actividades de sensibilizacion que puedan desarrollarse.
Internos:
Secretaría de Turismo: La Secretaria de Turismo, Industria y Comercio informa que este indicador no es competencia de nuestras dependencias.</t>
  </si>
  <si>
    <t>Internos
Telecafé:  Programa de televisión: Sentidos del Eje (3 capítulos)</t>
  </si>
  <si>
    <t>Telecafé</t>
  </si>
  <si>
    <t>1
3</t>
  </si>
  <si>
    <t>C T 8
C C 6
C G  5
CQ 4</t>
  </si>
  <si>
    <t>CC 21627000
CG $4,695,000
10000000</t>
  </si>
  <si>
    <t>Externos:
Comisaría de Tebaida:  RECEPCION DE DENUNCIA POR VIOLENCIA INTRAFAMILIAR: 17                                  RECEPCION DE DENUNCIA POR VIOLENCIA CONTRA LA MUJER: 4                               REMISION A EPS POR DIFERENTES TIPOS DE VIOLENCIA: 20                                            REMISION A MEDICINA LEGAL POR VIOLENCIA INTRAFAMILIAR: 14                                               MEDIDAS DE PROTECCION: 46                          Asi mismo se ejecutaron 4 campañas de prevencion y oferta de servicios en las siguientes fechas:                                                 26 de abril del 2022 Campaña sobre prevencion de la violencia intrafamiliar con integrantes de la comunidad WONNAN.                         26 de mayo del 2022 Publicacion de campaña en la Facepage de la Comisaria de familia sobre "MITOS Y REALIDADES DE LA VIOLENCIA".                                      26 mayo del 2022 Campaña de prevencion por medio de socializacion de la ruta de atencion de violencia intrafamiliar con madres de la Fundacion Davida.                           09 de junio del 2022  Publicacion de poster en la Facepage de la Comisaria de familia sobre violencia de genero.     
Comisaría de Calarcá: se brinda a la mujer que se evidencie afectacion o posible daño como medida preventiva la protección especial e informe de riesgo en conjunto  con la policia nacional; remisiones a eps en caso de necesitar atencion en valoracion por psicología o psiquiatria si es necesario; se realiza requerimiento al agresor para que deje por escrito con el abogado el compromiso de no violencia; También, dentro de las acciones realizadas se registro atención en Trabajo Social como visitas domiciliarias para identificar las condiciones habitracionales. Ésto se realiza con asistencia profesional como: atención personalizada Psicosocial en Prevención de la Violencia Intrafamiliar; en cuanto al área de Psicología se realiza asistencia profesional personalizada Psicologica en la Prevención de la Violencia Intrafamiliar; a su vez, se realizó asistencia en Gerontologia con asistencia profesional personalizada en Prevención a la Violencia Intrafamiliar.
Comisaria de Génova: *Acompañamiento psicologico.          *Campañas y charlas sobre violencia contra la mujer. *Procesos Administrativos de Restablecimientos de Derechos.                     *Recepción de denuncias. *Visitas. 
Comisaría de Quimbaya: ATENCIONES PSICOLIGICAS. - CAMPAÑAS DE PREVENCION EN LAS DIFERENTES INSTITUCIONES EDUCATIVAS. - ESCUELAS DE PADRES Y PROCESOS DE RESTABLECIMIENTO DE DERECHOS
Internos:
Secretaría de Familia - Jefatura de la Mujer y la Equidad: Se desarrolla a través del decreto 213/2022)</t>
  </si>
  <si>
    <t>Comisaría de Tebaida
Comisaría de Calarcá
ComisariadeGénova
Comisaría de Quimbaya
Secretaría de Familia - Jefatura de la Mujer y la Equidad</t>
  </si>
  <si>
    <t>Externos
Alcaldía de Montenegro: Se le dio cumplimiento a esta meta con la campaña titulada PREVENCIÓN DE ACOSO Y ABUSO LABORAL a los funcionarios pertenencientes a la Alcaldia Municipal por  parte de la Secretaría de Familia</t>
  </si>
  <si>
    <t>Alcaldía de Montenegro</t>
  </si>
  <si>
    <t>A.T. 800.000
AC 83200
AS 585000
AM 7.500.000</t>
  </si>
  <si>
    <t>1
3
1</t>
  </si>
  <si>
    <t>83200
585000
833000</t>
  </si>
  <si>
    <t>A.T. 800.000
AM 14100000</t>
  </si>
  <si>
    <t>A.T 800.000
AM 3.000.000</t>
  </si>
  <si>
    <t>1
1</t>
  </si>
  <si>
    <t xml:space="preserve">Secretaría  de Familia (Jefatura de la Mujer y la Equidad): </t>
  </si>
  <si>
    <t xml:space="preserve">Internos:
Secretaría de Familia (Jefatura de la Mujer y la Equidad): Durante este período no se avanzaron en acciones </t>
  </si>
  <si>
    <t>Secretaría de Familia (Jefatura de la Mujer y la Equidad</t>
  </si>
  <si>
    <t>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Secretaría de Familia (Jefatura de la Mujer y la Equidad: Durante este período no se adelantaron acciones</t>
  </si>
  <si>
    <t>Secretaríade Planeación 
Secretaría de Familia (Jefatura de la Mujer y la Equidad</t>
  </si>
  <si>
    <t>2885000
3300000</t>
  </si>
  <si>
    <t>Ministerio del Trabajo
Secretaría de Familia (Jeftura de la Mujer y la Equidad)</t>
  </si>
  <si>
    <t>642000
367000</t>
  </si>
  <si>
    <t>Secretaría de Familia (Jefatura de la Mujer y la Equidad)</t>
  </si>
  <si>
    <t>Externos:
Comisaría Filandia: En el mes de septiembre y en celebracion de la semana andina, la Comisaria de Familia municipal adelanto en tres instituciones educativas una jornada de prevencion del embarazo adolescente, enfocada  en la prevencion de las violencias de genero y sus respectivas rutas de atención.
Comisaría 1 Armenia: Se realiza campaña informativa de manera personal sobre la Ley 1257 de 2021, a las mujeres victimas de violencia en el contexto familiar, durante el mes de agosto y septiembre de 2022
Internos:
Secretaría de Familia (Jefatura de la Mujer y la Equidad: Esta acción se da cumplimiento a través del Comité intersectorial Departamental para la prevención de la violencia por razones de sexo y género, la atención, protección y acceso a justicia de NNA y mujeres víctimas de estas violencias (Decreto 213/2022), el cual ha realizado sus sesiones bimestrales los subcomités que lo conforman.</t>
  </si>
  <si>
    <t xml:space="preserve">Comisaría Filandia
Comisaría 1 Armenia
Secretaría de Familia (Jefatura de la Mujer y la Equidad: </t>
  </si>
  <si>
    <t xml:space="preserve">Internos: 
Secretaría de Familia (Jefatura de la Mujer y la Equidad): La campaña se ha iniciado a través de procesos de sensibilización de la temática en Ejército </t>
  </si>
  <si>
    <t>% Avance</t>
  </si>
  <si>
    <t>Internos:
Secretaría de Familia (Jefatura de la Mujer y la Equidad): La secretaría de familia a través de la jefatura de la mujer y equidad apoyo y acompaño técnicamente a los programas existentes de fomento de las mujeres cafeteras rurales en los municipios de Montenegro corregimiento de Barcelona (Asociación Mucabat), Buenavista (Asociación Paraíso de Mujer). Además acompaño en articulación con el ministerio de agricultura para el aplicativo de herramientas de autodiágnostico asociativo de mujeres rurales en los municipios de Montenegro, Armenia, Filandia, Córdona, Génova, La Tebaida y Buenavista.</t>
  </si>
  <si>
    <t>Externos
Alcaldía  Buenavista: A la fecha no se han  avanzado  en  acciones ya que no se encuentra operando el Consejo de Mujeres.  
Internos:
Secretaría de Familia (Jefatura de la Mujer y la Equidad) Desde la Secretaría de Familia a través de la jefatura de la mujer y equidad se conformo el Consejo Departamental de mujeres bajo la Ordenanza 015 del 29 de Julio de 2014, donde se incorpora los diferentes enfoques diferenciales de las mujeres quindianas; así mismo desde el ente departamental se tiene  conocimiento que cada municipio mediante decreto tiene conformado la mesa municipal de mujeres con sus diferentes enfoques diferenciales.</t>
  </si>
  <si>
    <t>Alcaldía de Buenavista
Secretaría de Familia (Jefatura de la Mujer y la Equidad</t>
  </si>
  <si>
    <t>Externos
Alcaldía  Buenavista: A la fecha no se han  avanzado  en  acciones ya que no se encuentra operando el Consejo de Mujeres.  
Internos:
Secretaría de Familia (Jefatura de la Mujer y la Equidad) La Secretaría de Familia a través de la jefatura de la mujer y equidad tiene proyectado realizar un evento en el cual abarca el tema de liderazgo femenino con enfoque de género, el cual se encuentra en proceso de contratación.</t>
  </si>
  <si>
    <t>Alcaldía  Buenavista
Secretaría de Familia (Jefatura de la Mujer y la Equidad</t>
  </si>
  <si>
    <t>Externos
Alcaldía  Buenavista: A la fecha no se han  avanzado  en  acciones ya que no se encuentra operando el Consejo de Mujeres.  
Internos
Secretaría de Familia (Jefatura de la Mujer y la Equidad) Esta acción se da cumplimiento mediante la ordenanza 015 de 2014, por medio del cual se crea el Consejo Departamental de Mujeres "Lina María Alarcón"; el cual se realizó convocatoria para su reactivación y dentro de sus funciones se socializo la importancia de realizar el seguimiento, implementación, monitoreo y evaluación a la política pública de  Equidad de género.</t>
  </si>
  <si>
    <t>Alcaldía  Buenavista
Secretaría de Familia (Jefatura de la Mujer y la Equidad)</t>
  </si>
  <si>
    <t xml:space="preserve">
11400000
10000000</t>
  </si>
  <si>
    <t>Internos
Secretaría de Familia (Jefatura de la Mujer y la Equidad: Durante este período no se adelantaron acciones
Externos:
Personería de Calarcá: No se cuenta en la Personería Municipal con campañas de promoción de derechos humanos de las mujeres, en medios de comunicación.</t>
  </si>
  <si>
    <t>Secretaría de Familia (Jefatura de la Mujer y la Equidad
Personería de Calarcá</t>
  </si>
  <si>
    <t>Internos
Secretaría de Familia (Jefatura de la Mujer y la Equidad): Durante este período no se adelantaron acciones
Externos:
Personería de Calarcá: No es competencia de la Personería Municipal.</t>
  </si>
  <si>
    <t>Internos
Secretaría de Familia (Jefatura de la Mujer y la Equidad): Durante este período no se adelantaron acciones
Externos:
Personería de Calarcá: No se conoce y no se ejecuta</t>
  </si>
  <si>
    <t>Internos
Secretaría de Familia (Jefatura de la Mujer y la Equidad): Se adelantaron acciones en articulación en salud para la identificacion de los tipos de conflictos que afectan a las mujeres del Departamento partiendo de la base del sistema de información de los diferentes actores responsables</t>
  </si>
  <si>
    <t>Externos
Alcaldía Salento   El municipio incentivo la participación de 3 mujeres lideres salentinas, en el diplomado de historia y derechos humanos de la mujer con la ESAP. 
El municipio incentivo la participación de 5 mujeres lideres salentinas, en el diplomado de  derechos humanos de la defensoria del pueblo en alianza con la universidad von humbolt
Personería de Salento:  El municipio incentivo la participación de 3 mujeres lideres salentinas, en el diplomado de historia y derechos humanos de la mujer con la ESAP. 
El municipio incentivo la participación de 5 mujeres lideres salentinas, en el diplomado de  derechos humanos de la defensoria del pueblo en alianza con la universidad von humbolt
Personería de Calarcá: No se cuenta con dicha información a la fecha, ya que no se cuenta con experiencias e iniciativas de construccipon de paz, por lo tanto no se reportan acciones.
Alcaldía de Montenegro: Durante este período no se realizaron accion</t>
  </si>
  <si>
    <t>Alcaldía de Salento
Alcaldía de Montenegro
Personería Salento
Personería de Calarcá</t>
  </si>
  <si>
    <t>Externos
Ministerio del Trabajo: Para el periodo objeto de seguimiento no fueron programadas actividades de sensibilizacion de esta indole. 
Internos:
Secretaría de Familia (Jefatura de la Mujer y la Equidad): se realizaron acciones de  sensibilización que den a conocer la normatividad que sanciona los delitos de acoso laboral y sexual, así como las herramientas para hacer efectiva dichas sanciones en el municipio de Filandia, Ejercito Nacional</t>
  </si>
  <si>
    <t>Externos
Ministerio del Trabajo: Para el periodo objeto de seguimiento no fueron programadas actividades de sensibilizacion de esta indole. 
Internos:
Secretaría de Familia (Jefatura de la Mujer y la Equidad): Acompañamiento del plan estratégico en su línea de prevención del acoso sexual y laboral acorde a la ley 1010, en articulación con la Secretaría Administrativa</t>
  </si>
  <si>
    <t>Internos:
Secretaría de Familia (Jefatura de la Mujer y la Equidad): Durante el perído no se adelantaron acciones
Externos:
Personería de Calarcá: No se cuenta con Asesorias de implementación del Decreto 4798 de 2011 en los proyectos pedagógicos.</t>
  </si>
  <si>
    <t>Secretaría de Familia (Jefatura de la Mujer y la Equidad)
Personería de Calarcá</t>
  </si>
  <si>
    <t>Internos:
Secretaría de Familia (Jefatura de la Mujer y la Equidad): Durante el perído no se adelantaron acciones</t>
  </si>
  <si>
    <t>Externos: 
Personería de Calarcá: No se cuenta con atenciones especializadas en relación a situacones de abusos sexual - no se han presentado en la Personería Municipal.</t>
  </si>
  <si>
    <t xml:space="preserve">Internos:
La Gobernación del Quindío a través de la Secretaría de Familia cuenta con el subsidio monetario para abarcar las medidas de atención establecidas en los literales a) y b) del artículo 19 de la Ley 1257 de 2008, de acuerdo a lo reglamentado por el Gobierno Nacional (Ministerios de Salud, Defensa y Justicia); cuando lo ordene la autoridad competente </t>
  </si>
  <si>
    <t>Secretaría de Familia (Jefatura de la  Mujer y la Equidad)</t>
  </si>
  <si>
    <t xml:space="preserve">Externos: 
DPS: Corolario de lo anterior y en virtud de la mencionada petición de diligenciar la (Matriz estratégica de Política Pública Departamental de Equidad de Genero MUJERES QUINDIANAS CONSTRUCTORAS DE FAMILIA PAZ Y TERRITORIO). Reiteramos, que, nuestras intervenciones en territorio, se realizan a través de programas y proyectos aprobados por el Departamento Nacional de Planeación (DNP) a nivel Nacional con sus correspondientes fichas de inversión.
Internos:
La secretaría de Familia no adelantó acciones durante este período </t>
  </si>
  <si>
    <t xml:space="preserve">DPS
Secretaría de Familia </t>
  </si>
  <si>
    <t xml:space="preserve">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Secretaría de Turismo: A través de un convenio suscrito entre el departamento y el banco agrario (2021-2022) el cual busca apoyar emprendimientos formales e informales a través de líneas de crédito, donde los recursos públicos son utilizados para subsidiar una tasa compensada, y en los cuales se identificó la siguiente información del enfoque poblacional objetivo:  
100 desembolsos para capital de trabajo (Multidestino, transformación y comercialización) y mujer micro- empresaria 
Se entregaron Datáfonos a treinta y un (31)  mujeres emprendedoras del departamento, para promover el comercio electrónico y diversificar las formas de ventas de servicios y productos y así evitar la pérdida de oportunidades de ventas.
Por medio del proyecto "Fortalecimiento del ecosistema de emprendimiento mediante el acompañamiento técnico y servicio de apoyo financiero para emprendedores en el departamento del Quindío." CÓDIGO BPPIN: 2021003630014, financiado con recursos del SGR (Sistema General de Regalías), se viene realizando asistencia técnica en el Centro de Innovación y Emprendimiento CINNE con el fin de realizar el acompañamiento respectivo a las iniciativas. De acuerdo a la población objeto se tienen identificadas a (21) emprendimientos apoyados pertenecientes a mujeres cabeza de familia.
La secretaría de Familia no adelantó acciones durante este período 
</t>
  </si>
  <si>
    <t>Secretaríade Planeación 
Secretaría de Turismo
Secretaría de Familia</t>
  </si>
  <si>
    <t>Externos
SENA: el Sena no tiene contabilizada esta actividad</t>
  </si>
  <si>
    <t xml:space="preserve">Internos:
Secretaría de Turismo: La Secretaria de Turismo, Industria y Comercio informa que este indicador no es competencia de nuestras dependencias.
La secretaría de Familia no adelantó acciones durante este período </t>
  </si>
  <si>
    <t>Secretaría de Turismo
Secretaría  de Familia</t>
  </si>
  <si>
    <t xml:space="preserve">Internos
Secretaría TIC: Para el tercer trimestre de la vigencia 2022 se han capacitado 5615  personas 
dentro de los programas de educacion informal del modelo integrador de la Secretaria Tic del Departamento del Quindío, cumpliendo con el Indicador de la Meta del Plan de Desarrollo Departamnetal 2020-2023 "TU y YO " Somos Quindio.
Grupos Generacionales Modelo Integrador:
1. Mujeres Tic: 718 Personas Capacitadas
SENA: el Sena no tiene contabilizada esta actividad
La secretaría de Familia no adelantó acciones durante este período </t>
  </si>
  <si>
    <t>Secretaría TIC
SENA
Secretaría de Familia</t>
  </si>
  <si>
    <t>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La secretaría de Familia no adelantó acciones durante este período 
Externos:
SENA: en relación con los proyectos productivos con enfoque diferencial atendidos desde el programa de atención a población víctima y vulnerable, se han asesorado 4 mujeres víctimas emprendedoras</t>
  </si>
  <si>
    <t>Secretaríade Planeación 
Secretaría de Familia
SENA</t>
  </si>
  <si>
    <t>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Secretaría de Familia (Jefatura de la Mujer y la Equidad): La secretaría de familia a través de la jefatura de la mujer y equidad apoyo y acompaño técnicamente a los programas existentes de fomento de las mujeres cafeteras rurales en los municipios de Montenegro corregimiento de Barcelona (Asociación Mucabat), Buenavista (Asociación Paraíso de Mujer). Además acompaño en articulación con el ministerio de agricultura para el aplicativo de herramientas de autodiágnostico asociativo de mujeres rurales en los municipios de Montenegro, Armenia, Filandia, Córdona, Génova, La Tebaida y Buenavista.
Externos:
SENA En este item el SENA
cuenta con el programa Sena emprende rural Este programa desarrolla procesos de
formación y fortalecimiento empresarial y/o comunitario rural mediante 2 rutas de
atención, que se encuentran enmarcadas en los principios de economía familiar: Con
corte a agosto el programa SENA Emprende Rural ha atendido a 1.222 mujeres.</t>
  </si>
  <si>
    <t>Secretaríade Planeación 
Secretaría de Familia (Jefatura de la Mujer y la Equidad): 
SENA</t>
  </si>
  <si>
    <t>Internos:
Secretaría de Cultura:Desde la secretaría de Cultura se realizan la convocatoria de IVA telefonía Móvil que se ejecuta con los entes territoriales de los municipios; los que para esta vigencia se presentaron 4 proyectos al ministerio de cultura, uno de ellos es de Buenavista el cual tiene como nombre Buenavista Étnico, en el cual se pretende dar promoción y difusión al patrimonio cultural, con campañas de sensibilización y formación, en cual las mujeres hacen parte importante en la estas dinámicas tradicionales. Se suscribio el Convenio Interadministrativo No. 026 de 2022 entre el Departamento del Quindío y el Municipio de Biuenavista por un valor de $10.000.000. el cual esta en proceso de adjudicacion del presupuesto al municipio 
Secretaría de Agricultura: 'Se recuperaron 16 Ha de barreras rompevientos, sembrando árboles en línea para evitar que los vientos afecten los cultivos, en el marco del  convenio entre el Comité Departamental de Cafeteros del Quindío y Gobernación del Quindío y se definieron las zonas a intervenir, dentro de este proyecto se tienen impactas mujeres como base del proceso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La secretaría de Familia no adelantó acciones durante este período 
Externos
SENA: En este ítem el Sena no tiene contabilizada esta actividad</t>
  </si>
  <si>
    <t>Secretaría de Cultura
Secretaría de Agricultura
Secretaría de Planeación 
Secretaría de Familia
SENA</t>
  </si>
  <si>
    <t xml:space="preserve">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La secretaría de Familia no adelantó acciones durante este período </t>
  </si>
  <si>
    <t>Secretaríade Planeación 
Secretaría de Familia</t>
  </si>
  <si>
    <t>Internos
La secretaría de Familia no adelantó acciones durante este período 
Externos
SENA el SENA ha atendido 14.648, mujeres desplazadas por la violencia, en formación complementaria, titulada y ampliación de cobertura.</t>
  </si>
  <si>
    <t>Secretaría de Familia 
SENA</t>
  </si>
  <si>
    <t xml:space="preserve">Externos
Ministerio del Trabajo: Tomando en cuenta la integracion en los planes de trabajo liderados por  MINTRABAJO dentro de los que encontramos la Subcomisión Departamental de Concertación de Política Salarial y Laboral (SDCPSL) y el Subcomité de Gestion y Desempeño del Sector Trabajo (SGDST) en asocio con el Grupo de Asistencia Tecnica Territorial y en la que se evidencia la integracion institucional, fueron realizadas las siguientes actividades en el III TRIMESTRE del 2022:a. 21/07/2022: Capacitación Licencia Parental y eliminación de la discirminación laboal
b.24/07/2022: Participación Celebraciòn Trabajador Rural. 
c. 28/07/2022: Charla trabajo forzoso-trata de personas. 
d.26/08/2022: Capacitación Equidad de genero-beneficios económicos-incentivos tributarios-formalización laboral-ecomia social y solidaria.
e.18/08/2022: Evento OIT mujeress cafeteras. f.15/09/2022 Derechos de la Población Vulnerable NARP           Personería Calarcá:No es competencia de la Personería Municipal.                 
Internos:
Secretaría de Turismo: La Secretaria de Turismo, Industria y Comercio informa que este indicador no es competencia de nuestras dependencias.
La secretaría de Familia no adelantó acciones durante este período </t>
  </si>
  <si>
    <t>Ministerio del Trabajo
Personería Calarcá
Secretaría de Turismo
Secretaría de Familia</t>
  </si>
  <si>
    <t xml:space="preserve">Internos:
Secretaría de Turismo: La Secretaria de Turismo, Industria y Comercio informa que este indicador no es competencia de nuestras dependencias
La secretaría de Familia no adelantó acciones durante este período 
Externos:
Ministerio del Trabajo: Actualmente no se cuenta con una estrategia de seguimiento tal y como lo dispone politica publica. Sin embargo este ente Ministerial juega un papel importante en material laboral, toda vez que tiene a su cargo el proceso de asesoria y acompañamiento a la poblacion para el cumplimiento de normas laboralesy segusocial, de esta manera se hace necesario exaltar lo siguiente: 
1. Segun la informacion recopilada desde el Area de Atencion al Ciudadano y Tramite (GACYT) para el III TRIMESTRE del año 2022, se atendieron 147 consultas a mujeres. Los principales motivos consultas fueron: Prestaciones sociales, Otros motivos de consulta e indeminizacion por despido. en una menor proporcion se registraron consultas por maltrato patronal, reubicacion laboral, no pago de salarios, entre otros. 
2. De acuerdo a la informacion aportada desde el grupo de Inspeccion, Vigilancia y Control, se han realizado las siguientes actuaciones:
a. 174 audiencias de conciliacion presentada por mujeres. 
b. 77 investigaciones administrativas laborales en la cual las querellas fueron presentadas por mujeres. 
C. 4  presuntas situaciones de acoso laboral radicadas por mujeres. 
</t>
  </si>
  <si>
    <t>Secretaría de Turismo
Secretaría de Familia
Ministerio del Trabajo</t>
  </si>
  <si>
    <t>Internos:
Secretaría de Turismo: La Secretaria de Turismo, Industria y Comercio informa que este indicador no es competencia de nuestras dependencias
La secretaría de Familia no adelantó acciones durante este período 
Externos:
SENA: podemos informar que
hasta el lll trimestre se han atendido 123.644 personas desplazadas, sin discriminar sexo</t>
  </si>
  <si>
    <t>Secretaría de Turismo
Secretaría de Familia
SENA</t>
  </si>
  <si>
    <t>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Secretaría de Turismo: La Secretaria de Turismo, Industria y Comercio informa que este indicador no es competencia de nuestras dependencias.
La secretaría de Familia no adelantó acciones durante este período 
Externos: 
SENA el Sena no tiene actividad</t>
  </si>
  <si>
    <t>Secretaríade Planeación 
Secretaría de Turismo
Secretaría de Familia
SENA</t>
  </si>
  <si>
    <t xml:space="preserve">Internos:
La secretaría de Familia no adelantó acciones durante este período </t>
  </si>
  <si>
    <t xml:space="preserve">Secretaríade Familia </t>
  </si>
  <si>
    <t xml:space="preserve">Internos
Secretaría del Interior Se realizo promocion de la vinculacion de las mujeres dentro de las estructuras de participacion desde el indole comunal 
La secretaría de Familia no adelantó acciones durante este período </t>
  </si>
  <si>
    <t xml:space="preserve">Externos:
Alcaldía  Buenavista: A la fecha no se han  avanzado  en  acciones ya que no se encuentra operando el Consejo de Mujeres.  
La secretaría de Familia no adelantó acciones durante este período </t>
  </si>
  <si>
    <t xml:space="preserve">Alcaldía  Buenavista
Secretaría de Familia </t>
  </si>
  <si>
    <t>Alcaldía  Buenavista
Secretaría de Familia</t>
  </si>
  <si>
    <t xml:space="preserve">Secretaría de Familia </t>
  </si>
  <si>
    <t xml:space="preserve">Internos:
Telecafé: Reemisión de tres progamas (Tierra de encanto, Hablameal oído y Sentidos del Eje) y una serie  (De donde vengo yo)
La secretaría de Familia no adelantó acciones durante este período 
</t>
  </si>
  <si>
    <t>Telecafé
Secretaría de Familia</t>
  </si>
  <si>
    <t xml:space="preserve">Externos
Alcaldía de Salento: El día 6 de abril de 2022 la administración municipal adelanta campaña para la visualización y sensibilización de las mujeres del municipio para que participen del consejo consultivo de mujeres 
Personería Salento: El día 6 de abril de 2022 la administración municipal adelanta campaña para la visualización y sensibilización de las muejeres del municipio para que participen del consejo consultivo de mujeres en articulación con la Personería 
Alcaldía de Montenegro: Durante este período no se realizaron acciones
Internos
La secretaría de Familia no adelantó acciones durante este período </t>
  </si>
  <si>
    <t>Alcaldía de Salento
Alcaldía Montenegro
Personería Salento
Secretaría de Familia</t>
  </si>
  <si>
    <t xml:space="preserve">Internos:
Secretaría de Cultura: La Secretaría de cultura realzia actividades con la población de mujeres desde difrentes enfoques uno de ellos es con la formación  artistica  en áreas de música, teatro, danza y artes plasticas de diferentes edades , y logramos impactar en este tercer trimestre un total de 502 mujeres , para un total de esta población atendida en los tres trimestres de  7.217
La secretaría de Familia no adelantó acciones durante este período </t>
  </si>
  <si>
    <t>Secretaría de Cultura
Secretaría de Familia</t>
  </si>
  <si>
    <t xml:space="preserve">Externos
Alcaldía  Buenavista: En el mes de septiembre se logra que contratista de la gobernación desde la oficina de la jefatura de Juventud el equipo femenino de mujeres del municipio inicie su entrenamiento con el acompañamiento deportivo, esto aporta al fortalecimiento técnico al deporte que vienen desarrollando diversas mujeres en el municipio. 
Internos: 
Secretaría de Cultura: En los procesos de promocion  de lectura y escritura, han participado en este tercer trimestre 3.142 mujeres para un acumuladon en los tres trimestres de  26.042 mujeres, desde difrentes espacios. 
Indeportes: 3 encuentros enfocados asomujer y deportes (igualdad y oportunidades), programa de mujer activa y mujer valiente y se ha propuesto acciones de la mujer en la politica publica del deporte, actividades con la universidad la grancolombia, talleres en defensa personal y de equidad y genero.
La secretaría de Familia no adelantó acciones durante este período </t>
  </si>
  <si>
    <t>Alcaldía  Buenavista
Secretaría de Cultura
Indeportes
Secretaría de Familia</t>
  </si>
  <si>
    <t xml:space="preserve">Internos: 
La secretaría de Familia no adelantó acciones durante este período </t>
  </si>
  <si>
    <t xml:space="preserve">Internos:
Secretaría de Cultura: Una vez El comité evaluador culmina el proceso de evaluación  de los proyectos elegibles en el marco del programa  de concertación y estímulos 2022.                                           El despacho del Señor Gobernador, profiere la Resolución 4809 del 05 de julio de 2022 "POR MEDIO DE LA CUAL SE RECONOCEN LOS GANADORES DE LA CONVOCATORIA DEPARTAMENTAL DE CONCERTACIÓNDE PROYECTOS ARTÍSTICOS Y CULTURALES EN EL DEPARTAMENTO DEL QUINDÍO AÑO 2022 Y SE DICTAN OTRAS DISPOSICIONES
La secretaría de Familia no adelantó acciones durante este período </t>
  </si>
  <si>
    <t xml:space="preserve">Internos:
Secretaría de Cultura: Secretaría de Cultura: Una vez El comité evaluador culmina el proceso de evaluación  de los proyectos elegibles en el marco del programa  de concertación y estímulos 2022.                                           El despacho del Señor Gobernador, profiere la Resolución 4810 del 05 de julio de 2022 "POR MEDIO DE LA CUALSE ADJUDICAN LOS ESTÍMULOS Y SE ORDENA EL PAGO A LOS GANADORES DE LA CONVOCATORIA DEL PROGRAMA DEPARTAMENTAL DE ESTÍMULOS A LA CREACIÓN, INVESTIGACIÓNY PRODUCCIÓN ARTÍSTICA DEL DEPARTAMENTO DEL QUINDÍO 2022"
La secretaría de Familia no adelantó acciones durante este período </t>
  </si>
  <si>
    <t xml:space="preserve">Externos:
Personería de Calarcá: No se tiena campaña de sensibilización y divulgación
Internos:
La secretaría de Familia no adelantó acciones durante este período </t>
  </si>
  <si>
    <t>Personería de Calarcá
Secretaría de Familia</t>
  </si>
  <si>
    <t xml:space="preserve">Externos:
Personería de Calarcá: A la fecha no se cuenta con dicha información teniendo en cuenta que en el municipio de Calarcá actualmente se encuentra conformando el comité de paz.
Internos:
La secretaría de Familia no adelantó acciones durante este período </t>
  </si>
  <si>
    <t xml:space="preserve">Externos:
Personería de Calarcá: A la fecha no se cuenta con dicha información teniendo en cuenta que en el municipio de Calarcá actualmente se encuentra conformando el comité de paz. 
Internos:
La secretaría de Familia no adelantó acciones durante este período </t>
  </si>
  <si>
    <t>Externos:
Personería de Calarcá: A la fecha no se cuenta con dicha información teniendo en cuenta que en el municipio de Calarcá actualmente se encuentra conformando el comité de paz. 
Internos:
La secretaría de Familia no adelantó acciones durante este período</t>
  </si>
  <si>
    <t>Internos
Secretaría del Interior: Se desarrollo Mesa de Trabajo con delegados de la Policia Nacional, con el fin de realizar la revisión y actualización anual al PISC, para garantizar la inclusión de la garantia de los derechos de las mujeres 
La secretaría de Familia no adelantó acciones durante este período 
Externos:
Personería de Calarcá: No es competencia de la Personería Municipal.</t>
  </si>
  <si>
    <t>Secretaría del Interior
Secretaría de Familia
Personería de Calarcá</t>
  </si>
  <si>
    <t xml:space="preserve">Externos:
Personería de Calarcá: No es competencia de la Personería Municipal.
Internos:
La secretaría de Familia no adelantó acciones durante este período </t>
  </si>
  <si>
    <t xml:space="preserve">Externos:
Personería de Calarcá: No se tiena campaña de sensibilización y divulgación.
Internos:
La secretaría de Familia no adelantó acciones durante este período </t>
  </si>
  <si>
    <t xml:space="preserve">Externos:
Personería de Calarcá: No se cuenta con dicha  acción.
Internos:
La secretaría de Familia no adelantó acciones durante este período </t>
  </si>
  <si>
    <t xml:space="preserve">Externos
Personería de Calarcá: No es competencia de la Personería Municipal.
Internos:
La secretaría de Familia no adelantó acciones durante este período </t>
  </si>
  <si>
    <t xml:space="preserve">Internos:
Secretaría de Familia (Jefatura de la Mujer y la Equidad): Durante el perído no se adelantaron acciones
</t>
  </si>
  <si>
    <t xml:space="preserve">Externos: 
Personería de Calarcá: Se realiza la respectiva atención y activación de ruta con las autoridades competentes de conformidad con los lineamientos de la 1257 de 2008
Internos:
La secretaría de Familia no adelantó acciones durante este período </t>
  </si>
  <si>
    <t xml:space="preserve">Externos
Personería de Calarcá: Se realiza la respectiva atención y activación de ruta con las autoridades competentes de conformidad con los lineamientos de la 1257 de 2008
Internos:
La secretaría de Familia no adelantó acciones durante este período </t>
  </si>
  <si>
    <t>Personería de Calarcá
Secretaría  de Familia</t>
  </si>
  <si>
    <t xml:space="preserve">Internos:  
La secretaría de Familia no adelantó acciones durante este período </t>
  </si>
  <si>
    <t xml:space="preserve">Externos:
Comisaría Filandia Actualmente el municipio de filandia no cuenta con un comite que realice seguimiento a la implementacion de la ley 1257 de 2008.
Comisaría 1 Armenia: no se realizaron acciones durante el período 
Personería de Calarcá: No existe comité de seguimiento a la laey 1257 de 2008
Internos: 
La secretaría de Familia no adelantó acciones durante este período </t>
  </si>
  <si>
    <t>Comisaría Filandia
Comisaría 1 Armenia
Personería de Calarcá
Secretaría de Familia</t>
  </si>
  <si>
    <t xml:space="preserve">Externos:
Alcaldía de Calarcá:  Socialización de las rutas de atención a mujeres víctimas de las distintas violencias con los funcionarios públicos del municipio
Alcaldía de salento: por parte de la comisaria de familia se ha realizado la socializacion de las rutas de atención integral en violencia intrafamiliar a Mujeres, Niñas, Niños y adolescentes sobre la activación  y como pueden denunciar, en las escuelas deportivas, escuela de musica, padres de familia
Alcaldía de Montenegro: Se ha desarrollado campañas de prevención y socialización de ruta de atencion tanto en la parte administrativa como en las instituciones que la conforman.
Personería de Calarcá: No se cuenta con campañas
Internos:
La secretaría de Familia no adelantó acciones durante este período </t>
  </si>
  <si>
    <t>Alcaldía de Calarcá
Alcaldía de Salento
Alcaldía de Montenegro
Personería de Calarcá
Secretaría de Familia</t>
  </si>
  <si>
    <t xml:space="preserve">Externos
Alcaldía Salento Se realizo en compañía del secretario de servicios sociales, el enlace mujer del municipio, comisaria de familia y personería el comité para dar seguimiento a la implementación de la politica de genero.
Alcaldía de Montenegro: Durante este período no se realizaron acciones
Personería de Calarcá: Actualmente se encuetra implementando la politica de genero en el municipio de calarcá, no se han realizado seguimientos a la misma.
Internos:
La secretaría de Familia no adelantó acciones durante este período </t>
  </si>
  <si>
    <t>Alcaldía Salento
Alcaldía de Montenegro
Personería de Calarcá
Secretaría de Familia</t>
  </si>
  <si>
    <t xml:space="preserve">Externos
Alcaldía Salento Se realizo una pieza publicitaria con difusión por redes sociales , con el fin de que las mujeres salentinas particiopen activamente en el seguimiento a la politica publica de equidad de genero
Alcaldía de Montenegro: Se dio cumplimiento a la meta por medio del acuerdo 026 Consejo Territorial de Mujeres por el cual se precede y se vinculan diferentes grupos u organizaciones poblacionales para las mujeres 
Internos:
La secretaría de Familia no adelantó acciones durante este período </t>
  </si>
  <si>
    <t xml:space="preserve">Alcaldía Salento
Alcaldía de Montenegro
Internos:
La secretaría de Familia no adelantó acciones durante este período </t>
  </si>
  <si>
    <t>4.800. 000</t>
  </si>
  <si>
    <t xml:space="preserve">
7.200.000</t>
  </si>
  <si>
    <t xml:space="preserve">
3014610101</t>
  </si>
  <si>
    <t xml:space="preserve">
2715943111</t>
  </si>
  <si>
    <t xml:space="preserve">
3.800.000</t>
  </si>
  <si>
    <t xml:space="preserve">
19,535,000</t>
  </si>
  <si>
    <t xml:space="preserve">
8,933,000</t>
  </si>
  <si>
    <t xml:space="preserve">$ 16. 667.360
</t>
  </si>
  <si>
    <t xml:space="preserve">SENA: Formaciones  complementarias y titulada, se atendieron a noviembre  11.224 mujeres en el departamento del Quindio
</t>
  </si>
  <si>
    <t xml:space="preserve">Para este primer trimestre se llevo a cabo una caracterización, donde se identificarón cinco (5) emprendimientos y  cuatro (4) ideas o iniciativas encabezadas por mujeres en los municipios de Filandia, Salento y Quimbaya, donde se buscará apoyar y acompañar los proceos de comercialización de productos, servicios y legaización. 
Así mismo Se está llevando cabo asistencia Técnica a cerca de ocho (08) emprendimientos (Alba Arte y Naturaleza, Industrias ELIPAN, Sanciara NAT,Ve que tan Bueno, aprovechamiento de colchones en desuso para la fabricación de colchones higienizados para mascotas, MAGIC CROCHET, IDEEHOGAR,Cerveceria Regional Vergel) encabezados por mujeres  así como la implantación de una estrategia que permite mantenerlos informados de las diferentes convocatorias que se realizan a nivel nacional a través de: SENA, Bancoldex, Mintic, INNpulsa, Colombia productiva, estado joven entre otras, estas dirigidas a nuevos emprendimientos a los cuales se les realiza acompañamiento en el lleno de requisitos.  
Para este segunto trimestre de 2021 se ha prestado asistencia técnica a siete (7) emprendimientos, que se relacionan a continuación: Coah Design (Oreana Vanessa Agreda C.Bisutería, accesorios y tejidoonfecciones), Tejedoras (Martha Garcia, Elaborados en Crochet, 2 Agujas y Bordados), Familias de artesano (Edilma Guevara Garcia ,Guasca; Bejuco, Elementos Naturales), MANUALIDADES Y ARTESANÍAS MILE-OBLEAS Y SOLTERITAS (Milena Linares Roa,Artesanias , Obleas y Solteritas), QUINDI-ANITA (Ana Maria Martinez Gomez,Quesos Madurados y Frescos), POWER CLEAN (PATRICIA TABORDA, Productos Ecologicos para el embellecimiento vehicular, Lavado en Seco Porcenalizado, Lavado de Motor, Restaurador de Partes Negras, Lavado Tapiceria), ARTE MC (MARYURI CARRILLO, Artesanias inspiradas en las aves nativas del Quindío)
Secretaría de Agricultura: Dentro del proceso de fortalecimiento de organizaciones se han logrado impactar 140 mujeres dentro de las organizaciones impactadas con los procesos productivos inmersos 
Secretaría de Turismo: A través de la estrategia del Quindío a tu casa, y el catálogo de artesanos como herramienta de promoción y difusión, se llevó a cabo la exposición artesanal de Armenia 2021 realizada en el Centro Cultural Metropolitano de Convenciones en el segundo semestre de este año, donde participaron 42 emprendedoras en once categorías diferentes, lo cuales obtuvieron ventas por valor de $ 63.732.000.
Turismo: Para el cuarto trimestre de 2021, Se sigueron fortaleciendo  los emprendimientos identificados en los dos anteriores  trimestres a través de participación de eventos y ferias </t>
  </si>
  <si>
    <t xml:space="preserve">En el prmier trimestre del año 2021, se realizo  el proceso de contratacion de 4 profesionales, quienes lideran la estrategia del modelo integrador TIC. El cual ha permitido a capacitar a un total de 92 personas en tecnologias de la informacion y las comunicaciones en el departamento del Quindio. De estas 92 personas capacitadas, se certificaron un total 23 personas en el programa de mujeres TIC.
Durante el segundo trimestre del año 2021 se han capacitado a un total de 932 personas en tecnologías de la información y las comunicaciones a través del modelo integrador, de las cuales se capacitaro 177 personas en el programa de mujeres TIC.
TIC: se realizo  el proceso de contratación de 23 profesionales, quienes lideran la estrategia del modelo integrador TIC. El cual ha permitido a capacitar a un total de 1757 personas en tecnologías de la información y las comunicaciones en el departamento del Quindio. De estas 1757personas capacitadas, se certificaron un total  1757 personas en el programa de mujeres TIC.
TIC: se realizo  el proceso de contratación de 23 profesionales, quienes lideran la estrategia del modelo integrador TIC. El cual ha permitido a capacitar a un total de 1757 personas en tecnologías de la información y las comunicaciones en el departamento del Quindio. De estas 1757personas capacitadas, se certificaron un total  1757 personas en el programa de mujeres TIC.
</t>
  </si>
  <si>
    <t>Secretaría de Familia a través de la Jefatura de la Mujer y la equidad realizó rueda de negocios en el Departamento</t>
  </si>
  <si>
    <t>Durante la Vigencia no se avanzaron en actividades</t>
  </si>
  <si>
    <t>Internos:
La Secretaría de Familia a través de la Jefatura de la Mujer y la equidad realizó encuentro Departamental de emprendimiento
Turismo: refiere que no es competencia de la Secretaría
Externos:
SENA: EXPOVIVU, FERIA DE
EXPOSICION DE POBLACIÓN
VÍCTIMA Y VULNERABLES 157
PERSONAS ATENDIDAS. 7
EMPRENDIMIENOS DE MUJERES</t>
  </si>
  <si>
    <t>La Secretaría de Familia a través de la Jefatura de la Mujer y la equidad realizó encuentro Departamental de emprendimiento
SENA: EXPOVIVU, FERIA DE EXPOSICION DE POBLACIÓN VÍCTIMA Y VULNERABLES 157 PERSONAS ATENDIDAS. 7 EMPRENDIMIENOS DE MUJERES</t>
  </si>
  <si>
    <t>La Secretaría de Familia a través de la Jefatura de la Mujer y la Equidad realizó socialización de la oferta institucional en eventos de Mujeres</t>
  </si>
  <si>
    <t>Internos 
Agricultura: En el fortalecimiento a la asociatividad se atendieron 30 emprendimientos  y organizaciones  rurales quedaron impactadas 14 mujeres logrando en sus asociaciones,  la generación de productos, cumplimiento sanitario, formalización comercial, estandarización y desarrollo de nuevos productos y el tramité sanitario de los productos terminados.</t>
  </si>
  <si>
    <t>Se apoyó en la creación de  5 nuevos  proyectos asociativos, en su etapa de 
fortalecimiento a organizaciones rurales donde hacen parte la asociación Asprocergen,  la Asociación Asdegequin y Asoplagen, Asocafés  y la asociación Apragen del municipio de Génova,  a través del acompañamiento técnico y juridico de sus procesos; dentro de los que se facilitó la elaboración de contratos de comodato para la entrega de maquinaria y equipos.
Aclarando que la asociaciones antes nombradas, presentan en su estructura el componente mujer. 
Agricultura: En el fortalecimiento a la asociatividad se atendieron 30 emprendimientos  y organizaciones  rurales quedaron impactadas 14 mujeres logrando en sus asociaciones,  la generación de productos, cumplimiento sanitario, formalización comercial, estandarización y desarrollo de nuevos productos y el tramité sanitario de los productos terminados.</t>
  </si>
  <si>
    <t>Internos:
Agricultura: Se realizaron 17 convenios para la cofinanciacion de 16 proyectos de alianzas productivas y un proyecto de ADR en diversos renglones productivos como apoyo al  fomento organizativo de la Agricultura Campesina, Familiar y  Comunitaria, proyectos que benefician 471 mujeres rurales.</t>
  </si>
  <si>
    <t>Agricultura: Se realizaron 17 convenios para la cofinanciacion de 16 proyectos de alianzas productivas y un proyecto de ADR en diversos renglones productivos como apoyo al  fomento organizativo de la Agricultura Campesina, Familiar y  Comunitaria, proyectos que benefician 471 mujeres rurales.</t>
  </si>
  <si>
    <t xml:space="preserve"> CRQ ●Verificacion de criterios de negocios verdes a: Green Like y Granja la esperanza
●Apoyo para el fortalecimiento de los emprendimientos: Mujeres cafeteras de cordoba, Alimentos madre tierra de Calarcá
En este Período se incorporó el rol de la Mujer a través de los proyectos estratégicos significativos dentro de las áreas declaradas del PCCC; que se están reconociendo y evaluando en todos los municipios del Quindío.  Y lo están haciendo a través de las asociaciones de mujeres campesinas productoras de cafés, chapoleras, recolectoras y procesadoras de cafés especiales, empresarias del café y en algunos casos combinando el turismo de naturaleza, ecológico y agropecuario. 
Secretaría de Agricultura: Dentro del proceso aun esta tendiente el convenio ha realizar con mujeres cafeteras, en propuestas productivas rurales
Agricultura: LA ASOCIACION  DE MUJERES CAFETERAS DE BUENAVISTA – PARAISO DE MUJER;  Convenio No.070-2021 
</t>
  </si>
  <si>
    <t>Agricultura: 'En las 655 mujeres pertencientes a las organizaciones rurales, se realizó asesorías técnicas en los siguientes temas: Administrativos, financieros, comercial, economía solidaria  y/o asociatividad, formalización, tributaria y legal emprendimientos que demandaron apoyo en el tema sanitario y principalmente orientación en el proceso para cumplimiento sanitario ante el INVIMA y el trámite gratuito de los registros sanitarios exentos por la ley de emprendimiento 2069 firmada en el año 2020.
Secretaría de Agricultura: Se lograron impactar 655 mujeres en Organizaciones rurales consolidando programas de emprendimiento en actos administrativos.Finacieros,Comercial,  Economia Solidaria y/o Asociatividad, Formaloizacion, Tributaria.</t>
  </si>
  <si>
    <t>Secretaría de Agricultura: Convenio de tasa subsidiada  con el Banco Agrario de Colombia, donde los pequeños productores  se podrán beneficiar de créditos de hasta de $15,000.000 donde el gobierno departamental subsidiara 3 puntos de la tasa de interés  para los pequeños productores del departamento.</t>
  </si>
  <si>
    <t>Secretaría de Agricultura: Se han beneficiado 25 Mujeres pertenecientes a  120 unidades productivas, con el acompañamiento y asesoramiento en la estructuración de 3 perfiles de alianzas productivas en los 4 municipios del Departamento impactando en  diferentes renglones productivos tales como plátano, hortalizas, apicultura, ganaderia, pasifloras, aguacate, aromaticas.</t>
  </si>
  <si>
    <t xml:space="preserve">Personeria Salento Se ha realizado proceso de acompañamiento con la administración municipal en la implementación de las acciones para elfortalecimiento economico de las mujeres. en el municipio
Personeria Calarcá: Refiere que no es competencia
Ministerio  del Trabajo - Secretaría de Familia Departamental: El 03 de agosto de 2021 el MINTRABAJO en asocio con la Oficina de la Equidad y la Mujer, llevo a cabo la charla sobre "Equidad Laboral: Derechos de Todas y Todos", por ambientes laborales libres de violencias de género, contando con la participación del Grupo Interno de Trabajo para las Víctimas y la Equidad Laboral con Enfoque de Género escenario en la cual se socializo el programa "Equipares" como una estrategia que promueva la vinculación de las mujeres en el ámbito laboral. Por otro lado, se contó con la intervención del Doctor JORGE EDUARDO GOMEZ ARBOLEDA, quien socializo los diferentes tipos de violencia y las normas que los regula, logrando la participación de 79 personas aproximadamente.
</t>
  </si>
  <si>
    <t>Ministerio del Trabajo: El MINTRABAJO ha venido realizando la socialización de los diferentes beneficios tributarios e incentivos que ha promovido el Gobierno Nacional para la reactivación económica y que generan un beneficio económico para los empresarios del Departamento al lograr la reinserción de grupos poblacionales específicos que para este caso obedece a  la vinculación de la mujer que ha sido víctima de violencia. De esta manera, el proceso se ha promovido de la siguiente manera:
a. 13/08/2021: INCENTIVOS PA TODOS. 
b. 16/09/2021: ENCUENTRO EMPRESARIAL COMFENALCO QUINDIO. 
c. 22/09/2021: CARTILLA DE BENEFICIOS TRIBUTARIOS.</t>
  </si>
  <si>
    <t xml:space="preserve">Para el primer trimestre se llevó a cabo un taller de oferta institucional (programa de gobierno municipio de Armenia y el sistema BEPS) donde participó la Fundación de Mujeres Emprendedoras y empresarias (FEMEE) con la asistencia de siete (7) mujeres, donde se les dio a conocer especialmente las bondades de los Beneficios Económicos periódicos  para las personas que tienen la posibilidad de aportar al sistema pensional.
Para el segundo trimestre de la vigencia 2021, acumulado a la fecha se han realizado 9 talleres de oferta institucional, en los municipios de Armenia, Montenegro Génova, Calarcá, Buenavista y Quimbaya, con la participación de entidades y diversas organizaciones: Alcaldía de Montenegro/ Sec. De Gobierno, Fundación FEMEE, Fundación ASORQUIN, Gestores Culturales, Campesinos, ASOCIACIÒN EMFOCO, Personas en situación de discapacidad, ATEEQ y Jóvenes. Donde han participado cerca de noventa (90) mujeres, los temas principales de los talleres se ha desarrollado bajo la temática del programa BEPS (Beneficios Económicos Periódicos) .
Turismo: Para el cuarto trimestre de 2021; Con un total de ochenta y nueve (89) mujerees impactadas, se cerraron los ciclos de capacitación de talleres institucionales para la vigencia 2021, que se realizaron en diferentes municipios del deparamento.
</t>
  </si>
  <si>
    <t xml:space="preserve">Se han realizado procesos de acompamañamiento a 96 docentes de preescolar a través de talleres para el fortalecimiento de sus capacidades profesionales
Se trabaja en el apoyo a los temas de convivencia escolar y acompañamiento a los profesionales de la orientación escolar, con el fin de fortalecer  a las instituciones educativas para el desarrollo de sus proyectos de convivencia escolar, la implementación de sus manuales de convivencia, a la luz de la ley 1620 de 2013.
</t>
  </si>
  <si>
    <t>La IUEAM:  cuenta con el Proyecto Educativo Institucional (PEI) Acuerdo 04 del 31/01/2020 en el cuál se definen las politicas que se adelantan dentro de la Insitución, se resalta que todas estas politicas son inclusivas y la politica 4 de Bienestar Institucional hace referencia a la inclusión Universitaria no sexista y de equidad de género.</t>
  </si>
  <si>
    <t>1. Campaña Matricúlate Pues: Se realizarón Jornadas de trabajo a nivel de los 11 municipios, invitando a padres de familia y comunidad en general a matrícular a los niños, niñas, adolecentes, jóvenes y adultos al sistema educativo, publicitando los diferentes beneficios y la importancia de acceder, permanecer y culminar los estudios académicos en los niveles de la educación básica y media, así como fomentar el acceso y la permanencia a la educación superior.
2. Búsqueda Activa: Sumado a la Campaña Matricúlate Pues, se realizarón busquedas activas en los diferentes barrios de los 11 municipios del Departamento de niños, niñas, adolescesntes, jóvenes y adultos para que accedan y permanezcan en el sector educativo con el fin de culminar sus estudios académicos.
 los aspectos establecidos en la campaña Matrículate Pues en los 11 municipios del Quindío, en asocio con la Dirección de Calidad Educativa
3. Campañas Publicitarias: Desde la Secretaría de Educación Departamental en cabeza de la Secretaria de Educación Departamental, se llevaron a cabo diferentes campañas publicitarias a través de redes sociales, sumado a las campañas públicitarias por radio y/o perifoneo realizado por las alcaldias municipales e Instituciones Educativas.</t>
  </si>
  <si>
    <t>A través de los proyectos pedagícos Educación sexual y construcción de ciudadanía,  los comités escolares de convivencia escolar y los manulaes de convivencia escolar se está abordando en las instituciones educativas adscritas a la Secretaría de Educación departamental,  las temáticas establecidas en el decreto 4798 de 2011
Se elaboró formato como lista de chequeo del proceso de implementación institucional de los proyecto pedagógicos de enseñanza obligatoria entre ellas Educación Sexual y Construcción de Ciudadanía , como seguimiento a las instituciones educativas del departamento y se ha aplicado en 23 de ellas
Secretaría de Educación Departamental: Se elaboró formato como lista de chequeo del proceso de implementación institucional de los proyecto pedagógicos de enseñanza obligatoria entre ellas Educación Sexual y Construcción de Ciudadanía , como seguimiento a las instituciones educativas del departamento y se ha aplicado en 23 de ellas</t>
  </si>
  <si>
    <t xml:space="preserve">El programa de maternidad segura atraves de su gestión en equipo, en este primer trimestre  año-2021,  logro la disminución del embarazo en adolescente a 16,7 %, Se reportaron al instituto nacional de salud,  en los tiempos estipulados los informes, en forma oportuna y pertinente, año 2021 se realizaron  123 visitas de asistencia técnica a las I.P.S y EPS Publica y Privadas que realizan atención en salud en todo el Departamento del Quindío, haciendo énfasis en la Atención Humanizada, Eficaz, Efectiva y Oportuna a nuestras Embarazadas, para así evitar los Eventos de Interés en Salud Pública, también se priorizo la importancia de implementar en todas las I.P.S, que están habilitada, el Parto Humanizado, la Consulta Preconcepcional, Interrupción Voluntaria del Embarazo, de acuerdo a la Sentencia c-355 año 2006 y otras sentencias complementarias, en Planificación Familiar , año 2016 no existía una línea base en nuestro territorio, año 2021 se estima 76% población femenina (10 -- 54 años) ,  se diagnosticó el 100% de los casos de Hipotiroidismo Congénito, Defectos Congénitos Estructurales y Sensitivos. Además se han realizado todas las actividades, acciones y procesos planeados en el p.o.a.i y Plan de Acción año 2021,  
El programa de maternidad segura atraves de su gestión en equipo, en este primer semestre  año-2021,  logro la disminución del embarazo en adolescente a 16,7 %, Se reportaron al instituto nacional de salud,  en los tiempos estipulados los informes, en forma oportuna y pertinente, año 2021 se realizaron  128 visitas de asistencia técnica a las I.P.S y EPS Publica y Privadas que realizan atención en salud en todo el Departamento del Quindío, haciendo énfasis en la Atención Humanizada, Eficaz, Efectiva y Oportuna a nuestras Embarazadas, para así impactar positivamente a los Eventos de Interés en Salud Pública, también se priorizo la importancia de implementar en todas las I.P.S, que están habilitada, el Parto Humanizado, la Consulta Preconcepcional, Interrupción Voluntaria del Embarazo, de acuerdo a la Sentencia c-355 año 2006 y otras sentencias complementarias, en Planificación Familiar , año 2016 no existía una línea base en nuestro territorio, año 2021 se estima 76% población femenina (10 -- 54 años) ,  se diagnosticó el 100% de los casos de Hipotiroidismo Congénito, Defectos Congénitos Estructurales y Sensitivos. Además se han realizado todas las actividades, acciones y procesos planeados en el p.o.a.i y Plan de Acción año 2021,  se  ejecutó el  25%   del presupuesto del Plan de intervención colectivas de la Tebaida año 2021
</t>
  </si>
  <si>
    <t xml:space="preserve">Se han realizado asistencias técnicas y talleres pedagogicos tratando temas de ITS, VIH, Heptitis B C, Derechos Sexuales y Reproductivos en los 11 municipios de Quindío en IPS, Planes Locales, Instituciones Comerciales, Estaciones de Policia.
Secretaría de Salud Departamental: 12 acciones de promoción y prevención en salud sexual y
reproductiva y Derechos sexuales y reproductivos
Secretaría de Salud   Acciones de promoción y prevención en salud sexual y reproductiva y Derechos sexuales y reproductivos.
Externos: 
ICBF Se desarrollaron seis modalidades de atención, así:
1. ATENCIÓN MEDIA JORNADA CON DISCAPACIDAD - ADOLESCENCIA Y JUVENTUD
2. GENERACIONES "SACÚDETE" - ÉTNICOS
3. GENERACIONES "SACÚDETE" - ADOLESCENTES (BID)
4. GENERACIONES "SACÚDETE" - JÓVENES (BID)
5. DE TÚ A TÚ - ADOLESCENCIA Y JUVENTUD
6. MODALIDAD OTRAS FORMAS DE ATENCIÓN "SACÚDETE"
</t>
  </si>
  <si>
    <t xml:space="preserve">Se continúan con estrategias encaminadas a la prevención de embarazos en adolescentes orientadas por la secretaria de familia y de salud del departamento en las instituciones educativas del departamento 
Internos Secretaria de Familia Estrategia Tu y Yo unidos por la vida, liderada por la Secretaría de Familia 
Externos ICBF:  ICBF desde el año 2015, cuenta con la Estrategia de Prevención de Embarazo en la Adolescencia la cual se ha sumado a las acciones de prevención en el territorio y que ha sacadao avante las acciones de prevención y conmemoración de la Sema Andina en el mes de septiembre; por lo tanto se realiza asistencia técncia en los diferentes entes con referencia al tema, en el Sector de educación retoma las acciones de los PESCC y acompaña a las escuelas de padres que se requieran.
Secretaría de Salud Departamental: 12 acciones para prevenir el embarazo adolescente en el departamento.
Secretaría de Educación y Familia  Departamental: En articulación con la Secretaría de familia  Departamental se está ejecutado la estrategia Tu y Yo unidos por la vida en tres lineas: Prevención en sustancias psicoactivas, Salud mental. Saluda Sexual y Salud Reproductiva, a través de las escuelas de padres y los estudiantes
</t>
  </si>
  <si>
    <t>Desde la Dimensión de Salud sexual y reproductiva en el año 2020 se realizó un seguimiento a diferentes Instituciones del Departamento del Quindío como EAPBS, IPS públicas y privadas y programas regulares en los cuales se evidencio la necesidad de fortalecer los procesos de promoción y prevención en temas de ITS, VIH/SIDA y Hepatitis para lograr un mayor impacto en la población en generar y poder disminuir los indicadores relacionados con dichos temas. Por tal motivo en el año 2021 se planteó la necesidad de realizar talleres pedagógicos con diferentes sectores como el educativo, empresarial, fuerzas policiales y sector salud para reforzar los conocimientos de estas personas y posteriormente sea replicada la información y así poder lograr una intersectorialidad y disminución en los indicadores de impacto de VIH/SIDA. Los talleres pedagógicos sobre ITS, VIH, Hepatitis y Derechos Sexuales y Reproductivos se iniciaron con los docentes y administrativos de los colegios oficiales y no oficiales de cada Municipio del Departamento del Quindío, iniciando el 8 de marzo de 2021 y finalizando el 15 de Marzo de 2021 con un total de 12 talleres pedagógicos impactando a un total de 608 Docentes y Administrativos del Departamento. Posteriormente se realizaron 4 talleres pedagógicos con 4 Universidades con mayor número de estudiantes como la Universidad del Quindío, CUE Alexander Von Humbold, Universidad EAM y la Gran Colombia, a los participantes de los talleres pedagógicos se les envió el material audiovisual con el compromiso de ser replicado a los estudiantes para así lograr un mayor impacto en la población estudiantil. Posteriormente se iniciaron los talleres pedagógicos con9 cuerpos de bomberos de diferentes Municipios del Departamento y 3 empresas de transporte especializado de pacientes, de los cuales no se obtuvo la mejor adherencia con la participación de solo 7 de las 12 empresas pese a la Circular externa que se les envió vía correo electrónico y los recordatorios de las conferencias. Se ofertaron 6 talleres pedagógicos dando inicio el 24 de marzo y finalizando el 5 de abril, sin embargo, en ocasiones no se conectaba personal y se daba por cancelada la sección. Dentro de todas las personas capacitadas sobre Derechos sexuales y reproductivos, ITS, VIH y Hepatitis se obtuvo un total de 662 personas, dentro de las cuales un 10% era población Indígena y 5% personal de la salud, el resto de la población no pertenecía a ninguna de las comunidades con enfoque de vulnerabilidad. Así mismo también se realizaron otras actividades en conjunto con SECRETARIA DE SALUD diferentes entes como el laboratorio de Salud Pública del Departamento del Quindío con el cual se realizaron 3 jornadas de toma de muestras para VIH y Sífilis en los Municipios de Armenia, Quimbaya y Corregimiento de Barcelona en las cuales se tomaron 134 pruebas y de esas solo 4 fueron reactivas para Sífilis y ninguna para VIH. Adicional a esto también se trabajó en conjunto con el programa de Tuberculosis para realizar formación de agentes comunitarios de los diferentes Municipios y hacer entrega de los Kits de acciones colaborativas de TB/VIH, La formación se llevó a cabo en dos jornadas el 3 de marzo de 2021 y el 17 de Marzo de 2021.  Se realizó el primer comité departamental para el abordaje de las violencias de género y sexual de niños niñas adolescentes y jóvenes.
Secretaría de Salud 12 acciones de Fortalecimiento de la vigilancia en salud pública de las Infecciones de Transmisión Sexual (ITS) con enfoque diferencial y de género.</t>
  </si>
  <si>
    <t>Se realizó un comité para el abordaje de las Violencias de género y Sexual de NNAJ 
El programa Convivencia Social y Salud Mental dentro de su quehacer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Secretaría de Salud Departamental: 12 acciones atención a las mujeres víctimas de violencia</t>
  </si>
  <si>
    <t xml:space="preserve">Ananlisis situacional de informacion en Salud que es actualizada año a año (Documento ASIS)publicado en pagina Gobernacion
</t>
  </si>
  <si>
    <t>Se brindó asistencia técnica a las instituciones educativas, comunidad, comunidad LGBTI y juntas de acción comunal, en el cumplimiento del codigo nacional de convivencia y seguridada, asi como en la tematica de resolucion pacifica de conflicto dentro de las comunidades.
En total fueron cuatro (4) municipios asistidos técnicamente (Quimbaya, Calarcá, Circasia, Montenegro.
Se brindó asistencia técnica a las instituciones educativas, comunidad, comunidad LGBTI y juntas de acción comunal, en el cumplimiento del código nacional de convivencia y seguridad, así como en la temática de resolución pacífica de conflicto dentro de las comunidades.
Se brindó capacitación y asistencia técnica en coordinación con el ministerio del interior en lo relacionado a la Ley 1801 del 2016 "Código de Convivencia Ciudadana a los funcionarios de la secretarias de gobierno de los 12 municipios del departamento del Quindío"
En total fueron doce (12) municipios asistidos técnicamente</t>
  </si>
  <si>
    <t xml:space="preserve">Programa Mecanismos de Dialogo formal
- Se asistió técnicamente  a los consejos consultivos de mujeres  en los municipios de Cordoba, Tebaida, Pijao, Filandia, Genova y Quimbaya , especificamnte
Programa Mecanismos de Dialogo formal
- Se asistió técnicamente  a los consejos consultivos de mujeres  en los municipios de Buenavista, La tebaida,  Motenegro, Circasia, salento, Calarca, Armenia, Quimbaya y al Consejo Departamental de Mujeres del Quindío
Internos: Secretaría de Familia se asistió tecnicamente al Consejo Departamental de Mujeres
Se realizó socialización de propuesta MDF del departamento a los Consejos Municipales de circasia armenia concejalas Mujeres de organizaciones en el auditorio simon  bolivar
Departamental
</t>
  </si>
  <si>
    <t>Se brindo asistencia técnica y apoyo para el fortalecimiento de las asociaciones de mujeres cafeteras en los municipios de Córdoba , Quimbaya, Calarcá, Barcelona, Buenavista y Pijao las cuales se encuentran inmersas en el proyecto tiendas Café Mujeres rurales  teniendo como objetivo principal el enfoque de género.
Internos: Jefatura de Equidad de Género y Mujer (Secretaría de Familia)  Se brindó asistencia técnica y apoyo para el fortalecimiento de las asociaciones de mujeres cafeteras en los municipios de Circasia, Calarcá, corregimiento de Barcelona, Pijao, La tebaida, Filandia,Génova, Córdoba, Quimbaya, Buenavista y Montenegro. El proyecto Café Mujer,  tiene como objetivo el fortalecimiento de las organizaciones con enfoque de Género.
- Se realizó articulación con FEDEPANElA y se convocó las  mujeres del Departamento del Quindío, con el fin de vincularlas en el proceso de  aprendizaje en la elaboración de la panela y sus derivados.
-La jefatura de la Mujer Y Equidad de Género, participo y realizó apoyo a la consejería presidencial para la estabilización y consolidación frente a la elección de las mujeres del Departamento del Quindío con enfoque de género y diferencial en la instancia especia, las cuales representan diferentes sectores, además se realizó convocatoria y gestión de las instalaciones donde se hizo el evento.
- La jefatura de la mujer para este trimestre se encuentra fortaleciendo y estructurando el proyecto de ordenanza el cual regalamenta el consejo consultivo de mujeres del Departamento del Quindío.
Externos Uniquindío Procesos fromativos y de intervención en Trabajo Social Familiar con perspectiva de Género.
Uniquindio: La Facultad de Ciencias Humanas y Bellas Artes a través del Programa de Trabajo social a través de convenio interadministrativo con la Alcaldía de Armenia para la elaboración de la Política Pública de Mujer ha realizado 8 mesas de trabajo en las diferentes comunas del municipio para la realización del diagnóstico situacional de las Mujeres del Municipio
Internos: 
Secretaría de Familia  Departamental: Se brindó asistencia técnica y apoyo para el fortalecimiento de las asociaciones de mujeres cafeteras en los municipios de Barcelona, montenegro, Córdoba, Salento
La Jefatura de la Mujer realizó socialización de  la propuesta  MDF con el fin de fortalecer el Consejo consultivo de Mujeres del Departamento el día 22 de septiembre de acuerdo a la programación:
- Convocatoria a Comisarias de Familia, modalidad virtual (Plataforma Zoom) hora: 8.00 am
- Convocatoria a Enlaces Municipales y Mujeres Cafeteras del Departamento, modalidad presencial (Auditorio Simón Bolívar piso 4 Gobernación) Hora: 2:00 pm
Internos: Jefatura de Equidad de Género y Mujer (Secretaría de Familia)  Se brindó asistencia técnica y apoyo para el fortalecimiento de las asociaciones de mujeres cafeteras en los municipios de Quimbaya, Salento, Barcelona y Calarcá. Además de realizar Diagnóstico Interinstitucional Mujeres Cafeteras del Departamento con el fin de su fortalecimiento empresarial</t>
  </si>
  <si>
    <t>Se realizó una convocatoria como estrategia de incorporación al consejo Departamental de Mujeres a los doce municipios, para la primera sesión el 13 de enero por medio de la plataforma zoom, con representantes de mujeres rurales, afrodescendientes, negras, LBTI palanqueras, raizales, indígenas, enfoque étnico, mujeres víctimas de las diversas formas de violencias, mujeres del Sector empresarial y productivo.
Se realizó una convocatoria como estrategia de incorporación al consejo Departamental de Mujeres a los doce municipios  para la segunda  sesión el 15de junio por medio electrónico y  se desarrolló por la plataforma zoom con las representantes de mujeres rurales, afrodescendientes, negras, LBTI palanqueras, raizales, indígenas, enfoque étnico, mujeres víctimas de las diversas formas de violencias, mujeres del Sector empresarial y productivo.
Secretaría de Familia Departamental: Se realizó una convocatoria como estrategia de incorporación al consejo Departamental de Mujeres a los doce municipios  para la tercera  sesión 29 sept por medio electrónico y  se desarrolló por la plataforma zoom con las representantes de mujeres rurales, afrodescendientes, negras, LBTI palanqueras, raizales, indígenas, enfoque étnico, mujeres víctimas de las diversas formas de violencias, mujeres del Sector empresarial y productivo
Secretaría de Familia Departamental: Se realizó una convocatoria como estrategia de incorporación al consejo Departamental de Mujeres a los doce municipios  para la cuarta  sesión 21 diciembre por medio electrónico y  se desarrolló por la plataforma zoom con las representantes de mujeres rurales, afrodescendientes, negras, LBTI palanqueras, raizales, indígenas, enfoque étnico, mujeres víctimas de las diversas formas de violencias, mujeres del Sector empresarial y productivo</t>
  </si>
  <si>
    <t xml:space="preserve">Internos. Secretaria Interior Jornada de capacitación a las representantes del enfoque diferencial mujer de las 12 mesas municipales y departamental de victimas (maltrato, violencia sexual, discriminación, rutas de atención, empoderamiento)
Externos: Uniquindío Praxis profesional en proceso de intervención desde la línea de interculturalidad y enfoque diferencial con población afrodescendiente e indígena.
Foro permanente para la paz y la democracia
</t>
  </si>
  <si>
    <t>Internos: Secretaría de Educación no es competencia de dicha oficina
Externos: Uniquindío imlementaación de la práctica en intervención familiar en varios municipios del departamento.
ICBF El ICBF en su proceso de corresponsabilidad implementa acciones que contribuyen al fortalecimiento de la familia y la construcción de paz, es por ello por lo que durante la vigencia ha desarrollado en las diferentes modalidades de atención, como internados, HI, CDI, FAMI, HCB externados, hogares sustitutos, donde se desarrollan diferentes estrategias  que mejoren sus condiciones de vida y posibiliten su crecimiento como individuos y grupos capaces de ejercer los derechos que les son inherentes, por medio de campañas de sensibilización, escuelas de padres, actividades de fortalecimiento personal y familiar en las unidades de servicio entre otras, basadas en la implementación del enfoque diferencial.
ICBF Se desarrollaron seis modalidades de atención, así:
1. ATENCIÓN MEDIA JORNADA CON DISCAPACIDAD - ADOLESCENCIA Y JUVENTUD
2. GENERACIONES "SACÚDETE" - ÉTNICOS
3. GENERACIONES "SACÚDETE" - ADOLESCENTES (BID)
4. GENERACIONES "SACÚDETE" - JÓVENES (BID)
5. DE TÚ A TÚ - ADOLESCENCIA Y JUVENTUD
6. MODALIDAD OTRAS FORMAS DE ATENCIÓN "SACÚDETE"
La ejecución de la Política HAZ PAZ o la que hace sus veces es de liderazgo y responsabilidad de la Secretaría de Familia, el ICBF en su proceso de corresponsabilidad implementa acciones que contribuyen al fortalecimiento de la familia y la construcción de paz, es por ello por lo que durante la vigencia ha desarrollado los programas de Mi Familia, Territorios Étnicos, Generaciones Coon Bienestar.
Durante la vigencia 2021 se atendieron 8317 usuarios de 3433 cupos que se tenían programados.</t>
  </si>
  <si>
    <t xml:space="preserve">Desde el ente Departamental se cumple esta acción  toda vez que mediante la ordenanza 015 del 29 de julio de 2014 se creó el consejo Departamental de Mujeres que tiene  dentro de sus funciones el seguimiento de la implementación de la política pública.
De igual modo se hace asistencia técnica a los municipio para los ajustes de los actos administrativos que reglamentan las instancias de participación de mujeres de manera que se incluya dentro de sus funciones el seguimiento a la Política pública.
Desde el ente Departamental se cumple esta acción  toda vez que mediante la ordenanza 015 del 29 de julio de 2014 se creó el consejo Departamental de Mujeres que tiene  dentro de sus funciones el seguimiento de la implementación de la política pública.
De igual modo se hace asistencia técnica a los municipios, para los ajustes de los  mecanismos de diálogo formal en cada municipio, los cuales reglamentan las instancias de participación de mujeres de manera que se incluya dentro de sus funciones el seguimiento a la Política pública. (8 Municipios y 1 Departamental)
</t>
  </si>
  <si>
    <t xml:space="preserve">* se realizó talleres de formación con los artesanos "Tu y yo Tejiendo Identidad" para la población en general  en las instalaciones de la Gobernación de Macramé y Arcilla y asistieron 139 personas  
* En la semana de la mujer se celebración el evento " Paisaje Poético de la mujer Quindiana " en el cual se realizaron charlas de poesía a cargo de Poetisas Quindianas en el cual se atendieron virtualmente a 8876 en alcance por Facebook
Secretaría de Cultura Departamental: Se realizo Lecturas de la Memoria en Clave Femenina, una invitación cordial de XIV Encuentro Nacional de Escritores Luis Vidales. 
Se realizo capacitacion a la Asociacion de Madres Comunitarias en la ciudad de Armenia formando a 47 mujeres.
Se realizo taller de escritura a creativa en la cárcel de mujeres Villa Cristina del municipio de Armenia este proceso corresponde al proyecto 1000 palabras de libertad, beneficiando a 10 mujeres.
Secretaría de Cultura: Se culmino a satisfacción el servicio de educación informal en áreas artísticas y culturales. </t>
  </si>
  <si>
    <t xml:space="preserve">Se han implementado 2 acciones:
1- Actividades de Habitos y estilos de vida saludable HEVS.
2-Formación y preparación de deportistas
Durante este primer trimestre se han atendido  alrededor de 1.117 mujeres, fomentando los habitos y estilos de vida saludable a través de la promoción de la actividad fisica regular la alimentación saludable y la protección de espacios 100% libres de humo
Igualmente se han apoyo a las mujeres atletas de cara a un proceso que le permita  destacarse en los diferentes eventos nacionales e internacionles es por ello que se ha fortalecido en asistencia técnica, metodológica, biomédica  y económica a las mujeres deportistas en representacion de nuestro Departamento
Se implementaron 5 acciones.                                                             
 1. H.E.V.S: 1140 mujeres hicieron actividad física musicalizada en los 12 municipios del departamento.                                                                                         
2. RECREACIÓN: 262 mujeres fueron beneficiadas del programa de recreación en actividades de adulto mayor y los demás cursos vitales.                                                                                                           
3. ESCUELAS DEPORTIVAS: 39 Mujeres hicieron parte de la escuela deportiva en futbol de salón.                                                                                                                           4.   DEPORTE SOCIAL COMUNITARIO:    El instituto benefició a  59 mujeres en este importante programa social.                                                                                       
 5. DEPORTE ASOCIADO: se benefició 96 mujeres deportistas de reserva deportiva, rendimiento y alto rendimiento las cuales se están preparando a juegos nacionales 2023.
Indeportes: Durante este periodo se desarrollaron 4 eventos de actividad física dirigida musicalizada denominado "homenajes a la vida" a traves del equipo de HEVS beneficiando un total de 480 mujeres.                                                                                                       Asi mismo, en el tercer trimestre indeportes Quindio logro que las mujeres de los municipios de Cordoba,Salento,Calarca ,Armenia y Buenavista  se beneficiaran participando de los  juegos Deportivos y Recreativos comunales en los deportes de baloncesto, fútbol de salón, mini tejo, atletismo rana, billar y dominó. Adicionalmente se tuvieron 10 escuelas deportivas en las disciplinas de  Baloncesto, 2 futbol de salon, Gimnasia, 2 Atletismo, Voleibol, Patinaje, levantamiento de pesas y Futból. En el programa hábitos y estilos de vida saludable se atendieron un total de 3.100 mujeres en 11 municipios del departamento.                  </t>
  </si>
  <si>
    <t xml:space="preserve">  Se hizo una  producción artística con el desarrollo de 12 videos - charlas en celebración del día de la mujer con el evento " Paisaje Poético de la mujer Quindiana "  participaron 100  mujeres en diferemtes cursos de vida, de manera presencial y 42000 personas alcanzadas virtualmente.
Cultura 
7 mujeres fueron ganadoras de las 7 becas otorgadas para la producción y circulación de producciones artísticas.     
 la Organización   ASOCIACIÓN OBSERVATORIO MUJER, CULTURA Y DERECHOS, cuyo objetivo es  Articular el saber ancestral y comtemporaneo de mujeres        </t>
  </si>
  <si>
    <t xml:space="preserve">El día 08 de marzo se realizo una jornada de dialogo la cual tuvo como objetivo principal  abordar temas que garanticen la promociòn y prevenciòn de los derechos de las mujeres en el territorio, desde las historias propias de las panelistas 
Externos: Personería Salento Se realizo por medio del facebook de la personerÍa una campaña a traves de un pieza digital con el fin de dar disufion y exaltación a los derechos de las mujeres Salentinas.
Internos: Gobernación del Quindío Campaña "Que no te toque" con el fin de prevenir actos violentos hacia las mujeres; cuenta con cuatro componentes tales como apartar, apoyar atentar y afirmar
Personería de Calarcá: realizan las piezas publicitarias a que haya lugar, referente a la prevención y protección de la población y diferentes acciones relacionadas con las estrategias de la politica pública
Defensoría del Pueblo: Refiere que no es competencia
Personería Buenavista: Sellevo a cabo un acampaña de prevencion sobre todo tipo de violencia contra la mujer a los padres de la esculea de ofmracion de patinaje del municipio de Buenavista 
Personería Génova: Durante la vigencia 2021 se desarrolló la campaña denominada "Conoce tus Derechos", a traves de la cual se brindaron varias charlas y capacitaciones sobre Derechos Humanos y mecanismos de protección, dirigido a varios grupos sociales, entre ellos mujeres campesinas, juntas de acción comunal y asociacion de mujeres existentes en el municipio de Génova, Quindio
Personería Armenia: Se realizaron las siguientes piezas publicitarias referentes a la promoción de los derechos humanos: 
 Video de día internacional de la eliminación de  la violencia contra la mujer (25 de noviembre de 2021). Públicación de video conmemoración día internacional de los derechos humanos (10 de diciembre de 2021)
- Públicación derecho a la vida.
- Públicación derecho a la igualdad.
-Publicación derecjo a la libertad de expresión.
- Publicación derecho al reconocimiento como persona ante la ley. 
- Publicación prohibición de esclavitud.
Personería Calarcá Se realizan las piezas publicitarias a que haya lugar, referente a la prevención y protección de la población y diferentes acciones relacionadas con las estrategias de la politica pública. 
Internos:
Secretaría de Interior Ejecución de una campaña por radio y redes sociales a traves de la cual se busca sensibilizar y socializar el Delito de Trata de Personas y asi evitar que las mujeres del departamento sean victimas de este flagelo </t>
  </si>
  <si>
    <t xml:space="preserve">La Secretaría de Cultura en este 1er trimestre no reporta actividades realizadas para el cumpliemiento de esta acción concreta.
En el trimestre enero-marzo no se realizaron acciones por parte de la Secretaría de Educación en investigación de asuntos de género y de las mujeres del departamento
IUEAM: El grupo de investigación de responsabilidad social de la IUEAM estudia la temática de responsabilidad social empresarial y Estudiantil. No se tiene investigaciones u proyectos directamente relacionados con el tema de la politica, ya que nuestra oferta académica no tiene los elementos necesarios para realizar estas investigaciones
Internos
Secretaría de Educación Departamental: En el trimestre julio-septiembre no se realizaron acciones por parte de la Secretaría de Educación en investigación de asuntos de género y de las mujeres del departamento
</t>
  </si>
  <si>
    <t xml:space="preserve">Secretaría del Interior El dia 25 de mayo se realizo un conversatorio - taller en el marco de la conmemoración del dia nacional por la dignidad de las mujeres victimas de violencia sexual
Externos: Personería Salento Se ha hecho efectivo recibimiento de la poblacion victima de este flagelo a traves de los mecanismos dispuestos por la unidad de victimas 
Personería Circasia: En el mes de mayo  de 2021 se llevó a cabo acividad de  conmemoracion de la violencia sexual de la mujer en el marco del conflicto armado interno 
Personería Buenavista: Se realizo capacitacion a las mujeres que hacen parte de la Mesa Municipal de Víctimas del muncipio de Buenavista sobre violencia sexual y su relacion con el desplazamiento forzado 
Personería Génova: Se brindaron dos (2) capacitaciones sobre violencia intrafamiliar y violencia contra la mujer, dirigidas a la población víctima del conflicto armado y a los lideres representantes de víctimas en el municipio. 
Personería Calarcá: No se tiena campaña se realiza el respectivo asesoramiento y atención a victimas del conflicto armado mediante declaraciones a victimas y demas inherentes a la protección y prevencion de los derechos de las mujeres que acuden a la Personeria Municipal.
ICBF: Se hace necesario que la meta sea reformulada en cuanto al responsable líder que pueda generar el proceso de convocatoria institucional que permita el desarrollo de la actividad.
</t>
  </si>
  <si>
    <t>Se brindo asistencia tecnica a los 12 municipios del Departamento con el fin de realizar la instalación y operación del Comité Municipal de Paz, asi como la participación de las mujeres y el rol que representan en este espacio 
Secretaria del Interior Se realizo jornada de asistencia tecnica en construcción y aportes al plan de acción, con las representantes de los 12 consejos municipales de paz
Externos: Personería Salento desde la personeria se ha acompañado activamente los escenarios de construcción de paz de muejeres cuando ha sido dispuesta la presencia de esta entidad.  
Personería Circasia:Esta actividad se llevo acabo entre los meses de Mayo y Junio a traves de la capacitación Derechos Humanos y Paz dirigida a  los lideres de las Juntas de Acción Comunal del Municipio de Circasia. 
Personería Génova: Se participó en el Comité Territorial de Paz, en el cual hubo un amplia participación de mujeres, con quienes se trabajó en temas de liderazgo sobre paz, convivencia y derechos humanos.
Personería Calarcá: Se realiza el respectivo acompañamiento al comité de paz - en caso de ser solicitado o requerido
ICBF: Se hace necesario que la meta sea reformulada en cuanto al responsable líder que pueda generar el proceso de convocatoria institucional que permita el desarrollo de la actividad.</t>
  </si>
  <si>
    <t>Se realizo una capacitación en conjunto con la secregtaria de familia y Secretaria de Gobierno en inicitaivas de construcción de paz participación y resistencia pacifica con enfoque de genero.
el 8 de marzo se realizo a las 4:00 Pm foro taller sobre "La historia de los derechos de la Mujer" en la casa de la cultura.
1. Participacion ante el consejo de paz del municipio, por la representante de mujeres.
2. Proyecto de acuerdo del Consejo Municipal de Mujeres.
3. Socializacion de normativa  de 1257 de 2008 y medidas de proteccion.
4. Socializacion casa de mujeres empoderadas.
5. Emprendimiento y liderazgo con las asociaciones
Se realizo una capacitación en conjunto con la secregtaria de familia y Secretaria de Gobierno en inicitaivas de construcción de paz participación y resistencia pacifica con enfoque de genero.
el 8 de marzo se realizo a las 4:00 Pm foro taller sobre "La historia de los derechos de la Mujer" en la casa de la cultura.
1. Participacion ante el consejo de paz del municipio, por la representante de mujeres.
2. Proyecto de acuerdo del Consejo Municipal de Mujeres.
3. Socializacion de normativa  de 1257 de 2008 y medidas de proteccion.
4. Socializacion casa de mujeres empoderadas.
5. Emprendimiento y liderazgo con las asociaciones
Personería de Calarcá:  Se cumplen las funciones de la personeria frente a asesoramiento sobre los derechos que le asisten a dicha población.
Defensoría del Pueblo: Refiere que no es competencia
Alcaldía de Quimbaya: Desde la casa de la mujer del municipio se realizó *Acompañamiento psicologico.          *Campañas y charlas sobre violencia contra la mujer. *talleres pedagogicos de empoderamiento 
Alcaldía de Filandia: Por medio de la mesa de participación de víctimas se han documentado iniciativas de construcción de paz por parte de las mujeres
Personería Armenia: Se cumplen las funciones de la personería frente a asesoramiento sobre los derechos que le asisten a dicha población.
Alcaldía Salento:  celebracion del 
dia internacional de la mujer rural el dia 03 de 11 de 2022 en el municipio de Salento
Personería Calarcá: Se cumplen las funciones de la personeria frente a asesoramiento sobre los derechos que le asisten a dicha población.</t>
  </si>
  <si>
    <t>Se ha adelantado asesoramiento con los doce municipios del departamento con el fin de conformar la bolsa departamental para la construcción del pabellón de sindicados en la cárcel Peñas Blancas de Calarcá, según lo establecido en compromiso con el Ministerio de Justicia 
Personería Circasia Esta actividad estubo incluida dentro de la de las  4 capacitaciones dirigidas a grupos de mujeres enfocadas a Fortalecer la participación de mujeres en la movilización social de mujeres frente a las violencias ejercidas contra ellas desde el enfoque diferencial y de derechos humanos.
Personería Calarcá En el momento pertinente se realizaran las recomendaciones de acuerdo al comité de paz municipal de calarca, en razón a que se esta conformando.
ICBF: Se hace necesario que la meta sea reformulada en cuanto al responsable líder que pueda generar el proceso de convocatoria institucional que permita el desarrollo de la actividad.</t>
  </si>
  <si>
    <t>Se ha adelantado asesoramiento con los doce municipios del departamento con el fin de conformar la bolsa departamental para la construcción del pabellón de sindicados en la cárcel Peñas Blancas de Calarcá, según lo establecido en compromiso con el Ministerio de Justicia   
Secretaría del Interior: Se realizó asistencia técnica a los doce municipios del departamento del Quindío, con el fin de afrontar las dificultades de orden público generados por el paro nacional que se viene efectuando desde el 28 de mayo, con la realización de mesas de trabajo con los representantes de los diferentes sectores, consejos de seguridad, comités de orden público departamentales con la participación de los 12 alcaldes de los municipios del departamento
Externas: Personería de Circasia Esta ctividad se encuentra incluida dentro del PISCC del municipio para el periodo 2020-2023. 
Personería Armenia: Por parte de la Personeria Municipal de Armenia se  han desarrollado diplomados dirigidos a personeros
contralores y representantes estudiantiles, convenio con la
Universidad Gran Colombia y otras entidades,  en cuyos modulos esta inmerso
el tema de prevensión y mitigación de las violencias basadas en genero.
Personeria Calarcá refiere que no es competencia</t>
  </si>
  <si>
    <t xml:space="preserve">Se ha adelantado asesoramiento con los doce municipios del departamento con el fin de conformar la bolsa departamental para la construcción del pabellón de sindicados en la cárcel Peñas Blancas de Calarcá, según lo establecido en compromiso con el Ministerio de Justicia   
 Secretaría del Interior Se realizó asistencia técnica a los doce municipios del departamento del Quindío, con el fin de afrontar las dificultades de orden público generados por el paro nacional que se viene efectuando desde el 28 de mayo, con la realización de mesas de trabajo con los representantes de los diferentes sectores, consejos de seguridad, comités de orden público departamentales con la participación de los 12 alcaldes de los municipios del departamento
</t>
  </si>
  <si>
    <t>Personería Salento Se ha participado en el 100% de las audiciencias que han sido programadas por la comiaria de familia en los procesos de restablecimiento de derechos de niños, niñas y adoslecentes.
ICBF Desde el ICBF se cuenta con diferentes modalides de restablecimiento, sin emabrgo se cuenta con Internado de violencia sexual y modalidads de apoyo y fortalecimiento a la familia intervencion de apoyo-apoyo psicologico especializado, los cuales son nmodalidades de atencion esepcializada para NNNA, cn sus derechos amenazados o vulnerados, victimas de violencia sexual, con el objetivo de garantizar el restablecimiento de sus derechos. Durante lo corrido del II Trimestre del 2021, en el Centros de Atención Integral a Victimas de Abuso Sexual - CAIVAS, se recibieron 218denuncias de presuntos hechos de violencia sexual en contra de NNA, los cuales fueron atendidos, remitidos y direccionados en su totalidad  a las diferentes  modalidades de restablecimeinto de derechos. 107 Están en proceso de verificación de derechos, con PARD abierto  y 111 Se realizo cierre del proceso.
Personería Armenia: Activacion de rutas de atención.
Personería calarcá: Activacion de rutas de atención
ICBF Durante la vigencia 2021 se realizó la atención a 175 usuarios por violencia sexual
El ICBF en conjunto con la Fiscalía General de la Nación garantiza el funcionamiento del CAIVAS y la atención de niñas, niños y adolescentes.</t>
  </si>
  <si>
    <t>Dentro de los lineamientos para la atención a mujeres Victimas de violencias basadas en Género con énfasis en Victimas del Conflicto Armado, se brindó atención Psicosocial dentro del programa PAPSIVI-Programa de atención psicoscial y salud integral a victimas del conflicto armado a 2 mujeres Victimas  de violencia Física y sexual en el municipio de  Quimbaya
Secretaría de Salud: Desde la Dimensión de Salud sexual y reproductiva en el año 2020 se realizó un seguimiento a diferentes Instituciones del Departamento del Quindío como EAPBS, IPS públicas y privadas y programas regulares en los cuales se evidencio la necesidad de fortalecer los procesos de promoción y prevención en temas de ITS, VIH/SIDA y Hepatitis para lograr un mayor impacto en la población en generar y poder disminuir los indicadores relacionados con dichos temas. Por tal motivo en el año 2021 se planteó la necesidad de realizar talleres pedagógicos con diferentes sectores como el educativo, empresarial, fuerzas policiales y sector salud para reforzar los conocimientos de estas personas y posteriormente sea replicada la información y así poder lograr una intersectorialidad y disminución en los indicadores de impacto de VIH/SIDA. Los talleres pedagógicos sobre ITS, VIH, Hepatitis y Derechos Sexuales y Reproductivos se iniciaron con los docentes y administrativos de los colegios oficiales y no oficiales de cada Municipio del Departamento del Quindío, iniciando el 8 de marzo de 2021 y finalizando el 15 de Marzo de 2021 con un total de 12 talleres pedagógicos impactando a un total de 608 Docentes y Administrativos del Departamento. Posteriormente se realizaron 4 talleres pedagógicos con 4 Universidades con mayor número de estudiantes como la Universidad del Quindío, CUE Alexander Von Humbold, Universidad EAM y la Gran Colombia, a los participantes de los talleres pedagógicos se les envió el material audiovisual con el compromiso de ser replicado a los estudiantes para así lograr un mayor impacto en la población estudiantil. Posteriormente se iniciaron los talleres pedagógicos con9 cuerpos de bomberos de diferentes Municipios del Departamento y 3 empresas de transporte especializado de pacientes, de los cuales no se obtuvo la mejor adherencia con la participación de solo 7 de las 12 empresas pese a la Circular externa que se les envió vía correo electrónico y los recordatorios de las conferencias. Se ofertaron 6 talleres pedagógicos dando inicio el 24 de marzo y finalizando el 5 de abril, sin embargo, en ocasiones no se conectaba personal y se daba por cancelada la sección. Dentro de todas las personas capacitadas sobre Derechos sexuales y reproductivos, ITS, VIH y Hepatitis se obtuvo un total de 662 personas, dentro de las cuales un 10% era población Indígena y 5% personal de la salud, el resto de la población no pertenecía a ninguna de las comunidades con enfoque de vulnerabilidad. Así mismo también se realizaron otras actividades en conjunto con SECRETARIA DE SALUD diferentes entes como el laboratorio de Salud Pública del Departamento del Quindío con el cual se realizaron 3 jornadas de toma de muestras para VIH y Sífilis en los Municipios de Armenia, Quimbaya y Corregimiento de Barcelona en las cuales se tomaron 134 pruebas y de esas solo 4 fueron reactivas para Sífilis y ninguna para VIH. Adicional a esto también se trabajó en conjunto con el programa de Tuberculosis para realizar formación de agentes comunitarios de los diferentes Municipios y hacer entrega de los Kits de acciones colaborativas de TB/VIH, La formación se llevó a cabo en dos jornadas el 3 de marzo de 2021 y el 17 de Marzo de 2021.  Se realizó el primer comité departamental para el abordaje de las violencias de género y sexual de niños niñas adolescentes y jóvenes. Se realizaron:
Externas - Personería de Circasia: Se garantiza ruta de atencin  adecuada de mujeres víctimas de diversas formas de violencias basadas en género, con especial énfasis en las diversas modalidades de violencia sexual que ocurren en el marco del conflicto armado.
Personería de Calarcá: Se realiza la respectiva atención y activación de ruta con las autoridades competentes de conformidad con los lineamientos de la 1257 de 2008</t>
  </si>
  <si>
    <t>Secretaría de Salud Departamental: Se realizó asistencia tecnica con secretaria de salud municipal del municipio de Armenia donde se aclararon conceptos y competencias de las instituciones en cuanto a la aplicación de protocolos acerca de la ley 1257 de 2008, quedando compromiso de realizar una nueva mesa tecnica con demas actores con el fin de concretar la ruta y las obligaciones de cada institucion dentro del protocolo.
Seguimiento a las EPS con los casos notificados y los protocolos aplicados en atencion a usuarios  a traves de vigilancia en salud pública con enfoque diferencial y de género en el diseño e implementación de la vigilancia en salud pública de salud mental que son reportados para identificar que se está ejecutando correctamente todo el proceso gestión del riesgo que es reconocida como grupo diferencial pues así se tiene un mejor conocimiento de todas las competencias que maneja el sector salud.
secretaría de Salud : 9 Aplicación de protocolos de atención a víctimas de violencia de genero</t>
  </si>
  <si>
    <t xml:space="preserve"> D98Se socializo las ruta de atención establecida para las mujeres de los diferentes tipos de violencia en conjunto con las alcaldías de los siguientes municipios: Pijao, Quimbaya, Filandia y Córdoba.
Cada una de las instituciones educativas socializo su ruta de atencion municipal para los casos de violencia que se presenten dentro de su institucion. *se da a conocer el informe preeliminar sobre violencia, sexual y de genero, desde el sistema de vigilancia epidemiologica sivigila
  *se establecen los lineamientos para la creación de estrategias de prevención en cuanto a la violencia de genero y violencia sexual en niños, niñas y adolecentes del municipio de filandia quindío
Secretaría de Salud realizó levantamiento de línea de base estadística de personas que consultaron a los servicios de salud en los municipios del Quindío por situación de consumo sustancias inyectables (psicoactivos), cruzando la variable CIE 10 (cie10 principal y cie10 relacionado) con el municipio de residencia.
Jefatura de Equidad de Género y Mujer (Secretaría de Familia) Desde el ente departamental se cumple esta acción toda vez que mediante el decreto 587 del 14 de agosto de 2018 se creó el comité departamental consultivo intersectorial e interinstitucional, para e abordaje integral de la violencias de género y violencias sexuales en niños, niñas y adolescentes.
Así mismo se está realizando la implementación del mecanismo articulador y aterrizándolo al territorio mediante el decreto 1710 del 2020.
Externos: Comisaria de Familia Génova *Acompañamiento psicologico.          *Campañas y charlas sobre violencia contra la mujer. *Procesos Administrativos de Restablecimientos de Derechos.                     *Recepción de denuncias. *Visitas.
Comisaría Quimbaya: En lo que va corrido del año 2021 llevamos 60 procesos de restablecimiento de derechos de niños, niñas y adolescentes en hogares sustitututos, internados o en ubicacion familiar
ICBF Se tiene dentro del Comité la estrategia de reporte de información coordinada con SIVIGILA y CAIVAS como herramienta en tiempo real de casos reportados, su intervención y activación de rutas de atención. 
Comisaría Filandia: Actualmente la comisaría de familia realiza jornadas de prevención de la violencia contra la mujer e igualmente campañas de socialización de rutas de atención integral. Estas campañas se articulan con diferentes entes, como policia nacional, gobernación del quindio, enlace de mujeres del municipio, entre otros.  
Comisaría Génova: *Acompañamiento psicologico.   *Campañas y charlas sobre violencia contra la mujer. *Procesos Administrativos de Restablecimientos de Derechos.   *Recepción de denuncias. *Visitas. 
Comisaría Tebaida: 6 campañas   10 denuncias contra la mujer.   39 denuncias de Violencia Contra la Mujer    87 Medidas de Proteccion.
Internos:
Secretaría de Familia Departamental Desde el ente departamental se cumple esta acción toda vez que mediante el decreto 587 del 14 de agosto de 2018 se creó el comité departamental consultivo intersectorial e interinstitucional, para e abordaje integral de la violencias de género y violencias sexuales en niños, niñas y adolescentes.
Así mismo se está realizando la implementación del mecanismo articulador y aterrizándolo al territorio mediante el decreto 1710 del 2020.
Comisaría  Filandia  Desde la comisaria de familia, para la vigencia del año 2021 se realizaron campañas, jornadas, talleres y eventos de divulgacion para la articulacion intersectorial de rutas de atencion a mujeres, niñas, niños y adolescentes, victimas de violencia y la restitucion de sus derechos. 
ICBF : 1 estrategia de articulación institucional a través del Comité Departamental 
Se tiene dentro del Comité la estrategia de reporte de información coordinada con SIVIGILA y CAIVAS como herramienta en tiempo real de casos reportados, su intervención y activación de rutas de atención. </t>
  </si>
  <si>
    <t xml:space="preserve">Educacion y socializacion de los derechosy deberes que tienen las mujeres * Se les otrogo desde el consejo comunitario de mujeres un espacio en el mirador colina iluminada con el proposito de que las mujeres emprendedoras del municipio comercialicen sus productos 
Comisaría de Génova * Campañas a favor de los derechos de las mujeres y la socialización de la ruta dispuesta en el municipio.
Personería Salento desde la personeria Se ha participado en los comites que han sido citados por la administración municipal 
ICBF Se encuentra dinamizado y en operación el Comité Departamental Consultivo Intersectorial e Interinstitucional para el Abordaje Integral de las Violencias de Género y Violencias Sexuales en niños, Niñas y Adolescentes, a través del Decreto 0000587 del 14 de Agosto del 2018.
Personería Circasia:  Se realiza seguimiento a la Implementación de la Ley 1257 de 2008 con el fin de realizar el monitoreo a la implementación de la misma y el cumplimiento a los decretos reglamentarios, por medio del MECANISMO DE DIALOGO FORMAL DE MUJERES, creado mediante el Acuerdo N° 025 del 2020
Internos: La Secretaría de familia se encuenta adaptando el mecanismo articulador decreto 1710-2020 al Comité Departamental Consultivo Intersectorial e Interinstitucional para el Abordaje Integral de las Violencias de Género y Violencias Sexuales en niños, Niñas y Adolescentes, a través del Decreto 0000587 del 14 de Agosto del 2018.; de igual forma este último se encentra en operación y esta secretaría hace parte de el.
Defensoría del Pueblo: Refiere que no es competencia
Comisaria de Filandia: Actualmente el municipio no cuenta con comite, sin embargo existe el consejo comunitario de mujeres que es una articulacion de representantes de todos los sectores (educacion,salud, zona rural, mujer joven, adulta mayor, discapacidad) 
Comisaría de Génova: * Campañas a favor de los derechos de las mujeres y la socialización de la ruta dispuesta en el municipio. 
Comisaría Tebaida: se realizaron dos (2) capacitaciones al consejo consultivo de mujer y genero (Acuerdo 021-2013). En la primera y segunda sesion.
ICBF : Se encuentra dinamizado y en operación el Comité Departamental Consultivo Intersectorial e Interinstitucional para el Abordaje Integral de las Violencias de Género y Violencias Sexuales en niños, Niñas y Adolescentes, a través del Decreto 0000587 del 14 de Agosto del 2018. 
</t>
  </si>
  <si>
    <t xml:space="preserve">Se  incorporó del enfoque de género en los planes de intervenciones colectivas, plan de seguridad y convivencia ciudadana en los siguientes municipios: Pijao, Filandia Tebaida Génova, Salento y Quimbaya.
ecretaria de Familia Departamental: La Secretaría de Familia dentro de las acciones que realiza de manera transversal es el enfoque diferencial e intersectorializadad en las politicas, planes programas y proyectos  de las Politicas Públicas 
Secretaria de Familia Departamental: La Secretaría de Familia dentro de las acciones que realiza de manera transversal es el enfoque diferencial e intersectorializadad en las politicas, planes programas y proyectos  de las Politicas Públicas </t>
  </si>
  <si>
    <t xml:space="preserve">se realizó una capacitación con funcionarios de la secretaria de familia .   En el plan de acción  para esta vigencia queda pendiente 1 actividad
 El equipo interdisiplinario de la comisaria de familia se capacito en derechos sexuales y reproductivos el 09 de marzo del 2021
1. Taller de enfoque diferencial e interseccional
Jefatura de Equidad de Género y Mujer (Secretaría de Familia)  Se realizó socialización y sensibilización en la institución educación Sagrado corazón y Fachadas en el municipio de Filandia, hogares infantiles de ICBF, madres comunitarias de ICBF de Armenia, Salento, Circasia, Génova y  Buenavista -  Funcionarios del Centro comercial UNICENTRO -  Madres FAMI del ICBF - Concejo Municipal de Pijao - Institución educativa Pijao - Comisaría 1era de Armenia - Funcionarios del municipio de Córdoba.
Externo: Alcaldía de Salento, campañas virtuales y presenciales de socialización y sensibilización 
Alcaldía de Córdoba Se realizó conversatorios enfocados en el empoderamiento de la Mujer, desmitificación de la violencia, estereotipos de género, entornos equitativos, ruta de atención, Ley 1257 de 2008. 
Defensoría del Pueblo: Refiere que no es competencia
Alcaldía de Pijao: encuentro con mujeres en general para socialización de los temas a tratar en el mismo, brindadoles a las mujeres del territorio sobre la importancia de participar en este consejo consultivo, importancia de generar estrategias efectivas para el goce de los derechos que tienen como mujeres en Colombia.
Alcaldía de Quimbaya Se actualizo desde el comité de derechos humanos y paz y el comité de justicia transicional el plan de prevencion y proteccion de los derechos humanos y el derecho internacional humanitario
Alcaldía de Salento: Prevenir y eliminar toda forma de discriminación y violencia contra la identidad de género, identidad sexual, orientación sexual y la sexualidad diversa, así como adelantando acciones positivas para la equidad de género en la mujer a través de la  protección de derechos y la inclusión de la población.
Alcaldía Filandia: Se realizo ejercicio practico en donde cada entidad (Hospitales, instituciones educativas, comisaria de familia) socializa las acciones de prevención que llevan a cabo dentro del comité interinstitucional e intersectorial para el abordaje de las violencias en el menipeo de Filandia.         *Así mismo se les socializo estadísticas de las especificaciones de los casos de violencia sexual e intrafamiliar que se han presentado en el trascurso del año 2021 información remitida por la secretaria de salud, para saber en que tenemos que enfocar las próximas acciones preventivas
Internos:
Secretaría de Familia Departamental: Se realizó socialización y sensibilización para la eliminación de prácticas que vulneren los derechos de la mujer y promoción de derechos en : Instituto Pijao, Rufino Centro Armenia, Municipio de Salento
lcaldía Salento: apoyo de la comisaria de familia
en la socializacion del no maltrato a la mujer, por medio de campañas presenciales en las diferentes veredas.
Alcaldía Calarcá: Se realizó la socialización de la ruta de atención con funcionarios públicos de la administración, la normatividad que ampara las mujeres victimas de violencia y las líneas de atención. Se realizo sensibiliza a 193 funciomnarios(as).
Alcaldía de Tebaida:  Se da inicio de un programa radial con enfoque especial a la mujer para hablar de temas importantes alusivos a la equidad de género. 
• El 7 de octubre, se habló sobre la historia de la mujer
• El 14 de octubre, se habló sobre el sufragio en Colombia
• El 21 de Octubre, se habló sobre el feminismo  y sus términos. 
• El 28 de octubre, se habló sobre diversidad sexual.
• El 25 de noviembre, se habló sobre el tema de eliminación de violencia contra la mujer. 
Internos:
La Secretaría de Familia a través de la Jefatura de la Mujer Campaña de sensibilización en Calarcá, Montenegro, Circasia, Salento, Filandia, Tebaida, Armenia, Cordoba, pijao, buenavista y Génova. Además Celebración del día Internacional del día de la no violencia en la administración departamental </t>
  </si>
  <si>
    <t xml:space="preserve">Desde la Dirección de Desarrollo Humano y Fmilia construyo un plan de capacitación a funcionarios y contratistas que incluye el enfoque de género, el cual esta en implementación durante el periodo informado se realizaron jornadas en los municipios de Pijao y Circasia.
enfoque diferencial y de interseccionalidad a funcionarios y contratistas de la Gobernación del Quindío.
Capacitación en enfoque diferencial y de interseccionalidad a un grupo de contratistas de la alcaldía de La Tebaida. 
Secretarìa de Familia Departamental: Desde la Jefatura de la Mujer y la equidad se realizó un plan de capacitación a funcionarios y contratistas que incluye el enfoque de género el cual está en implementación durante el período informado; el cual se realizaron jornadas en los municipios de: Quimbaya, tebaida, Montenegro y Buenavista.
</t>
  </si>
  <si>
    <t xml:space="preserve">Secretaria de Familia Departamental: Desde  la Jefatura de la Mujer y la equidad se realizaron dos acciones con personal de las Fuerzas Militares y con las esposas de los Militares con el fìn  de abordad la  temàtica de violencia de gènero 
</t>
  </si>
  <si>
    <t>se realizaron en el primer trimestre 9 campañas las cuales se desarrollaron en diferentes sectores del municipio entre ellas instituciones educativas se conto con entrega de folletos, carteleras, juegos didacticos y publicaciones en redes sociales. 
Jefatura de Equidad de Género y Mujer (secretaría de Familia) Se realizó jornada de socialización y sensibilización con los contratistas, personal de planta y demás funcionarios, en el centro administrativo departamental en las diferentes secretarías.
Externos: Alcaldía de Génova *Se realizo una actividad con el apoyo de la secretaria de familia del departamento
Personería Salento La personeria municipal como garante de los derechos de la población participa en la socalizacion  sencibilización que hace la administración en calidad de garante. 
Alcaldía de Quimbaya Por parte de la secretaria de familia de la gobernacion del quindio se han recibido capacitaciones acerca de las rutas de atencion para mujeres victimas de las distintas violencias  y seguidamente se ha replicado esa informacion con las diferentes organisaciones de mujeres del municipio 
Alcaldía de Montenegro Se realizó en el marco del consejo terriotorial de mujeres
ICBF El ICBF a través de sus diferentes programas socializa las rutas de atención existentes para las mujeres víctimas, proceso que se adelanta con los diferentes funcionarios adscritos tanto al ICBF como a los operadores de los programas del ICBF.
Alcaldía de Córdoba Se realizó conversatorios enfocados en el empoderamiento de la Mujer, desmitificación de la violencia, ruta de atención, Ley 1257 de 2008.  
Defensoría del Pueblo: No es de su competencia
Personería de Calarcá: Se socializa y se activan las rutas de protección para mujeres victimas de los diferentes tipos de violencia.
Defensoría del Pueblo: Refiere que no es competencia
Alcaldía de Salento: campañas sobre las formas de violencias que pone en riesgo las mujeres , por eso hay que desnaturalizarlas y prevenirlas. 
Alcaldía de Filandia: Se ha socializado las rutas de atención en caso de violencia de genero, sexual, física y psicológica a las diferentes entidades (Hospitales, instituciones educativas, comisaria de familia) en el comité interinstitucional e intersectorial para el abordaje de las violencias en el municipio de Filandia.
Alcaldía  Salento: socializacion por parte 
del Enlace Mujer  de manera presencial las rutas de atencion a la mujer victima de los diferentes actos de violencia y abusos.
Alcaldía Calarcá: se realizó seguimiento y verficación de la activación de ruta por parte de las diferentes entidades en el evento 875 , segúnr reportes de SIVIGILA. 27 orientaciones en la ruta de atención para mujeres víctimas de diversas formas de violencias basadas en género
Personería Génova: La Personería Municipal ha venido realizando la socialización de la ruta de atención integral a la violencia de género, violencia intrafamiliar y las causas, a través de redes sociales de la entidad y programas radiales a traves de la emisora comunitaria. 
Alcaldía de Tebaida:  El 05 de octubre, se realizó visita al centro día Miguel Pinedo, en el cual; se informó a los adultos mayores sobre la ley 1257 del 2008 y sobre 
 El 08 de octubre, se realizó en el teatro municipal socialización de ruta de la mujer y liderazgo juvenil. A 22 mujeres. 
 El 08 de octubre, se realizó socialización de ruta de liderazgo a 31 mujeres en el teatro municipal.  El 09 de noviembre, se realizó promoción de literatura  y lectura a mujeres empoderadas en el segundo piso del teatro municipal en donde asistieron: Dos mujeres afro y Una mujer cuidadora
El 13 de noviembre, se realizó socialización y taller con la población indígena wounaan; en donde se informó sobre la política pública de mujer y género. Con la intención de modificar la imagen social y cultural que tiene la población de la mujer frente a la participación y liderazgo dentro del municipio.
El 16 de noviembre, se realizó capacitación a 6 mujeres en el segundo piso del teatro municipal sobre la ley 1257  del 2008. El 20 de noviembre, se realizó en el parque principal un evento impulsado por jóvenes candidatos de los consejos de juventud, resistencia tebaida y plataforma de la juventud. Sobre  el cuerpo, derechos sexuales y reproductivos.
Personería Armenia:  Se socializa y se activan las rutas de protección para mujeres victimas de los diferentes tipos de violencia.
Personería Calarcá Se socializa y se activan las rutas de protección para mujeres victimas de los diferentes tipos de violencia. 
ICBF: El ICBF a través de sus diferentes programas socializa las rutas de atención existentes para las mujeres víctimas, proceso que se adelanta con los diferentes funcionarios adscritos tanto al ICBF como a los operadores de los programas del ICBF.</t>
  </si>
  <si>
    <t xml:space="preserve">El 10 de marzo se realizó la primera sesión del consejo consultivo de mujer y género con la atencion de reactivar durante este año el comité, repasar los lineamientos de la politica publica y enseñar las acciones de la matriz de seguimiento.  
</t>
  </si>
  <si>
    <t>El 10 de marzo se realizó la primera sesión del consejo consultivo de mujer y género con la atencion de reactivar durante este año el comité, repasar los lineamientos de la politica publica y enseñar las acciones de la matriz de seguimiento.  
Externos: Alcaldía de Génova * La secretaria de planeación departamental realizó socialización para la adopción de esta politica pública
Alcaldía de Salento: Se Recopila y se modifica el acuerdo municipal del Consejo consultivo de Mujeres como mecanismos de dialógos formal el cual sera el encargado de encaminar la Política Publica de Equidad de Género
Personería Salento Se Recopilan y se modifican el acuedo municipal del Consejo consultivo de Mujeres como mecanismos de dialógos formal el cual sera el encargado de encaminar la Política Publica de Equidad de Género 
Alcaldía de Montenegro Desde el Consejo territorial de mujeres se delegó una mujer para realizar seguimiento y monitorea a la politica pública
ecretarìa de Familia Departamental: Mediante el Consejo Departamental de Mujeres dentro de las acciones concretas  es la realizaciòn del seguimiento a la Polìtica Pùblica de género
Alcaldía Tebaida: El 09 de diciembre, se llevó a cabo la última sesión del consejo consultivo de mujer y género. En cual participaron 16 personas y se hizo una rendición de la política pública de mujer y género del 2013-2023, sobre la vigencia 2021; la cual, se recibió a satisfacción por parte de los asistentes.
Personería calarcá: No se implementa en el municipio politica publica de equidad de genero.
ICBF: Se hace necesario que la meta sea reformulada en cuanto al responsable líder que pueda generar el proceso de convocatoria institucional que permita el desarrollo de la actividad.</t>
  </si>
  <si>
    <t xml:space="preserve">La secretaría de Familia a través de los consejo de mujeres de los municipios de Filandia, Calarcá, Pijao, Tebaida, Génova  y Quimbaya se viene incentivando a la participación activa de las organización de mujeres para el monitoreo y evaluación de la Política Pública de Equidad de Género.
En el consejo consultivo de mujer se llevo capacitacion de la politica publica de mujer y genero municipal 
Alcaldía Tebaida: el consejo recibio a satisfaccion la politica publica de mujer y genero </t>
  </si>
  <si>
    <t>287340887,37
23945642
23945642
125000000</t>
  </si>
  <si>
    <t>90320000
23945642
196405887
17959231
125000000</t>
  </si>
  <si>
    <t>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  
Secretaría de Agricultura: 'Para cumplir con la meta de apoyo financiero para la participación en ferias nacionales e internacionales, se realizó aporte a las siguientes ferias, mediante la subscripción de los siguientes convenios:
1.  No. 006 de 2022, Expo EJE CAFÉ 
2. No. 006 de 2022, IWCA, Mujeres cafeteras 
En donde la base de esta convocatoria fueron las mujeres que pertenecen a las tiendas de cafe mujer del departamento con un total de 124 mujeres.</t>
  </si>
  <si>
    <t>Secretaría de Planeación
Secretaría de Agricultura</t>
  </si>
  <si>
    <t xml:space="preserve">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  </t>
  </si>
  <si>
    <t>Secretaría de Planeación</t>
  </si>
  <si>
    <r>
      <t xml:space="preserve">Internos
Secretaría de Turismo
El 5,12 y 19 de marzo de 2022, Se realizó vitrina comercial en el Centro Comercial Unicentro donde participaron 18 emprendedores. De los cuales tres fueron mujeres 
</t>
    </r>
    <r>
      <rPr>
        <sz val="11"/>
        <color rgb="FFFF0000"/>
        <rFont val="Calibri"/>
        <family val="2"/>
        <scheme val="minor"/>
      </rPr>
      <t>El 16 y 17 de marzo de 2022, Se realizó muestra empresarial en el Centro de Convenciones con la participación de 10 emprendedores y artesanos del departamento, donde participó una empresaria</t>
    </r>
    <r>
      <rPr>
        <sz val="11"/>
        <color theme="1"/>
        <rFont val="Calibri"/>
        <family val="2"/>
        <scheme val="minor"/>
      </rPr>
      <t xml:space="preserve">
</t>
    </r>
  </si>
  <si>
    <t xml:space="preserve">Internos
La Secretaría de Familia a través de la Jefatura de la Mujer y la Equidad socializó la oferta institucional a la empresa picaflor (Armenia) buscando la inclusión de la mujer </t>
  </si>
  <si>
    <t>23945642
228942166</t>
  </si>
  <si>
    <t>5986410
228942166</t>
  </si>
  <si>
    <t>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  
Secretaría de Agricultura: Para realizar el servicio de asesoría para el fortalecimiento de la asociatividad, se atendieron 30 Asociaciones del sector rural, a las cuales se les brindó asesoría y asistencia en diversos temas técnicos, comerciales y organizacionales orientados a fortalecer la base social, la generación de productos, el cumplimiento sanitario, la formalización comercial y el apoyo a temas sanitarios de los productos terminados.
 Las asociaciones fortalecidas corresponden a:
1. AGROCUN (Circasia).
2. ASOCAFECORSA (Salento).
3. Asociación QQ (Armenia).
4. AGROSOLIDARIA (Pijao).
5. ASOCAMPO (Armenia).
6. ASODECIR (Circasia).
7. ASORGEC (Armenia).
8. Fundación Jiampi (La Tebaida).
9. Asociación Herencia Campesina (Armenia).
10. Asociación Asoproagro (Filandia).
11. Asociación Mujeres Cafeteras de Armenia.
12. Asociación Mujeres Cafeteras de Génova.
13. Asociación Mujeres Cafeteras de La Tebaida.
14. Asociación Mujeres Cafeteras de Circasia.
15. Asociación Mujeres Cafeteras de Buenavista.
16. Asociación Quimquinagro (Quimbaya).
17. Asociación mujeres cafeteras de Barcelona.
18. Asociación de desplazados de Génova Quindío ASDEGEQUIN.
19. Asociación de productores agropecuarios de Génova APRAGEN (GENOVA).
20. Asociación productores frutos de córdoba (Córdoba- Quindío).
21. Se realizó la cofinanciación de 1 proyecto productivo, Convenio No.085-2021 con la ASOCIACIÓN AGROPECUARIA AGROQUIN.
22. Asociación de productores de plátano ASPROFIL (FILANDIA).
23. Fundación centro agro empresarial del sur del Quindío.
24. Asociaciones de mercados campesinos del departamento del Quindío (10 ASOCIACIONES LEGALMENTE CONSTITUIDAS).
25. Asociación mujeres cafeteras de Montenegro.
26. Asociación paisaje mujer y café (Pijao ).
27. Asociación mujeres cafeteras (Filandia).
28.Asocuacion mujeres cafeteras(córdoba)
29.AGROASOPIJAO
30.ASOCAPAPI
Nota: anualmente se realiza una revisión de las asociaciones priorizadas la cual consiste en verificar su cumplimiento en la Dian (Declaración de Renta), Cámara de Comercio (registro mercantil), y actividad económica que permanezca activa-, de acuerdo a estos criterios algunas asociaciones no se pueden seguir acompañando.</t>
  </si>
  <si>
    <t>123000000
163000000
2885000
261340887
3000000</t>
  </si>
  <si>
    <t>123000000
163000000
721250
261340887
721250</t>
  </si>
  <si>
    <t>261340887
721250</t>
  </si>
  <si>
    <t>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  
Secretaría de Agricultura: Se cofinanciaron 8 proyectos productivos a través de convocatoria realizada por el Ministerio de Agricultura y Desarrollo Rural, así:
1.  Convenio No. 084 - 2021, con la ASOCIACIÓN VICTIMAS DE PIJAO “ASOVICPI”.
2. Convenio No. 078-2021, con la ASOCIACIÓN DE PRODUCTORES DE AGUACATE DE FILANDIA (HASSFILANDIA).
3. Convenio No. 087-2021, con la   ASOCIACION AGROPLATANERA DEL CACIQUE CALARCÁ.                                                                                                            4. Convenio No. 080-2021 con la ASOCIACIÓN DE RELEVO GENERACIONAL DEL CAMPO ARMENIA – ASORGEC .
5. Convenio No.  046: AUNAR ESFUERZOS ENTRE LA ORGANIZACIÓN DE PRODUCTORES ASOCIACIÓN EMPRESARIAL AGROPECUARIA DE LA VEREDA LA MARIELA PIJAO Y EL DEPARTAMENTO DEL QUINDÍO.
6. Convenio No. 041   AUNAR ESFUERZOS ENTRE LA ORGANIZACIÓN DE PRODUCTORES ASOCIACIÓN DE JOVENES CAFETEROS DE GÉNOVA “ASOJOCA” Y EL DEPARTAMENTO DEL QUINDÍO.
7- Convenio No. 042: AUNAR ESFUERZOS ENTRE LA ORGANIZACIÓN DE PRODUCTORES ASOCIACIÓN DE DESPLAZADOS DEL MUNICIPIO DE GENOVA QUINDIO “ASDEGEQUIN Y EL DEPARTAMENTO DEL QUINDÍO.
8- Convenio No. 040: AUNAR ESFUERZOS ENTRE LA ORGANIZACIÓN DE PRODUCTORES CORPORACION DE PASSIFLORAS DEL QUINDIO  “CORPASSQUIN Y EL DEPARTAMENTO DEL QUINDÍO
La secretaría de familia a través de la jefatura de la mujer y equidad apoyo y acompaño técnicamente a los programas existentes de fomento de las mujeres cafeteras rurales en los municipios de Montenegro corregimiento de Barcelona (Asociación Mucabat), Buenavista (Asociación Paraíso de Mujer). Además acompaño en articulación con el ministerio de agricultura para el aplicativo de herramientas de autodiágnostico asociativo de mujeres rurales en los municipios de Montenegro, Armenia, Filandia, Córdona, Génova, La Tebaida y Buenavista.</t>
  </si>
  <si>
    <t>Secretaría de Planeación
Secretaría de Agricultura
Secretaría de Familia</t>
  </si>
  <si>
    <t xml:space="preserve">27558000
</t>
  </si>
  <si>
    <t>16018000
27558000</t>
  </si>
  <si>
    <r>
      <t xml:space="preserve">Internos
</t>
    </r>
    <r>
      <rPr>
        <sz val="11"/>
        <color rgb="FFFF0000"/>
        <rFont val="Calibri"/>
        <family val="2"/>
        <scheme val="minor"/>
      </rPr>
      <t xml:space="preserve">Secretaría de Agricultura
En primer trimestre del año 2022, se logró realizar un acompañamiento a (2) nuevos emprendimientos </t>
    </r>
    <r>
      <rPr>
        <sz val="11"/>
        <color theme="1"/>
        <rFont val="Calibri"/>
        <family val="2"/>
        <scheme val="minor"/>
      </rPr>
      <t xml:space="preserve">que demandaron apoyo en el tema sanitario y principalmente orientación en el proceso para cumplimiento sanitario ante el INVIMA y el trámite gratuito de los registros sanitarios exentos por la ley de emprendimiento 2069 firmada en el año 2020; De igual manera, se realizó un acompañamiento para ubicar plantas de transformación que permitan el desarrollo de procesos de maquila de productos para los que no disponen de infraestructura productiva.  Los emprendimientos beneficiados con asesoría y asistencia técnica fueron: Emprendimiento La Perla de Armenia; Emprendimiento Salsas y Aderezos De La Sierra de Armenia; </t>
    </r>
  </si>
  <si>
    <t>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  
Secretaría de Agricultura: se logró realizar  acompañamiento a (6) seis  emprendimientos que demandaron apoyo en el tema sanitario y principalmente orientación en el proceso para cumplimiento sanitario ante el INVIMA y el trámite gratuito de los registros sanitarios exentos por la ley de emprendimiento 2069 firmada en el año 2020; de igual manera, se realizó un acompañamiento para ubicar plantas de transformación que permitan el desarrollo de procesos de maquila de productos para los que no disponen de infraestructura productiva.  Los emprendimientos beneficiados con asesoría y asistencia técnica fueron:
1. Emprendimiento La Perla de Armenia.
2. Emprendimiento Salsas y Aderezos de La Sierra de Armenia.
3. Emprendimiento Nutrimax de La Tebaida.
4. Emprendimiento Ecogranja La Primavera de Calarcá.
5. Emprendimiento Proplaquin de Armenia.
6.Emprendimiento tierra de fuego 
Nota: La direccion de Emprendimiento Rural, tiene una demanda alta en temas de asesorías técnicas puntuales a nuevos emprendimientos por lo que de manera permanente se atiende nuevas solicitudes (empresarios y emprendedores) que requieren el apoyo en diversos temas relacionados con la misión de la dependencia</t>
  </si>
  <si>
    <t>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  
Secretaría de Agricultura: Para el apoyo a productores con activos productivos y de comercialización, dentro del convenio de tasa subsidiada con el Banco Agrario, se logró certificar la aprobación de tasa ante el banco de 166 solicitudes de crédito de los municipios del Departamento del Quindío.</t>
  </si>
  <si>
    <t>20000000
50000000</t>
  </si>
  <si>
    <t>11100000
50000000</t>
  </si>
  <si>
    <r>
      <t xml:space="preserve">Internos
</t>
    </r>
    <r>
      <rPr>
        <sz val="11"/>
        <color rgb="FFFF0000"/>
        <rFont val="Calibri"/>
        <family val="2"/>
        <scheme val="minor"/>
      </rPr>
      <t>Secretaría de Agricultura
Se apoyo en la estructuracion y acompañamiento de 7 perfiles de proyectos de alianzas productivas con enfoque de mujer rural promovidos por el MADR y apoyados por la Secr</t>
    </r>
    <r>
      <rPr>
        <sz val="11"/>
        <color theme="1"/>
        <rFont val="Calibri"/>
        <family val="2"/>
        <scheme val="minor"/>
      </rPr>
      <t>etaria de Agricultura desarrollo rural y medio ambiente y Se beneficiaron 16 unidades productivas. en las asociaciones: ASOCIACION LA MARIELA Y ASOVIP en el municipio de PIJAO, donde se desarrollaron actividades para el Fomento de la agricultura campesina familiar y comunitaria, en busca de la seguridad y soberanía alimentaria y nutricion</t>
    </r>
  </si>
  <si>
    <t>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  
Secretaría de Agricultura: 'Fortalecimiento de la Cadena de Valor del Café Producido por Pequeños Productores hacia Mercados Diferenciados a Través del Mejoramiento de los Sistemas de Poscosecha, desarrallado en la municipio de genova para 154 mujeres cafeteras d ela asociacion Aroma de campo</t>
  </si>
  <si>
    <t>Externos:
Ministerio del Trabajo:  Tomando en cuenta la integración en los planes de trabajo liderados por el MINTRABAJO dentro de los que encontramos la Subcomisión Departamental de Concertación de Política Salarial y Laboral (SDCPSL), el Subcomité de Gestión y Desempeño del Sector Trabajo (SGDST) y el CIETI en asocio con el Grupo de Asistencia Técnica Territorial y en la que se evidencia la integración institucional, fueron realizadas las siguientes actividades en el IV TRIMESTRE del 2022:
1. 26102022: Se llevo a cabo charla de EQUIDAD DE GENERO (RUTAS DE ATENCION MUJERES VICTIMA DE VIOLENCIA), se conto con la asistencia de 30 personas.
Personería de Calarcá: refiere que no es competencia</t>
  </si>
  <si>
    <t>Ministerio del Trabajo
Personería de Calarcá</t>
  </si>
  <si>
    <t>Externos:
Ministerio del Trabajo: Actualmente no se cuenta con una estrategia de seguimiento tal y como lo dispone política pública. Sin embargo, este ente Ministerial juega un papel importante en material laboral, toda vez que tiene a su cargo el proceso de asesoría y acompañamiento a la población para el cumplimiento de normas laborales y seguridad social, de esta manera se hace necesario exaltar lo siguiente:
1. Según la información recopilada desde el Área de Atención al Ciudadano y Tramite (GACYT) para el IV TRIMESTRE del año 2022, se atendieron 130 consultas a mujeres. Los principales motivos consultas fueron: Prestaciones sociales, Otros motivos de consulta e indemnización por despido. en una menor proporción se registraron consultas por maltrato patronal, reubicación laboral, no pago de salarios, entre otros. 
2. De acuerdo a la información aportada desde el grupo de Inspección, Vigilancia y Control, se han realizado las siguientes actuaciones durante IV trimestre del 2022:
a. 78 audiencias de conciliación presentada por mujeres. 
b. No fueron reportadas investigaciones administrativas laborales en la cual las querellas hubiesen sido presentadas por mujeres.
C. 4 presuntas situaciones de acoso laboral radicadas por mujeres.</t>
  </si>
  <si>
    <t>Externos:
Ministerio del Trabajo: refiere que dicha acción no aplica</t>
  </si>
  <si>
    <t>Internos
Secretaría de Educación: La Secretaría de Educación Departamental del Quindío, tiene la competencia de dirigir, organizar y planificar el servicio educativo en los niveles de preescolar, básica y media; por lo tanto la educación superior no es comptencia.</t>
  </si>
  <si>
    <t>Internos
Secretaría de Educación: Se continua con 2 Estrategias y programas de fomento para acceso y permanencia a la educación superior o postsecundaria implementados. 
*  Estrategia 1 - Fondo de Apoyo para el Ingreso a la Educación Superior: Reunión con la Universidad del Quindío y rectores de instituciones educativas para presentar proceso de articulación con la Educación superior y las Instituciones Educativas en los programas de Ingeniería de Sistemas y computación, Tecnología en instrumentación electrónica y Lenguas Modernas.
* Estrategia 2 - Articulación con el SENA y la Educación Media: se benefician a estudiantes de grados 10 y 11 de 44 instituciones educativas del departamento con programas de formación de técnico competencias laborales que orientan los centros de formación del SENA: Comercio y Turismo, Centro para el desarrollo de la Construcción y la industria y, Centro Agroindustrial.
Para apoyar este programa se han realizado las siguientes acciones: 
Se realizaron comités con los Directivos SENA (Centro Agroindustrial, Centro para el desarrollo de la construcción y la industria, Centro de comercio y turismo) con el objetivo de realizar seguimiento mensual al programa de articulación que se tiene en 44 Instituciones Educativas adscritas a la secretaria de Educación Departamental.
Se realizó comité con los directivos SENA, con el objetivo de hacer seguimiento al programa de articulación con el SENA, y hacer el alistamiento para la vigencia 2023 con las Instituciones Educativas que continúan articuladas con dicha entidad.</t>
  </si>
  <si>
    <t>885000
22999000</t>
  </si>
  <si>
    <t>1000000
11400000
560000</t>
  </si>
  <si>
    <t xml:space="preserve">Internos:
Secretaría del Interior: Realizó un taller de liderazgo político para mujeres, se han realizado talleres de participación ciudadana y control social, 1 taller a grupo de ediles de la comuna 3 y 2 talleres a instancias de participación del área de salud. </t>
  </si>
  <si>
    <t>Secretaría del interior</t>
  </si>
  <si>
    <t>Internos:
Secretaría del Interior: Para este peridoo no se realizarón actividades relacionadas</t>
  </si>
  <si>
    <t xml:space="preserve">Internos:
Secretaría del Interior: Se llevaron a cabo doce (12) sesiones de la Comisión para la Coordinación y Seguimiento de los procesos electorales en el marco de las elecciones de Congreso y Presidenciales en primera y segunda vuelta.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  </t>
  </si>
  <si>
    <t>Secretaría del Interior
Secretaría de Planeación</t>
  </si>
  <si>
    <t>412000
360000
360000</t>
  </si>
  <si>
    <t>Internos:
Secretaría del Interior: Para este peridoo no se realizarón actividades relacionadas
La Secretaría de Familia a través de la jefatura de la mujer y equidad y en articulación con el Ministerio de agricultura acompañaron en aplicación de la herramienta de autodiagnóstico asociativo a mujeres rurales con las Mujeres Cafeteras de los Municipios de Montenegro, Armenia, Filandia, Córdoba  Génova, la  Tebaida, Calarcá, Quimbaya  y Buenavista . 
Se realizó además, seguimiento al plan de trabajo de la Asociación mi tierra Café del Municipio de Filandia y Asociación de Mujeres Cafeteras María Antonio del Municipio de Montenegro.
Se realizó acompañamiento a un grupo de mujeres para consolidar la asociación en el Municipio de Circasia y Quimbaya.
Se realizó sensibilización en relaciones humanas y comunicación asertiva para el fortalecimiento de asociatividad en el corregimiento de barcelona (Mucabat) y Filandia (Mi tierra Café).</t>
  </si>
  <si>
    <t>Secretaría del Interior
Jefatura de la Mujer y la Equidad (Secretaría de Familia)</t>
  </si>
  <si>
    <t>Internos:
Secretaría del Interior: Para este peridoo no se realizarón actividades relacionadas
La Secretaría de Familia a través de la jefatura de la mujer y equidad Dentro del Consejo Departamental de Mujeres se incluye la participación de Mujeres Rurales, para la participación de este sector</t>
  </si>
  <si>
    <t>Secretaría del Interior
Secretaría de Familia  (Jefatura de la Mujer y la Equidad)</t>
  </si>
  <si>
    <t>$ 2.800.000
1400000</t>
  </si>
  <si>
    <t>$ 2.800.000
$2.000.000
1400000
360000</t>
  </si>
  <si>
    <t>1400000
360000</t>
  </si>
  <si>
    <t xml:space="preserve">Internos:
Secretaría del Interior: Se implementaron las siguientes medidas con relación a los Derechos Humanos y Derecho Internacional Humanitario a la comunidad en general.
1. Jornada de sensibilización prevención y socialización del reclutamiento forzado.
2. Jornada de sensibilización sobre la trata de personas en el departamento del Quindío.
Lo anterior, dirigido a 6 instituciones educativas en el departamento, IE Santa Teresita Pijao - IE IMET - IE Simón Henao - Universidad del Quindío - IE Marco Fidel Suarez - IE La Popa   y 7 comunidades vulnerables de la ciudad del Barrio Villa Centenario, Alfonso López, Guaduales de la Villa, La Patria, Belencito, La Playita, Calle Larga. 
3. Mesa de reacción rápida para activación de rutas de protección a líderes sociales y defensores de derechos humanos amenazados.  
4. Conformación la mesa de casos de desaparición forzada del departamento del Quindío.   
5. Acciones y estrategias en cumplimiento a las recomendaciones de la alerta temprana 041 de la defensoría del pueblo.
6.socializacion y talleres en derechos humanos con la fuerza pública del departamento del Quindío.
7. Recolección de insumos para la formulación de la mesa de reacción urgente frente a temas de reclutamiento
8. Intervención a organizaciones responsables de garantía y restablecimiento de derechos de NNA del Sistema de Responsabilidad Penal para Adolescentes.
9. Campañas en habilidades para la vida y salud mental
10.  Conmemoración DÍa Internacional de los Derechos Humanos
a Secretaría de Familia a través de la Jefatura de la Mujer y la Equidad, realizó articulación con la Universidad San Buenaventura en para la realización de conversatorio sobre Marketing Estratégico para el posicionamiento Político de la Mujer
</t>
  </si>
  <si>
    <t>La Secretaría de Familia a través de la Jefatura de la Mujer y la Equidad Se Implementó la campañade sensibilización para el reconocimiento y la valoracion del trabajo femenino en el ámbito familiar. Esta campaña pretende visibilizar los aportes de las mujeres desde la economia del cuidado de donde se derivan los aportes sociales, políticos, culturales y económicos al país; en los Municipios de Córdoba y Armenia</t>
  </si>
  <si>
    <t>La Secretaría de Familia a través de la Jefatura de la Mujer y la Equidad  da cumplimiento mediante la ordenanza 015 de 2014, por medio del cual se crea el Consejo Departamental de Mujeres "Lina María Alarcón"; el cual se realizó convocatoria para su reactivación y dentro de sus funciones se socializo la importancia de realizar el seguimiento, implementación, monitoreo y evaluación a la política pública de  Equidad de género.</t>
  </si>
  <si>
    <t>8655000
11540000</t>
  </si>
  <si>
    <t xml:space="preserve">Internos:
Secretaría de Cultura: a Secretaria de cultura realizo activiaddes con la poblacion de mujeres desde diferentes enfoques uno de ellos es con la formacion  artistica  en areas de musica, teatro, danza y artes plasticas de diferentes edades , y logramos impactar en el  cuarto  trimestre un total de 19211 mujeres , para un total de esta población atendida en toda la vigencia  de  26428 </t>
  </si>
  <si>
    <t>739936459
50000000
10000000
951960000</t>
  </si>
  <si>
    <t>739936459
11400000
10000000
951960000
8655000</t>
  </si>
  <si>
    <t>951960000
8655000</t>
  </si>
  <si>
    <t>Internos
Indeportes: Durante el último trimestre del 2022, se realizaron diferentes actividades que promovían espacios recreativos, deportivos y de actividad física en mujeres de diferentes edades, como Programa Hábitos y Estilos de Vida  Saludable, recreacion, escuelas de formación deportiva, deporte asociado y juegos departamentales. Se beneficiaron 8.286 mujeres de todo el curso de vida.
Secretaría de Cultura: En los telleres de lectoescritura y oralidad participaron 1913 mujeres en los diferentes municipios del departamento para una totalidadad de 27955 mujeres en la vigencia 2022.  
La Secretaría de Familia a través de la Jefatura de la Mujer y la Equidad en articulación con Indeportes, se realiza semanalmente actividad física y entranamiento funcional con las Mujeres de la Casa de la Mujer empoderada</t>
  </si>
  <si>
    <t>Indeportes
Secretaría de Cultura
Secretaría de Familia (Jefatura de la Mujer y la Equidad)</t>
  </si>
  <si>
    <t xml:space="preserve">Internos
Secretaría de Cultura: El proyecto se ejecuto con un presupuesto de 10 millones y de los cuales participaron mujeres con campañas de sensibilización y formación, en cual las mujeres hacen parte importante en la estas dinámicas tradicionales. En el municipio de Buenavista Quindio 
</t>
  </si>
  <si>
    <t xml:space="preserve">Internos
Secretaría de Cultura: En el programa de estimulos resultaron ganadoras las las siguientes mujeres : 
Catalina Guevara Carvajal con la beca de creacion en patrimonio.
Stefania Diaz Molina con la beca de creacion en artes visuales.
Daniela Castro Bautista beca de formacion para expresiones culturales tradicionales </t>
  </si>
  <si>
    <t>Externos:
Personería de Calarcá: No se cuenta en la Personería Municipal con campañas de promoción de derechos humanos de las mujeres, en medios de comunicación.
Internos:
Secretaría del Interior: Para este peridoo no se realizarón actividades relacionadas</t>
  </si>
  <si>
    <t>Personería de Calarcá
Secretaría del Interior</t>
  </si>
  <si>
    <t xml:space="preserve">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  
La Secretaría de Familia a través de la Jefatura de la Mujer, realizó actualización de indicadores sociodemográficos del obserrvatorio de Mujer </t>
  </si>
  <si>
    <t>Secretaría de Planeación
Secretaría de Familia (Jefatura de la Mujer y la Equidad)</t>
  </si>
  <si>
    <t>Internos:
Secretaría de Cultura:   En el programa de concertacion resulto ganadora las corporacion festival de cortometrajes de mujeres directoras y/ o productoras  donde  participaron 78 mujeres de los municipios de Quimbaya, Genova, Barcelona, Filandia, Pueblo Tapao.</t>
  </si>
  <si>
    <t>722000
360000
300000</t>
  </si>
  <si>
    <t>Personería de Calarcá
Secretaría de Familia (Jefatura de la Mujer y la Equidad)</t>
  </si>
  <si>
    <t>321000
360000
367000
900000</t>
  </si>
  <si>
    <t>Internos: 
La Secretaria de Familia a través de la Jefatura de la Mujer, en articulación con Secretaría de Salud Departamental, Defensoría del Pueblo, Procuraduría y Comisarias se realizó mesas de trabajo donde se evidenciaron aspectos relacionados con conflictos que afectan el bienestar de las Mujeres en el Departamento</t>
  </si>
  <si>
    <t>1500000
2885000</t>
  </si>
  <si>
    <t>Externos:
Personería de Calarcá: No se tiena campaña de sensibilizacion y divulgacion,  se realiza el respectivo asesoramiento y atención a victimas del conflicto armado mediante declaraciones a victimas y demas inherentes a la protección y prevencion de los derechos de las mujeres que acuden a la Personeria Municipal.
Internos:
Secretaría del Interior:  Jornada de sensibilización sobre la trata de personas en el departamento del Quindío.</t>
  </si>
  <si>
    <t>$ 3.000.000
700000</t>
  </si>
  <si>
    <t>$ 3.000.000
$ 1.500.000
700000</t>
  </si>
  <si>
    <t>Externos:
Personería de Calarcá: Se realiza el respectivo acompañamiento al comité de paz - en caso de ser solicitado o requerido
Internos:
Secretaría del Interior:  Conmemoración DÍa Internacional de los Derechos Humanos</t>
  </si>
  <si>
    <t>Externos:
Personería de Calarcá: Se realizara la articulación en caso de que sea solicitiada o requerida por la agencia o por dicha población. 
Internos:
Secretaría del Interior: No es clara la Meta anual Secretaria del interior refiere que no es competencia</t>
  </si>
  <si>
    <t>Externos:
Personería de Calarcá: En el momento pertinente se realizaran las recomendaciones de acuerdo al comité de paz municipal de calarca. 
Internos:
Secretaría del Interior: refiere que se cumplió en el primer  trimestre</t>
  </si>
  <si>
    <t>Externos:
Personería de Calarcá: refiere que no es su competencia
Internos:
Secretaría del Interior: Para este peridoo no se realizarón actividades relacionadas</t>
  </si>
  <si>
    <t>Externos:
Personería de Calarcá: No se tiena campaña de sensibilización y divulgación.
Internos:
Secretaría del Interior: Para este peridoo no se realizarón actividades relacionadas</t>
  </si>
  <si>
    <t>267000
300000</t>
  </si>
  <si>
    <t xml:space="preserve">Internos:
Secretaría de Familia: Se inició con la construcción del plan estratégico para la prevención del acoso sexual y laboral en el marco del lugar de trabajo, en virtud del tema de género.
La Secretaría de Familia a través de la Jefatura de la Mujer y la Equidad realizó el plan estratégico </t>
  </si>
  <si>
    <t>Externos:
Personería de Calarcá: refiere que no es su competencia</t>
  </si>
  <si>
    <t>Externos:
Personería de Calarcá: No se cuenta con Asesorias de implementación del Decreto 4798 de 2011 en los proyectos pedagógicos.</t>
  </si>
  <si>
    <t>360000
582000</t>
  </si>
  <si>
    <t>Externos:
Personería de Calarcá: refiere que no es su competencia
La Secretaría de Familia a través de la Jefatura de la Mujer y la Equidad en las emisoras Estéreo del Municipio de Tebaida y Estéreo de Montenegro</t>
  </si>
  <si>
    <t xml:space="preserve">Internos:
Secretaría del Interior: Para este peridoo no se realizarón actividades relacionadas
La Secretaría de Familia a través de la Jefatura de la Mujer realizó oficio a la Fiscalía con el fin de evidenciar los seguimientos a  la participación en los cursos básicos para Fiscales e Investigadores donde este incluido el tema de enfoque diferencial y género, e identificando los seguimientos realizados al respecto. </t>
  </si>
  <si>
    <t>Secretaría del Interior
Secretaría de Familia (Jefatura de la Mujer y la Equidad)</t>
  </si>
  <si>
    <t>Externos:
Personería de Calarcá: Se realiza la respectiva atención y activación de ruta con las autoridades competentes de conformidad con los lineamientos de la 1257 de 2008
Internos:
Secretaría del Interior: Para este peridoo no se realizarón actividades relacionadas</t>
  </si>
  <si>
    <t>Externos:
Personería de Calarcá: No se cuenta con atenciones especializadas en relación a situacones de abusos sexual - no se han presentado en la Personería Municipal.</t>
  </si>
  <si>
    <t>Internos:
Secretaría del Interior: Para este peridoo no se realizarón actividades relacionadas
La Secretaría de Familia a través de la Jefatura de la Mujer realizó Acompañar el fortalecimiento de la Línea estratégica de violencia basada en género del Programa de Casas de Justicia en los Municipios de Génova, Pijao (Asociación Salud y alegría, Centro Día, transeúntes del peaje Circasia, Fundación Fesanco), Circasia , Armenia (Asociación arte y corazón, asociación Comunal de Mujeres, Urbanización la Linda, Fundación Familia y Futuro) Montenegro y adolescentes del Municipio de Córdoba
Además se realizó de manera particular  se realizó socialización de rutas en los siguientes barrios del Municipio de Armenia (zona perimetral del CAM, Barrio Alfonso López, Barrio Montevideo Central, Barrio Villa Liliana, Barrio 7 de Agosto, Barrio los Quindos, Las Palmas, La Fachada, Popular, La Mariela, Salvador Allende, San José, Guayaquil, Los Quindos).
Finalmente se socializó las rutas de atención en Córdoba, la Tebaida, Quimbaya, Filandia</t>
  </si>
  <si>
    <t>$20,364,000
CC 74180.000
C G $20,364,000
CQ 20000000
CA 410000
90000000
5600000</t>
  </si>
  <si>
    <t>C. G. $4,695,000
C.M. 7.200.000
CC 21627.000
CG $4,695,000
CQ 10000000
CA 410000
82000000
5600000</t>
  </si>
  <si>
    <t>82000000
5600000</t>
  </si>
  <si>
    <t xml:space="preserve">361000
1010000
367000
300000
</t>
  </si>
  <si>
    <t>Internos
La Secretaría de Familia a través de la Jefatura dela Mujer y la Equidad realizó promoción de la campaña de Reflexión, reconocimiento y autocrítica frente a los imaginarios sexistas, patriarcales y androcentricos con funcionarios de los CDC Versalles e Institución Educativa los Robles</t>
  </si>
  <si>
    <t>Internos
En la Secretaría de Familia se realiza en las 7 PP</t>
  </si>
  <si>
    <t>Internos:
Secretaría del Interior: Para este peridoo no se realizarón actividades relacionadas.</t>
  </si>
  <si>
    <t>6485000
2885000</t>
  </si>
  <si>
    <t>771000
2885000
222000</t>
  </si>
  <si>
    <t>2885000
222000</t>
  </si>
  <si>
    <t>Internos:
Secretaría del Interior: Socializacion y talleres en derechos humanos con la fuerza pública del departamento del Quindío
La Secretaría de Familia a través de la Jefatura de la Mujer y la Equidad Se realizó fortalecimiento del tema de equidad de género en la octava brigada del Ejercito</t>
  </si>
  <si>
    <t>Internos
Secretaría del Interior: Para este peridoo no se realizarón actividades relacionadas.</t>
  </si>
  <si>
    <t>A.T. 800.000
A.S. 2.000.000
AC 83200
AS 585000
AM 833.000
300000</t>
  </si>
  <si>
    <t>833000
300000</t>
  </si>
  <si>
    <t>Externos
Alcaldía de Salento: Acciones conjuntas entre secretario de servicios sociales, el enlace mujer del municipio, comisaria de familia y personería el comité para dar seguimiento a la implementación de la politica de genero
Alcaldía de Montenegro: No se han avanzado en acciones durante este período
Personería de calarcá: Actualmente se encuetra implementando la politica de genero en el municipio de calarcá, no se han realizado seguimientos a la misma.
Personería de Salento: Se realizo en compañía del secretario de servicios sociales, el enlace mujer del municipio, comisaria de familia y personería el comité para dar seguimiento a la implementación de la politica de genero.</t>
  </si>
  <si>
    <t>Alcaldía de Salento
Alcaldía  de Montenegro
Personería de Calarcá
Personería  de Salento</t>
  </si>
  <si>
    <t>Externos:
Alcaldía de Salento: Se realizo una pieza publicitaria con difusión por redes sociales , con el fin de que las mujeres salentinas participen activamente en el seguimiento a la politica publica de equidad de genero
Alcaldía de Montenegro: Se dio cumplimiento a la meta por medio del acuerdo 026 Consejo Territorial de Mujeres por el cual se precede y se vinculan diferentes grupos u organizaciones poblacionales para las mujeres  , en este trimestre se dío cumplimiento a lo estipulado y en el año se realizaron las 6 mesas de participación del CTM.
Personería de Salento: Se realizo una pieza publicitaria con difusión por redes sociales , con el fin de que las mujeres salentinas participen activamente en el seguimiento a la politica publica de equidad de genero</t>
  </si>
  <si>
    <t>Alcaldía de Salento
Alcaldía de Montenegro
Personería de Salento</t>
  </si>
  <si>
    <t>Internos
Secretaría de Educación: as estretegias desarrolladas en la SEDQ, para el acceso y la permanencia de estudiantes son: 
* Programa de alimentación escolar PAE,  beneficiando a 13.552 niñas matrículadas en las 54 Instituciones Educativas Oficiales del Departamento.</t>
  </si>
  <si>
    <t xml:space="preserve"> La Dirección de Desarrollo Humano y Familia adscrita a la Secretaría de familia refiere que  el presupuesto es global para toda la estrategia. </t>
  </si>
  <si>
    <t>5570000
10000000</t>
  </si>
  <si>
    <t>5570000
8885000</t>
  </si>
  <si>
    <t>Internos
Secretaría de  Educación :  10  escuelas de padres apoyadas y fortalecidas así:
Para el trimestre II del año 2022, se brinda acompañamiento para el desarrollo de los talleres de escuela de padres en 10 escuelas, partiendo siempre de la lectura de sus contextos, a fin de determinar de manera más acertada las temáticas a desarrollar y lograr que sea pertinentes a las necesidades de sus comunidades.
En ejecución del contrato de servicios profesionales N° 1202, se ha llevado a cabo capacitaciones, para la socialización de la Ley 2025 de 2020, por la cual se dan lineamientos para el desarrollo de la escuela de padres:
• Córdoba: I.E. José María Córdoba
• Pijao: Instituto Pijao
• Quimbaya: Simón Bolívar y María Inmaculada de Quimbaya
• Buenavista: Instituto Buenavista
• Calarcá: Instituto Robledo, Baudilio Montoya, San Bernardo 
Talleres con estudiantes en educación para la Sexualidad:
• Calarcá: I.E. Robledo, Instituto Calarcá
• Pijao: Instituto Pijao
• La Tebaida: Instituto Tebaida
• Quimbaya: Simón Bolívar.</t>
  </si>
  <si>
    <t>El envío de la información fue extemporánea.</t>
  </si>
  <si>
    <t>Externos
Alcaldía de Montenegro Durante este período no  se adelantaron  acciones
Personería de Salento: El día 23 de noviembre de 2022 y el día 28 de octubre de 2022 la administración municipal adelanta campaña para la visibilización y sensibilización de las muejeres del municipio para que participen del consejo consultivo de mujeres.
Alcaldía de Tebaida: El día 22 de Septiembre, se realizó la Tercera sesión del consejo consultivo de mujer y género del municipio de La Tebaida. En donde se habló sobre la evaluación de la política pública 2013 - 2029</t>
  </si>
  <si>
    <t>Alcaldía de Montenegro
Personería de Salento
Alcaldía de Tebaida</t>
  </si>
  <si>
    <t>La Alcaldía de Tebaida realizó el reporte extemporáneo</t>
  </si>
  <si>
    <t>Externos
Alcaldía de Salento: El municipio incentivo la participación de 5 mujeres lideres salentinas, en el diplomado de  derechos humanos de la defensoria del pueblo en alianza con la universidad von humbolt ( Graduadas)
Alcaldía de Montenegro Durante este período no  se adelantaron  acciones
Personería de Armenia: Desde la Personeria de Armenia, se desarrollo convenio con la Universidad La Gran Colombia, Secretaria de Educación, Contraloria Municipal y Empresas publicas de Armenia el Diplomado Construyendo Ciudadania y Paz, dirigido a Personeros, Contralores y representantes estudiantiles, en uno de los modulos se incluyo el tema de equidad de genero. Este proceso se inicio en el mes de abril del 2022 y culmino el 25 de noviembre del mismo año.
Personería de Calarcá: Se cumplen las funciones de la personeria frente a asesoramiento sobre los derechos que le asisten a dicha población.
Personería de Salento: El municipio incentivo la participación de 5 mujeres lideres salentinas, en el diplomado de  derechos humanos de la defensoria del pueblo en alianza con la universidad von humbolt
Alcaldía de Tebaida: El 28 de julio se le presto la logística y el acompañamiento a la mesa de victimas que realizo junto con la JEP – justicia especial para la paz un encuentro municipal de personas víctimas  en donde se reportó lo que en el país se ha hecho a la fecha  por que las victimas cuente su proceso.
Internos
Secretaría del Interior: Para este peridoo no se realizarón actividades relacionadas</t>
  </si>
  <si>
    <t>Alcaldía de Salento
Alcaldía de Montenegro
Personería de Armenia
Personería de Calarcá
Personería de Salento
Alcaldía de Tebaida
Secretaría del Interior</t>
  </si>
  <si>
    <t>Externos:
Alcaldía de Salento no adelantó acciones durante este período
Alcaldía de Montenegro: campaña el día Naranaja, en donde se conmemoró la eliminación de la violencia en contra de la mujeres, esta camapaña de promoción y prevención fue respaldada por comisaria de familia y secretaria de salud, dirigida a toda la población en general, se realizo el 25 de noviembre del 2022
Personería de Salento: Se realizo la campaña nuevas masculinidades para evitar la violencia contra la mujer en la institucion educativa Boquia con docentes en calidad de servidores publicos y estudiantes 
Alcaldía de Tebaida: El 26 de septiembre, se realizó capacitación a 5 funcionarios del sector de cultura y de deporte con la intención de informarles sobre enfoque diferencial y lenguaje inclusivo.</t>
  </si>
  <si>
    <t xml:space="preserve">Alcaldía de Salento
Alcaldía de Montenegro
Alcaldía  de Salento
Alcaldía de Tebaida
</t>
  </si>
  <si>
    <t xml:space="preserve">Externos
Alcaldía de Salento: En la Vereda Boquía realizó campaña de sensibilización a las mujeres sobre los siguientes temas: emprendimiento, valores, formas de asociatividad , identidad de genero, protección y autocuidado. 
Alcaldía de Montenegro: Se ha desarrollado campañas de prevención y socialización de rutas de atencion tanto en la parte administrativa como en las instituciones que la conforman, atención a usuarias en general, que requieren de asesorias respecto a este tema.
Personería de Calarcá: refiere que No se cuenta con campañas.
Personería de Salento: En el sector de la vereda boquia se desarrollo durante los meses de agosto y diciembre diferentes encuentro con muejeres, dentro de los temas a destacar se encuentra capacitación en emprendimiento, valores, formas de asociatividad , identidad de genero, protección y autocuidado 
Alcaldía de Tebaida: 1. El 19 de julio, se realizó una publicación en la página de Facebook de la comisaria de familia alusiva  a la campaña de prevención a la violencia, dirigida  a la comunidad en general. 
2. El 26 de julio, se realizó una publicación en la página de Facebook de la comisaria de familia alusiva  a la campaña CONCEPTOS BASICOS SOBRE LA SEXUALIDAD HUMANA dirigida a la comunidad en general. 
3  El 29 de julio, se realizó una publicación en la página de Facebook de la comisaria de familia alusiva  a la campaña JUNTAS, LIBRES Y PODEROSAS – conceptos sobre violencia, dirigido a la población en general.  
4. El 08 de agosto, se realizó publicación en la página de Facebook de la comisaria de familia alusiva  a la campaña sobre prevención de violencia sexual BASTA DE VIOLENCIA, dirigida a población en general. 
5. El 09 de agosto, se realizó publicación en la página de Facebook de la comisaria de familia alusiva a la PREVENCION DE LA VIOLENCIA CONTRA LA MUJER, dirigida a población en general.
Internos:  
La  Secretaría de Familia a través de la Jefatura de la Mujer y la Equidad Se realizó socialización de las rutas de atención a mujeres víctimas de las distintas formas de violencia con los funcionarios de la Gobernación del Quindío en el marco del 25 de Noviembre día de la No Violencia contra la Mujer en articulación con la Jefatura de la Mujer y la Equidad de la Secretaría de Familia, Secretaría de Salud y Secretaría Administrativa. </t>
  </si>
  <si>
    <t>Alcaldía de Salento
Alcaldía de Montenegro
Personería de Calarcá
Personería de Salento
Alcaldía  de Tebaida
Secretaría de Familia (Jefatura de la Mujer y la Equidad)</t>
  </si>
  <si>
    <t>Internos:
Secretaría de Educación: Al trimestre I del año 2022, se tiene una matrícula total de 6.289 mujeres matrículadas en los diferentes gardos que componen la básica secunda. Para los niveles técnicos, tecnologícos y de educación superior, la secretaría de educación no cuenta con dicha información. 
Secretaría de Familia: para este trimestre no se realizaron acciones</t>
  </si>
  <si>
    <t>Internos
Secretaría de Salud: El aseguramiento es de prestación de servicios, tienen el derecho de afiiliar a los nacionales y extranjeros a la afiliación del SGSSS 
El Acceso en el Departamento es del 98% 
28000 venezolanos 
8 a 10 % son irregulares, prestación de servicios debe garantizar el acceso</t>
  </si>
  <si>
    <t xml:space="preserve">Internos
Secretaría de Salud: EL Aseguramiento no garantiza el acceso atención efectiva, oportuna y eficaz al derecho a la Salud </t>
  </si>
  <si>
    <t>Internos:
Secretaría de Salud: Ley 1438 de 2011 se inicia el proceso de APS, el Departamento cuenta con 7 Municipios priorizados en APS y las respectivas rutas</t>
  </si>
  <si>
    <t xml:space="preserve">Internos
Secretaría de Salud: SISPI y población afro, se inicia un proceso para articulación el programa de maternidad con respecto a las parteras (Se hace claridad que dicha articulación corresponde a prestación de servicios) No se encuentra estructurado en un plan </t>
  </si>
  <si>
    <t xml:space="preserve">Internos
La Dirección de Desarrollo Humano y Familia adscrita a la Secretaría de familia, Se ejecutaron las campañas de gestión , prevencion del riesgo en temas de salud sexual y reproductiva a través de la estrategia Tú y yo Unidos por la Vida en los 12 municipios  adscritos al departamento del Quindío, Armenia, Buenavista, Calarcá, Circasia, Córdoba, Filandia, Génova,  La Tebaida, Montenegro, Pijao, Quimbaya y Salento con el desarrollo de los talleres, foros y socializacion de rutas establecidos en la estrategia en los sectores  priorizados por las alcaldías municipales. Actividades que han impactado a la población Joven, Adolescente, Adulta y Adulta Mayor. adicionalmente, se adelató trabajo articulado con diferentes Instituciones Educativas adscritas a los citados municipios, con la finalidad de impactar y materializar las campañas a la comunidad estudiantil.
Secretaría de Salud: Se realizan acciones de SSR en los 11 Municipios </t>
  </si>
  <si>
    <t xml:space="preserve"> Dirección de Desarrollo Humano y Familia adscrita a la Secretaría de familia
Secretaría de Salud</t>
  </si>
  <si>
    <t>Internos
Dirección de Desarrollo Humano y Familia adscrita a la Secretaría de familia  en articulación con el ICBF realizó acciones en el marco de la  Semana Andina de prevención de embarazo adolescente
Secretaría de Salud: Existe una estrategia diseñada coordinada desde ICBF</t>
  </si>
  <si>
    <t>Internos: 
Secretaría de Salud: Desde las acciones de promoción se garantiza el biológico en la poblacion femenina la vacunación contra VPH</t>
  </si>
  <si>
    <t xml:space="preserve">Internos:
Secretaría de Salud: Seguimiento a las IPS (Asistencias técnicas), se realiza vigilancia con personas que Viven con VIH y Heptatitis, además de la  promoción en el entorno educativa para la prevención de ITS en los 11 Municipios </t>
  </si>
  <si>
    <t xml:space="preserve">Internos:
Secretaría de Salud: A través del Comité Intersectorial Departamental de Prevención de Violencia contra la Mujer se realiza seguimiento a dar cumplimiento a la normativa vigente. </t>
  </si>
  <si>
    <t>Internos
Secretaría de Salud: SIVIGILA</t>
  </si>
  <si>
    <t>300000
2885000</t>
  </si>
  <si>
    <t>Externos
Personería de Calarcá: refiere que no se puede garantizar
Internos
La Secretaria de Familia a través de la Jefatura de la Mujer,  realizó una capacitación en la Vereda Naranjal del Municipio de Circasia para el fortalecimiento de las mujeres frente a las violencias ejercitas contra ellas
Secretaría del Interior: Jornada de sensibilización prevención y socialización del reclutamiento forzado y trata de personas
Secretaría de Salud Se realiza capacitación en entornos educativos y comunitarios de la ley 1257/09 donde se le garantiza a las mujeres del territorio ambientes libres de todo tipo de violencia, lo cual se hace culturización sobre este derecho y sepan activar la ruta en caso que se perpetue cualquier tipo de violencia</t>
  </si>
  <si>
    <t>Personería de Calarcá
Secretaría de Familia (Jefatura de la Mujer y la Equidad)
Secretaría del Interior
Secretaría de Salud</t>
  </si>
  <si>
    <t xml:space="preserve">Externos
Personería de Calarcá: refiere que no se conoce y por lo tanto no se ejecuta
Internos
Secretaría del Interior Para este peridoo no se realizarón actividades relacionadas
Secretaría de Salud: Dentro del PIC y PII, se cuenta con campaña se hacen charlas educatios en la familia, comunidad y educación; así también en cuñas radiales y perifoneo para prevenir la violencia </t>
  </si>
  <si>
    <t>Personería de Calarcá
Secretaría del Interior
Secretaría de Salud</t>
  </si>
  <si>
    <t xml:space="preserve">Externos:
Personería de Calarcá: En el momento pertinente se realizaran las recomendaciones de acuerdo al comité de paz municipal de calarca. 
Internos:
Secretaría del Interior: Se brindó servicio de asistencia técnica para la implementación de los métodos de resolución de conflicto en 24  instituciones educativas. </t>
  </si>
  <si>
    <t>Externos:
Ministerio del Trabajo: Para el IV trimestre no fueron programadas actividades de sensibilización de esta índole.
Internos:
Secretaría del Interior: Para este peridoo no se realizarón actividades relacionadas
 La Secretaría de Familia a través de la Jefatura de la Mujer y la Equidad realizó la difusión de la campaña a través de una socialización  de  la normativa con funcionarios  del Municipio de Montenegro
Secretaría de Salud: Salud laboral no desarrolla acciones directas, sino desde los comité y capacitaciones</t>
  </si>
  <si>
    <t>Ministerio del Trabajo
Secretaría del Interior
Secretaría de Familia (Jefatura de la Mujer y la Equidad)
Secretaría de Salud</t>
  </si>
  <si>
    <t>Externos:
Ministerio del Trabajo: Para el IV trimestre no fueron programadas actividades de sensibilización de esta índole.
Internos:
Secretaría del Interior: Para este peridoo no se realizarón actividades relacionadas
La Secretaría de Familia a través de la Jefatura de la Mujer y la Equidad realizó el plan estratégico para la prevención del acoso sexual y laboral en el marco del lugar de trabajo, en virtud del tema de género.
Secretaría de Salud: Salud laboral no desarrolla acciones directas, sino desde los comité y capacitaciones</t>
  </si>
  <si>
    <t>Externos
Personería de Calarcá: En caso de requerirse se presta la asistencia frente a capacitación de docentes y demas funcionarios del sector educativo.
Internos
Secretaría del Interior: Se brindó servicio de asistencia técnica para la implementación de los métodos de resolución de conflicto a  once (11) Instituciones. IE San Bernardo, IE Luis Granada Mejia-Barragán, Instituto Quimabaya, IE O laya Herrera , IE Liceo Andino, IE Antonio Nariño, IE José María Córdoba, IE Vereda la india, IE San José, IE de Boquia, Ciudadela educativa José María Córdoba
Secretaría de Salud: Se realizan desde poblaciones vulnerables (Población no Binaria y Diversidad sexual)
Campaña que no te toque</t>
  </si>
  <si>
    <t>Externos:
Personería de Calarcá: Se realiza la respectiva atención y activación de ruta con las autoridades competentes de conformidad con los lineamientos de la 1257 de 2008
Internos:
Secretaría del Interior: Para este peridoo no se realizarón actividades relacionadas
La Secretaría de Familia a través de la Jefatura de la Mujer socializó los diferentes tipos de violencia y rutas de atención en los Municipios de Quimbaya (barrio villa del Prado, Vereda el Jazmín),  Calarcá (corregimiento barcelona Institución Educativa San Bernardo) y Armenia (Urbanización la Linda)
Secretaría de Salud: Se cuenta con protocolo de atención resolución departamental para la atención a mujeres víctimas, a través del Departamental</t>
  </si>
  <si>
    <t>Personería de Calarcá
Secretaría del Interior
Secretaría de Familia (Jefatura de la Mujer y la Equidad)
Secretaría de Salud</t>
  </si>
  <si>
    <t>Internos:
Secretaría del Interior: Para este peridoo no se realizarón actividades relacionadas
Secretaría de Salud: A través del comité instersectorial Departamental de violencia</t>
  </si>
  <si>
    <t>secretaría del Interior
Secretaría de Salud</t>
  </si>
  <si>
    <t>Internos
Secretaría del Interior: La secretaría del Interior no tiene competencia frente a la acción mencionada
Secretaría de Salud: A través del comité instersectorial Departamental de violencia se garantiza el seguimiento</t>
  </si>
  <si>
    <t>Secretaría del Interior
Secretaría de Salud</t>
  </si>
  <si>
    <t>Secretaría de Familia - Jefatura de la Mujer y la Equidad 
Secretaría de Salud</t>
  </si>
  <si>
    <t xml:space="preserve">Externos
Comisaría de Buenavista: Se realizó campaña en articulación con la personería municipal conmemorando el 25N , 25 de noviembre día internacional de la eliminación de violencia contra la mujer donde los días 24 y 26 de noviembre se socializó con la comunidad que es la SORORIDAD y cómo podemos empezar a fomentarla, se busca empoderar a la mujer buenavisteña para que no teman denunciar y retirarse de entornos violentos. 
Comisaría de Córdoba: Se realizó activación de la ruta de atención a 5 casos reportados, de igual manera, se garantizó interevenciòn psicosocial a cada una de las victimas, se enviaron las respectivas denuncias penales con respecto a las solicitudes presentadas.  Durante el cuarto trimestre se realizaron 2 campañas de socializacion de la ruta de atenciòn de violencia contra la mujer, como estrategia de prevenciòn. 
Comisaría de Montenegro:se realizó asesorías,  las respectivas medidas de protección, notificaciones,  y denuncias penales a que hubieran lugar 
Comisaría de Quimbaya: valoraciones psicológicas en los casos de abuso sexual y cualquier tipo violencia. * valoraciones psicológicas a NNA y sus familias, que presenten cosos de inobservancia, amenaza o vulneración de derechos, reportados a través de denuncias anónimas de la comunidad, instituciones o ICBF, policía de infancia y adolescencia, entre otros * valoraciones psicológicas iniciales, verificación de derechos y seguimiento a los NNA que se encuentre en proceso administrativo de restablecimiento de derechos * charlas  de prevención de todo tipo de violencia, donde se evidencia a través de los canales de comunicación de la comisaria de familia de manera virtual y/o presencial. *valoraciones psicológicas y trámites necesarios a los casos de NNA remitidos por las instituciones educativas del municipio * valoraciones psicológicas de los NNA y/o acudientes, proyectando y elaborando el respectivo informe pericial que soporte la toma de decisión sobre la medida jurídica que adoptara la autoridad administrativa para el restablecimiento de derechos. * visitas psicosociales donde se presente reportes de presunta amenaza o vulneración de derechos * conmemoración del día del embarazo en adolescentes y del día de la o violencia contra la mujer
Internos:
Secretaría del Interior:Mesa de reacción rápida para activación de rutas de protección a líderes sociales y defensores de derechos humanos amenazados.  
Conformación la mesa de casos de desaparición forzada del departamento del Quindío.   
Acciones y estrategias en cumplimiento a las recomendaciones de la alerta temprana 041 de la defensoría del pueblo.
Esta acción se da cumplimiento a través del Comité intersectorial Departamental para la prevención de la violencia por razones de sexo y género, la atención, protección y acceso a justicia de NNA y mujeres víctimas de estas violencias (Decreto 213/2022), el cual ha realizado sus sesiones bimestrales los subcomités que lo conforman.
Secretaría de Salud: Se realiza desde el programa de maternidad segura y desde el comité intersectorial y Departamental de Violencia Sexual </t>
  </si>
  <si>
    <t>Comisaría de Buenavista
Comisaría de Córdoba
Comisaría de Montenegro
Comisaría de Quimbaya
Secretaría del Interior
Secretaría de Familia (Jefatura de la Mujer y la Equidad)
Secretaría de Salud</t>
  </si>
  <si>
    <t>Comisaría de Buenavista
Comisaría de Córdoba
Comisaría Quimbaya
Personería de Calarcá
Secretaría del Interior
Secretaría de Salud</t>
  </si>
  <si>
    <t>SENA: Tiene implementado un programa de formación Titulado y  un programa de formación complementario.</t>
  </si>
  <si>
    <t>Numero</t>
  </si>
  <si>
    <t xml:space="preserve">Secretaría de Salud: SISPI y población afro, se inicia un proceso para articulación el programa de maternidad con respecto a las parteras (Se hace claridad que dicha articulación corresponde a prestación de servicios) No se encuentra estructurado en un plan </t>
  </si>
  <si>
    <t>Realizar acciones de promoción y prevención en salud sexual y reproductiva y Derechos sexuales y reproductivos con enfoque de género.</t>
  </si>
  <si>
    <t>Secretaría de Salud: Desde las acciones de promoción se garantiza el biológico en la poblacion femenina la vacunación contra VPH</t>
  </si>
  <si>
    <t xml:space="preserve">La Secretaría de Familia a través de la Jefatura de la Mujer y la Equidad Se Implementó la campañade sensibilización para el reconocimiento y la valoracion del trabajo femenino en el ámbito familiar. </t>
  </si>
  <si>
    <t xml:space="preserve">Alcaldía de Tebaida:  realizó la primera sesión del consejo consultivo de mujer
Alcaldía Salento: El día 6 de abril de 2022 la administración municipal adelanta campaña para la visualización y sensibilización de las mujeres del municipio para que participen del consejo consultivo de mujeres
Personería Salento: El día 6 de abril de 2022 la administración municipal adelanta campaña para la visualización y sensibilización de las muejeres del municipio para que participen del consejo consultivo de mujeres.
</t>
  </si>
  <si>
    <t xml:space="preserve">Secretaría del Interior: 
Se brindo asistencia tecnica a los 12 municipios del Departamento en la conformación e instalación de los Consejos Municipales de Paz, en la cual se hizo enfasis en la participación que debe tener una representante de las mujeres en este importante espacio de participación (Total asistencias técnicas 24)
Secretaría del Interior:  Conmemoración DÍa Internacional de los Derechos Humanos
</t>
  </si>
  <si>
    <t xml:space="preserve">
La Secretaría de Familia a través de la Jefatura de la Mujer y la Equidad realizó el plan estratégico para la prevención del acoso sexual y laboral en el marco del lugar de trabajo, en virtud del tema de género.
</t>
  </si>
  <si>
    <t>S.D. 3
P.G 1</t>
  </si>
  <si>
    <r>
      <t xml:space="preserve">Internos
</t>
    </r>
    <r>
      <rPr>
        <sz val="11"/>
        <rFont val="Calibri"/>
        <family val="2"/>
        <scheme val="minor"/>
      </rPr>
      <t>Secretaría de Familia: a través de la Jefatura de la Mujer y la equidad cuenta con los lineamientos de las medidas de atención  de acuerdo a los estipulado en la ley 1237/08 y decreto 1630719</t>
    </r>
    <r>
      <rPr>
        <sz val="11"/>
        <color theme="1"/>
        <rFont val="Calibri"/>
        <family val="2"/>
        <scheme val="minor"/>
      </rPr>
      <t xml:space="preserve">
Secretaría de Salud: Las eps deben garantizar a las mujeres víctimas</t>
    </r>
  </si>
  <si>
    <t>Externos:
Comisaría de Buenavista: este comité no se encuentra creado en el municipio. 
Comisaría de Córdoba: En el Municipio no se cuenta con la conformación  del comité para el abordaje de los casos de violencia contra la mujer de acuerdo a la ley 1297. 
Comisaría de Quimbaya: Refiere que es competencia de la Secretaría de Servicios Sociales
Personería de Calarcá: No existe comité de seguimiento a la laey 1257 de 2008
Internos:
Secretaría del Interior: Para este peridoo no se realizarón actividades relacionadas.
Secretaría de Salud: Desde el Comité Intersectorial Departamental de Violencia Sexual el cual se reúne de manera trimestral y al interior con sus cuatro subcomité que se reúnen bimestralmente.</t>
  </si>
  <si>
    <t>10'%</t>
  </si>
  <si>
    <t xml:space="preserve">Secretaría de Familia: Se realizó fortalecimiento del tema de equidad de género al interior de las Fuerzas Militares (2 intervenciones Octava Brigada)
Secretaría del Interior: Socializacion y talleres en derechos humanos con la fuerza pública del departamento del Quindío
</t>
  </si>
  <si>
    <t>Secretaría de Familia Jefatura de la Mujer y la Equidad : Desde el Comité Intersectorial Departamental de Violencia Sexual el cual se reúne de manera trimestral y al interior con sus cuatro subcomité que se reúnen bimestralmente. (de acuerdo a los casos se realizan las asesorías y análisis respectivos).</t>
  </si>
  <si>
    <t>Se realizó una rueda de negocio ejecutada por la Secretaría de Turismo Expo Café (Mujeres Cafeteras), llevada a cabo entre el 18 y 22 de agosto de 2022</t>
  </si>
  <si>
    <t>Se realizaron 2 Seminarios de profundización y actualización en temas de desarrollo empresarial  ( ventas y mejorar los mecanismos de mercadeo)</t>
  </si>
  <si>
    <t xml:space="preserve">Se realizaron 2 Encuentro Departamental de Emprendimiento con el objetivo de mostrar experiencias exitosas y que permitan evidenciar sostenibilidad en los proyectos:  5,12  y 19 Marzo de2022 en el Centro Comercial  Unicentro y Centro de Convenciones). </t>
  </si>
  <si>
    <t>Se realizaron 2 socializaciones de Oferta Institucional para las micro, pequeñas y medianas empresas en eventos de mujeres 
Nota: Se presentan inconsistencias en la unidad de medida entre el indicador y la meta,  por lo tanto se programa conforme al 2021.</t>
  </si>
  <si>
    <t>Las TIC realizó el  100% del Programa de formación para mujeres empresarias " Mujeres Tic"</t>
  </si>
  <si>
    <t>Se realizaron 74 Nuevos proyectos productivos de iniciativa femenina y desde el enfoque diferencial de las mujeres rurales, campesinas y cafeteras en el departamento
Nota: Se presentan inconsistencias en la unidad de medida entre el indicador y la meta,  por lo tanto se programa conforme al 2021.</t>
  </si>
  <si>
    <t xml:space="preserve"> Se realiaron 22 acciones de apoyo y acompañamiento técnico de capacitacion y gestión de recursos a los programas y proyectos existentes de fomento de la producción agrícola y cafetera con mujeres rurales. Lo anterior a cargo de la Secretaría  de Familia, Agricultura y SENA:
Nota: Se presentan inconsistencias en la unidad de medida entre el indicador y la meta,  por lo tanto se programa conforme al 2021.</t>
  </si>
  <si>
    <t>Se realizó la Incorporación de 2 propuestas  productivas de las mujeres rurales a los programas y proyectos de la Conservación, Reconocimento y Protección del Paisaje Cultural Cafetero como patrimonio natural y cultural de la Humanidad tanto en las Cabeceras Municipales como en las zonas rurales del departamento. (IVA telefonía Móvil y  Buenavista Étnico (Convenio Interadministrativo No. 026 de 2022 entre el Departamento del Quindío y el Municipio de Biuenavista) 
Nota: Se presentan inconsistencias en la unidad de medida entre el indicador y la meta,  por lo tanto se programa conforme al 2021.</t>
  </si>
  <si>
    <t>Se promovieron 6 organizaciones de mujeres rurales, campesinas y cafeteras a nivel departamental, los instrumentos de apoyo al emprendimiento y su vinculación a las Redes Regionales y nacionales de emprendimiento.
 Los emprendimientos beneficiados con asesoría y asistencia técnica fueron:
1. Emprendimiento La Perla de Armenia.
2. Emprendimiento Salsas y Aderezos de La Sierra de Armenia.
3. Emprendimiento Nutrimax de La Tebaida.
4. Emprendimiento Ecogranja La Primavera de Calarcá.
5. Emprendimiento Proplaquin de Armenia
6.Emprendimiento tierra de fuego 
Nota: Se presentan inconsistencias en la unidad de medida entre el indicador y la meta,  por lo tanto se programa conforme al 2021.</t>
  </si>
  <si>
    <t>Durante esta vigencia no se adelantaron acciones en cumplimiento del indicador.</t>
  </si>
  <si>
    <t xml:space="preserve">Secretaría de Agricultura: 
Se apoyó el acceso de las mujeres rurales,campesinas y cafeteras a convocatorias publicas para la estructuración del proyecto productivo y sus estudios de factibilidad y sostenibilidad. a 7 perfiles de proyectos de alianzas productivas. Además, se beneficiaron 63 unidades productivas. en las asociaciones: ASOCIACION LA MARIELA Y ASOVIP en el municipio de PIJAO,.
</t>
  </si>
  <si>
    <t xml:space="preserve">Secretaría de Turismo
Se realizó 11 talleres de implementación de un plan de capacidades para el trabajo para las mujeres, especialmente las que se encuentran en condición de riesgo y vulnerabilidad (oferta institucional a través de la Secretaría de Turismo, industria y comercio; con el apoyo de Colpensiones, SENA y Comfenalco )
</t>
  </si>
  <si>
    <t xml:space="preserve">Se realizaron 3 estrategias de seguimiento a la incorporación de las mujeres en el ámbito laboral en condiciones de igualdad de oportunidades y de salarios apoyado en el Programa de Equidad Laboral con Enfoque Diferencial de Género del Ministerio del Trabajo. 
Las estrategias son: Politica Salarial y Laboral (SDCPSL)  el Subcomite de Gestion y Desempeño del Sector Trabajo (SGDST) en asocio con el Grupo de Asistencia Tecnica Territorial.
</t>
  </si>
  <si>
    <t xml:space="preserve">El Ministerio del Trabajo promovió 2 estrategias de acompañamiento en empresas privadas y públicas, que cierren las brechas de género en cuanto al acceso al pleno empleo y condiciones de igualdad salarial.
1. Segun la informacion recopilada desde el Area de Atencion al Ciudadano y Tramite (GACYT)  se atendieron 143 consultas a mujeres. 
2. De acuerdo a la informacion aportada desde el grupo de Inspeccion, Vigilancia y Control, se han realizado 77 audiencias de conciliacion presentada por mujeres y  6 investigaciones administrativas laborales en la cual las querellas fueron presentadas por mujeres.  Finalmente,  4  presuntas situaciones de acoso laboral radicadas por mujeres. </t>
  </si>
  <si>
    <t xml:space="preserve">La Secretaría de Educación, tiene 2  estrategias de acceso y permanencia al sistema educativo de mujeres adolescentes en embarazo y madres cabeza de familia.; las cuales son:  Programa de alimentación escolar PAE y   Transporte Escolar, </t>
  </si>
  <si>
    <t xml:space="preserve">
La Secretaría de Educación Departamental realizó 2  convenios interinstitucionales entre la gobernación del Quindío y las universidades del departamento para el fortalecimiento de procesos academicos en terminos pedagogícos, didacticos, de ambiente escolar, de acceso y de permanencia e investigación con enfoque diferencial y de género.
*  Estrategia 1 - Fondo de Apoyo para el Ingreso a la Educación Superior: 
* Estrategia 2 - Articulación con el SENA y la Educación Media: </t>
  </si>
  <si>
    <t xml:space="preserve">Garantizar el acceso en calidad y oportunidad a los servicios de salud para las mujeres,  priorizando estrategias de vinculación al SGSSS (RÉGIMEN CONTRIBUTIVO Y SUBSIDIADO)  en niñas y adolescentes,   mujeres rurales, indígenas, afrodescendientes, lbti, en condicion de protitución, privadas de libertad, extrema pobreza, retornadas y victimas de conflicto armado. </t>
  </si>
  <si>
    <t xml:space="preserve">La Secretaría de Salud cuenta con una cobertura del 98% de  acceso en calidad y oportunidad a los servicios de salud para las mujeres,  priorizando estrategias de vinculación al SGSSS (RÉGIMEN CONTRIBUTIVO Y SUBSIDIADO)  en niñas y adolescentes,   mujeres rurales, indígenas, afrodescendientes, lbti, en condicion de protitución, privadas de libertad, extrema pobreza, retornadas y victimas de conflicto armado. 
El aseguramiento es de prestación de servicios pot lo tanto, tienen el derecho de afiiliar a los nacionales y extranjeros a la afiliación del SGSSS 
</t>
  </si>
  <si>
    <t xml:space="preserve">La Secretaría de Salud cuenta con una cobertura del 98%  de atención en la población femenina de vulnerailidad como niñas, madres gestantes , adultas mayores, mujeres  con capacidades diferentes, mujeres indígenas, afro-descendientes,lbti, prostitutas y en condicion de habitación de calle, con calidad y oportunidad.
EL Aseguramiento no garantiza el acceso atención efectivo, oportuno y eficaz al derecho a la Salud </t>
  </si>
  <si>
    <t>La Secretaría de Salud Departamental realizó la atención primaria en salud para dignificar la prestación de los servicios de salud en todos los niveles de complejidad promoviendo acciones conjuntas tendientes a fortalecer la cultura del auto cuidado, la prevención de enfermedades más comunes con el fin de garantizar un crecimiento sano y generar hábitos saludables en lo físico y mental mediante la promoción de prácticas como el control perinatal, la lactancia materna, los autoexámenes, los exámenes periódicos, los esquemas de vacunación, las campañas de sensibilización y prevención implementando estrategias que fortalezcan la integridad humana, prevengan el suicidio, los embarazos prematuros y la drogadicción, 
Secretaría de Salud refiere que la Ley 1438 de 2011 se reglamenta la implementación de APS, y el Departamento cuenta con 7 Municipios priorizados en APS y las respectivas rutas.</t>
  </si>
  <si>
    <t>Se realizaron 20  acciones de promoción y prevención en salud sexual y reproductiva y Derechos sexuales y reproductivos con enfoque de género.
Desde la Secretaría de Salud, se realizaron 20 acciones entre formación en derechos sexuales y reproductivos, seguimiento  a las EAPBe IPS que atienden pacientes con VIH/SIDA Hepatitis B/C,  mesas de trabajo con la red departamental de VIH SIDA alerta temprana, comité departamental de Sexualidad, Salud Sexual y Reproductiva,  capacitación con prestadores de diferentes IPs del departamento del Quindío respecto certificación en pruebas rapidas de VIH Sifilis Hepatitis B C. auditorias  entre IPS y  EAPB de seguimiento de la calidad de atención de pacientes con VIH Hepatitis B C. 
Finalmente, La Dirección de Desarrollo Humano y Familia adscrita a la Secretaría de familia, Se ejecutaron las campañas de gestión , prevencion del riesgo en temas de salud sexual y reproductiva a través de la estrategia Tú y yo Unidos por la Vida 
Nota: Se presentan inconsistencias en la unidad de medida entre el indicador y la meta,  por lo tanto se programa conforme al 2021.</t>
  </si>
  <si>
    <t>El Departamento cuenta con una estrategia conjunta interinstitucional e intersectorial para prevenir el embarazo adolescente liderada por ICBF.</t>
  </si>
  <si>
    <t xml:space="preserve">La Secretaría de Salud Incorpora el enfoque diferencial y de género en el diseño e implementación de la vigilancia en salud pública de salud mental.
 Desde el programa de salud mental y salud sexual y reproductiva  se ha realizado asistencias técnicas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t>
  </si>
  <si>
    <t>Desde la Secretaría de Salud se realizaron 18 acciones para el fortalecimiento de la vigilancia en salud pública de las Infecciones de Transmisión Sexual (ITS) con enfoque diferencial y de género.
Es decir,  16 acciones de seguimiento  a las EAPBe IPS que atienden pacientes con VIH/SIDA Hepatitis B/C, se han realizado 2 mesas de trabajo con la red departamental de VIH SIDA alerta temprana.</t>
  </si>
  <si>
    <t xml:space="preserve">
Se Implementan las medidas de seguimiento al cumplimineto del decreto 2734 de 2012 Por el cual se reglamentan las medidas de atención a las mujeres víctimas de violencia a través del Decreto 213 de 2022, a través del comité Intersectorial Departamental para la prevención de la violencia por razón de sexo y género, la atención, la protección y acceso a justicia a niñas, niños, adolescentes y mujeres víctimas de estas violencias. 
</t>
  </si>
  <si>
    <t xml:space="preserve">Se Implementan las medidas de seguimiento al cumplimiento del decreto reglamentario 4796 de 2011 (Ley 1257 de 2008) a través del Decreto 213 de 2022, a través del comité Intersectorial Departamental para la prevención de la violencia por razón de sexo y género, la atención, la protección y acceso a justicia a niñas, niños, adolescentes y mujeres víctimas de estas violencias. </t>
  </si>
  <si>
    <t>La Secretaría de Salud cuenta con un  Sistema de información unificado, que amplia las características de análisis estructural de la salud en el Departamento.  SIVIGILA</t>
  </si>
  <si>
    <t>La Secretaría del Interior a través de un programa de apoyo tecnico y financiero a  los planes de acción de los consejos municipales y departamental de mujeres; llevó  a cabo doce (12) sesiones de la Comisión para la Coordinación y Seguimiento de los procesos electorales en el marco de las elecciones de Congreso y Presidenciales en primera y segunda vuelta.</t>
  </si>
  <si>
    <t>Secretaría  de Familia: a través de la Jefatura de la Mujer y Equidad de la Secretaría de Familia realizó fortalecimiento a 22 procesos organizativos de mujeres de los 12 Municipios bajo la perspectiva de género y enfoque diferencial.</t>
  </si>
  <si>
    <t xml:space="preserve">
Desde la Secretaría de Familia a través de la jefatura de la mujer y equidad se mplementó ja estrategía de incorporación de mujeres Rurales, afrodescendientes, jovenes, mujeres y madres cabeza de familia, mujeres en condicion de prostitución, LBTI, Mujeres retornadas, privadas de la libertad y en condicion de pobreza extrema a los consejos municipales y departamental de mujeres
a través del Consejo Departamental de mujeres bajo la Ordenanza 015 del 29 de Julio de 2014, donde se incorpora los diferentes enfoques diferenciales de las mujeres quindianas;</t>
  </si>
  <si>
    <t xml:space="preserve">Desde la Secretaría del Interior se creó un programa de capacitación en derechos humanos de las mujeres y liderazgo femenino con enfoque de género a mujeres Rurales, afrodescendientes, jovenes, mujeres y madres cabeza de familia, mujeres en condicion de prostitución, LBTI, Mujeres retornadas, privadas de la libertad y en condicion de pobreza extrema.
Se desarrollaron capacitaciones en Ley de Victimas, las cuales incluyen enfoque diferencial mujer, con el fin de empoderar a los lideres y lideresas en la Garantia de los Derechos de la Población ( Circasia, Salento, Filandia, Pijao, Cordoba, Buenavista, Quimbaya). Posterior se realizó otra jornada para capacitar en la ley de víctimas.
</t>
  </si>
  <si>
    <t xml:space="preserve">La Secretaría de Educación realizó 54  acciones formativas a madres y padres de familia en pautas de crianza en equidad y para la igualdad de los géneros, que transforme los valores y estereotipos de los roles masculino y femenino en la familia, desde la dirección de cobertura educativa en conjunto con la dirección de calidad educativa. Lo anterior, en las  Instituciones Educativas Oficiales del Departamento,
</t>
  </si>
  <si>
    <t>Telecafé creó un programa de televisión en el canal regional que visibilice las historias de vida de mujeres vinculadas al sector rural cafetero, campesinas,  indígernas,  afrodescendientes, en condición de discapacidad en cuanto a sus múltiples roles como mujer tanto en el ambito familiar como los escenarios económico, político y socio-cultural del departamento.
Los tres progamas de televisión se llamaron (Tierra de encanto, Hablameal oído y Sentidos del Eje) , además  deuna serie  (De donde vengo yo).</t>
  </si>
  <si>
    <t>Se desarrollon 7  acciones de fomento para la Conciliación de la vida familiar y laboral en el marco del Programa Nacional de Equidad Laboral con Enfoque Diferencial de Género.</t>
  </si>
  <si>
    <t xml:space="preserve">Secretaría de Familia crea el sub-comites de seguimiento a la divulgación, implementación, monitoreo y evaluación de la política publica de Equidad de Género para las mujeres incorporados en los consejos municipales y departamental de mujeres; a traves de la ordenanza 015 de 2014 Consejo Departamental de Mujeres y los 12 Municipios para un total de 13.
</t>
  </si>
  <si>
    <t xml:space="preserve">
La Secretaría de Cultura desarrolla una estrategia mediatica sobre el rol de las mujeres quindianas y sus aportes al desarrollo de la historia, la ciencia, las artes, la cultura y el deporte desde un enfoque de género.
La orientación de la estrategia es con la formación  artística  en áreas de música, teatro, danza y artes plásticas de diferentes edades </t>
  </si>
  <si>
    <t>Indeportes realizó promoción de  espacios recreativos y deportivos donde se tranforma el estereotipo de género y se potencialice el liderazgo deportivo de las mujeres. 
Programa Hábitos y Estilos de Vida  Saludable en los 12 Municipios
 Formación y preparación de deportistas. "Tú y yo campeones"
Programa de mujer activa y mujer valiente 
Secretaría de Cultura:  procesos de promocion  de lectura y escritura, han participado 26.042 mujeres.</t>
  </si>
  <si>
    <t xml:space="preserve">Secretaría de Cultura incorporó 4 iniciativas de producción cultural de las mujeres rurales (campesinas, cafeteras, indigenas y afrodescendientes)  a los programas y proyectos de la Conservación, Reconocimento y Protección del Paisaje Cultural Cafetero como patrimonio natural y cultural de la Humanidad tanto en las Cabeceras Municipales como en las zonas rurales del departamento.
Se presentaron 4 proyectos al ministerio de cultura, uno de ellos es de Buenavista el cual tiene como nombre Buenavista Étnico, en el cual se pretende dar promoción y difusión al patrimonio cultural, con campañas de sensibilización y formación, en el cual las mujeres hacen parte importante en la estas dinámicas tradicionales. proyectos que entran en proceso contratcual segun la programacion del ministerio de cultura 
</t>
  </si>
  <si>
    <t>La Secretaría de Cultura incorporó 2 programas con aportes culturales y tradicionales de las mujeres rurales dentro del plan de promoción turísticas.
El 70 % de su presupuesto proviene del recaudo de la estampilla Pro- Cultura, el cual tiene una destinación muy específica con toda la población artística y gestores culturales  del departamento;  la secretaria de Turismo, cámara y comercio es la encargada del fomento y servicios turístico que se puedan desarrollar para la iniciativas sustentables para la mujeres  campesinas, cafeteras e indigenas del territorio. 
Programa  de concertación y estímulos 2022.  mediante la Resolución 4809 del 05 de julio de 2022</t>
  </si>
  <si>
    <t xml:space="preserve">2 campañas para incentivar la promoción de los derechos humanos de las mujeres, la prevención de violencias y la transformación de valores de discriminación hacia la mujer a través de medios de comunicación escrita, radial y televisiva del departamento. 
Personería de Calarcá: Se realizan las piezas publicitarias referente a la prevención y protección de la población
Personería de Génova: Charla radial a traves de la emisora comunitaria Manantial Estero 93.1 fm, sobre Prevención en la violencia de la Mujer y sensibilizacion de las rutas de atención integral 
</t>
  </si>
  <si>
    <t>Desde la Secretaría de Familia a través de la Jefatura de la Mujer se creó y se encuentra en funcionamiento del Observatorio de Género del Quindío.</t>
  </si>
  <si>
    <t>Desde la Secretaría de Cultura se estimuló una  investigación, publicación y divulgación del conocimiento ancestral, cultural y científico relacionado con asuntos de género y de las mujeres en el departamento.
Programa  de concertación y estímulos 2022.   según la Resolución 4810 del 05 de julio de 2022 "POR MEDIO DE LA CUALSE ADJUDICAN LOS ESTÍMULOS Y SE ORDENA EL PAGO A LOS GANADORES DE LA CONVOCATORIA DEL PROGRAMA DEPARTAMENTAL DE ESTÍMULOS A LA CREACIÓN, INVESTIGACIÓNY PRODUCCIÓN ARTÍSTICA DEL DEPARTAMENTO DEL QUINDÍO 2022"  (promueve y estimula la  investigacion)</t>
  </si>
  <si>
    <t>Se realizaron 5 acciones de fortalecimiento a  la participación de mujeres en la movilización social de mujeres frente a las violencias ejercidas contra ellas desde el enfoque diferencial y de derechos humanos.
Personería de Génova: lideró la marcha denominada "Nos queremos vivas", para protestar contra todo tipo de violencia contra la mujer
Secretaría de Familia - Jefatura de la Mujer y la Equidad:  La jefatura realizo acompañamiento para Fortalecer la participación de mujeres en la movilización social de mujeres frente a las violencias ejercidas contra ellas desde el enfoque diferencial y de derechos humanos. Municipios: Circasia (2 ocasiones), Génova y buenavista</t>
  </si>
  <si>
    <t xml:space="preserve">70% del diseño e implentación de campaña "Hombres quindianos por una vida libre de miedos y violencias contra las mujeres" 
Esta campaña pretenderá la reflexión y  transformacion de valores machistas y sexistas en los hombres como agenciadores de la convivencia pacífica entre hombres y mujeres en los ambitos públicos y privados.
Secretaría de Familia - Jefatura de la Mujer y la Equidad: campaña de reflexión y  transformacion de valores machistas y sexistas en los hombres como agenciadores de la convivencia pacífica entre hombres y mujeres en los ambitos públicos y privados.
Secretaría de Salud: Dentro del PIC y PII, se cuenta con campaña se hacen charlas educativas en la familia, comunidad y escuelas;  así también en cuñas radiales y perifoneo para prevenir la violencia .
</t>
  </si>
  <si>
    <t xml:space="preserve"> Desde la Jefatura de la Mujer y la Equidad de la Secretaría de Familia, se 
identificaron el 100% de los tipos de conflictos  que afectan la convivencia y el bienestar general de las mujeres. en articulación con Secretaría de Salud Departamental</t>
  </si>
  <si>
    <t xml:space="preserve">Se visibilizo la violencia sexual y el desplazamiento forzado como principales hechos victimizantes y los efectos en la vida y cuerpo de las mujeres en el marco del conflicto,  desde la Secretaría del Interior a través de  1 campaña </t>
  </si>
  <si>
    <t xml:space="preserve">Se Documentaron y divulgaron 8  experiencias e iniciativas de construcción de paz, participación y resistencia pacífica de mujeres en el departamento del Quindío. Lo anterior, desde el  Municipio de Salento a través de los siguientes Diplomados: 
3 mujeres lideres salentinas, en el diplomado de historia y derechos humanos de la mujer con la ESAP
5 mujeres lideres salentinas, en el diplomado de  derechos humanos de la defensoria del pueblo en alianza con la universidad von humbolt
</t>
  </si>
  <si>
    <t xml:space="preserve">La Secretaría de Educación acompañó la construcción del 100% de las Catedras de Paz de las instituciones educativas del departamento incorporarando el enfoque diferencial y de género.
</t>
  </si>
  <si>
    <t>14 acciones para Integrar las recomendaciones del Consejo de Seguridad de la ONU producidas en las resoluciones 1325 de 2000 y subsiguientes frente a la participación de las mujeres en asuntos de seguridad y paz en los planes y proyectos relacionados con el proceso de negociación y el posconflicto.
Secretaría del Interior
Se desarrollo Consejo de Seguridad, enmarcado en la garantia de los derechos de las mujeres (vida) y el aporte de recompensas desde el Gobierno Departamental con el fin de esclarecer hechos de violencia en contra de la mujer 
Secretaría del Interior: 12 asistencias tecnicas 
Nota: Se presentan inconsistencias en la unidad de medida entre el indicador y la meta,  por lo tanto se programa conforme al 2021.</t>
  </si>
  <si>
    <t>La Secretaría del Interior, Incorporó los criterios de análisis de género en los planes de seguridad y conviviencia ciudadana del departamento.
Nota: Se presentan inconsistencias en la unidad de medida entre el indicador y la meta,  por lo tanto se programa conforme al 2021.</t>
  </si>
  <si>
    <t xml:space="preserve">La Secretaría del Interior realizó la inclusión del enfoque de Derechos humanos y de  Género en la Política Pública de Seguridad y Convivencia Ciudadana del Departamento. Loanterior en los  12 Municipios y en el  Departamento 
</t>
  </si>
  <si>
    <t>Se Diseñó una campaña para sensibilizar a la sociedad en general para la prevención de la violencia contra las mujeres y el fortalecimiento de procesos que contribuyan a la transformación cultural a favor de la no discriminación en todos los ámbitos. Enfoque diferencial de las mujeres, el enfoque de Derechos Humanos de las Mujeres y de Género.
 La Campaña se llama "Que no te toque"
Nota: Se presentan inconsistencias en la unidad de medida entre el indicador y la meta,  por lo tanto se programa conforme al 2021.</t>
  </si>
  <si>
    <t>Una campaña de  sensibilización que da a conocer la normatividad que sanciona los delitos de acoso laboral y sexual, así como las herramientas para hacer efectiva dichas sanciones. 
Secretaría de Familia (Jefatura de la Mujer y la Equidad): se realizaron acciones de  sensibilización que dieron a conocer la normatividad que sanciona los delitos de acoso laboral y sexual, así como las herramientas para hacer efectiva dichas sanciones en el municipio de Filandia, Ejercito Nacional y Montenegro
Nota: Se presentan inconsistencias en la unidad de medida entre el indicador y la meta,  por lo tanto se programa conforme al 2021.</t>
  </si>
  <si>
    <t>Un programa implementado de formación  a todos los funcionarios/as públicos del sector Educativo en prevención y detección de la discriminación y la violencia contra las mujeres y derechos de las mujeres y prácticas no discriminatorias.
Secretaría del Interior:  brindó servicio de asistencia técnica para la implementación de los métodos de resolución de conflicto a  once (11) Instituciones como uno de los programas de la Secretaría.
Nota: Se presentan inconsistencias en la unidad de medida entre el indicador y la meta,  por lo tanto se programa conforme al 2021.</t>
  </si>
  <si>
    <t xml:space="preserve">
3  estrategias implementadas de sensibilización y formación  en derechos sexuales y reproductivos y prevención de las violencias de género, y construccion de nuevas feminidades y  masculinidades.
Secretaría de Salud
Estrategia 1 : talleres pedagogicos en 2  instituciones educativas del municipio de Calarca y Circasia. 
Estrategia 2: Se realizaron 16 acciones de seguimiento  a las EAPBe IPS que atienden pacientes con VIH/SIDA Hepatitis B/C, 
Estrategia 3:  2 mesas de trabajo con la red departamental de VIH SIDA alerta temprana.
Personería de Génova: A traves de la emisora comunitaria Manantial Estero 93.1, se llevó a cabo la segunda charla radial sobre Métodos Anticonceptivos 
Nota: Se presentan inconsistencias en la unidad de medida entre el indicador y la meta,  por lo tanto se programa conforme al 2021.</t>
  </si>
  <si>
    <t>80 % de Campaña de sensibilización y formación a periodistas y comunicadores sociales en Prevención de violencias contra las mujeres, promoción de sus derechos bajo el enfoque diferencial y de género. Esta implica transformacion de estereotipos de género, imaginarios,  practicas y lenguaje sexista. Ella propenderá por la revisión de contenidos discriminatorios y legitimadores de la violencia contra las mujeres en los distintos medios de comunicacion del departamento. 
Secretaría de Familia - Jefatura de la Mujer y la Equidad: Campaña de sensibilización y formación a periodistas y comunicadores sociales en Prevención de violencias contra las mujeres, promoción de sus derechos bajo el enfoque diferencial y de género. Además de pieza publicitaria
Nota: Se presentan inconsistencias en la unidad de medida entre el indicador y la meta,  por lo tanto se programa conforme al 2021.</t>
  </si>
  <si>
    <t>Se realizó acompañó 5 capacitaciones especializadas a las Unidades de Justicia y Paz, CAV, CAIVAS Y CAVIF en: población vulnerable y derechos humanos
Secretaría de Familia  La Jefatura de la Mujer y Equidad de la Secretaría de Familia realizó asesorías para el fortalecimiento a las unidades de protección CAIVAS y CAVIF en el Municipio de Calarcá; además 3 asesorías realizadas (Armenia, Calarcá, Circasia), sobre capacitaciones de las Unidades de Justicia y Paz
Nota: Se presentan inconsistencias en la unidad de medida entre el indicador y la meta,  por lo tanto se programa conforme al 2021.</t>
  </si>
  <si>
    <t>Secretaría de Familia  La Jefatura de la Mujer y Equidad Acompaño el 90% del fortalecimiento de la Línea estratégica de violencia basada en género del Programa de Casas de Justicia.</t>
  </si>
  <si>
    <t>Desde la personería de Calarcá se implementan los lineamientos para la atención adecuada de mujeres víctimas de diversas formas de violencias basadas en género, con especial énfasis en las diversas modalidades de violencia sexual que ocurren en el marco del conflicto armado.</t>
  </si>
  <si>
    <t>Desde el comité instersectorial Departamental para la prevención de la violencia se realizó el seguimiento a la aplicación de protocolos de atención a víctimas de violencia de género con pertinencia cultural. (Comité creado mediante decreto 213 de 2022)</t>
  </si>
  <si>
    <t>Se realizó por medio  del comité instersectorial Departamental para la prevención de la  violencia  Y desde la oficina de epidemiología el seguimiento a los casos reportados ; se vigiló el restablecimiento de los derechos de las niñas y adolescentes víctimas de violencia sexual a través de la modalidad de Intervención de Apoyo, con el fin de integrar a las familias en el proceso de atención especiliazada.</t>
  </si>
  <si>
    <t>Se Implementaron  las medidas de atención establecidas en los literales a) y b) del artículo 19 de la Ley 1257 de 2008, de acuerdo a lo reglametado por el Gobierno Nacional (Ministerios de Salud, Defensa y Justicia) en lo concerniente al sector salud: a. Garantizar la habitación y alimentación de la víctima a través del Sistema General de Seguridad Social en Salud. b. Cuando la víctima decida no permanecer en los servicios hoteleros disponibles, o estos no hayan sido contratados, se asignará un subsidio monetario mensual para la habitación y alimentación de la víctima, sus hijos e hijas, siempre y cuando se verifique que el mismo será utilizado para sufragar estos gastos en un lugar diferente a que habite el agresor. Así mismo este subsidio estará condicionado a la asistencia a citas médicas, psicológicas o psiquiátricas que requiera la víctima.
Lo anterior desde el comité instersectorial Departamental para la prevención de la violencia  creado mediante decreto 213 de 2022</t>
  </si>
  <si>
    <t>Se desarrollaron 43 estrategias de coordinación interinstitucional de articulación de rutas intersectoriales de atención para garantizar  a las mujeres, niñas y adolescentes, víctimas de violencia y la restitución de sus derechos tomando en cuenta sus particularidades.
Loanterior,  con  los siguientes actores: Secretaría de Familia, Comisarías (Calarcá ,  Salento,  Filandia, Tebaida,  Génova, Montenegro, Quimbaya,  Armenia),  y Secretaría de  Salud</t>
  </si>
  <si>
    <t>Se fortaleció el  Comité de Seguimiento a la Implementación de la Ley 1257 de 2008 con el fin de realizar el monitoreo a la implementación de la misma y el cumplimiento a los decretos reglamentarios.
Lo anterior, desde el Comité Intersectorial Departamental para la prevención de Violencia  creado mediante decreto 213 de 2022,  el cual se reúne de manera trimestral y al interior con sus cuatro subcomité que se reúnen bimestralmente.</t>
  </si>
  <si>
    <t>Secretaría de Familia: Se realizo  campaña de reconocimiento y autocrítica frente a los imaginarios sexistas, patriarcales y androcéntricos en los servidores y funcionarios públicos del  Municipio de Filandia y Montenegro 
 La campaña se ha iniciado a través de procesos de sensibilización de la temática en Ejército
Nota: Se presentan inconsistencias en la unidad de medida entre el indicador y la meta,  por lo tanto se programa conforme al 2021.</t>
  </si>
  <si>
    <t>Desde la Secretaría de Familia se Incorpora  el enfoque de género en las distintas políticas publicas, planes, programas y proyectos de las entidades públicas del departamento. 
 En la Secretaría de Familia se realiza en las 7 PP.</t>
  </si>
  <si>
    <t xml:space="preserve">Se promocionó, sensibilizó y socializo  a los funcionarios en la prevención y detección de violencias contra las mujeres, derechos de las mujeres y prácticas no discriminatorias, lo anterior a través de 8 acciones. 
</t>
  </si>
  <si>
    <t>14 acciones de sensibilización y socialización de rutas de atención a mujeres víctimas de violencia con los  funcionarios  públicos del departamento.a través de los siguientes actores: 
Secretaría de Familia
Personería de Calarcá, Salento y Tebiada
Alcaldía de Calarcá, Buenavista, Génova, Pijao, Tebaida,  Salento y  Montenegro</t>
  </si>
  <si>
    <t>Se acompañó  el comité de seguimiento a la implemetacion de la ley 1257 de 2008 y sus decretos reglamentarios, a través del  Comité Intersectorial Departamental prevención de violencia creado mediante decreto 213 de 2022,  el cual se reúne de manera trimestral y al interior con sus cuatro subcomité que se reúnen bimestralmente. (de acuerdo a los casos se realizan las asesorías y análisis respectivos).</t>
  </si>
  <si>
    <t xml:space="preserve">Se Consolido el comité técnico interinstitucional  para la implementación, monitoreo y evaluación de la Política Pública de Equidad de Género para las mujeres., con 6 actores: 
Secretaría de Familia: La Jefatura de la Mujer y la Equidad a través de la Secretaría de Familia da cumplimiento a través del Consejo Departamental de Mujeres Decreto 015/2014
Personería  de Tebaida: la Personeria Municipal esta presta a  asisitir a los comites que requieran de nuestra colaboración 
Alcaldía de Buenavista: Se tuvo el primer COMPOS el día 30 de marzo de 2022. Donde se socializó el seguimiento al segundo semestre 2021.
Alcaldía de Génova: Se revisara la politica publica de Equidad de Genero depertamental para llevar a cabo la implementacion, monitereo y evaluacion de la misma.esta actividad se realizara para el proximo trimestre
Alcaldía Tebaida  El Municipio cuenta con un Consejo Consultivo de Mujer y Género,el cual se capacita y realiza seguimiento a la  Política Pública municipal 
Alcaldía de Salento: 1° convocatoria del consejo consultivo de mujeres de salento Quindio
Personería de Salento: Se realizo en compañía del secretario de servicios sociales, el enlace mujer del municipio, comisaria de familia y personería el comité para dar seguimiento a la implementación de la politica de genero.
Nota: Se presentan inconsistencias en la unidad de medida entre el indicador y la meta,  por lo tanto se programa conforme al 2021.
</t>
  </si>
  <si>
    <t xml:space="preserve">
Se inncentivó la participación activa de las organizaciones de mujeres  en el monitoreo y evaluación de la Política Pública de Equidad de Género para las mujeres.
Lo anterior a través de 6 actores:
Secretaría de Familia: La Jefatura de la Mujer y la Equidad a través de la Secretaría de Familia da cumplimiento a través del Consejo Departamental de Mujeres Decreto 015/2014
Alcaldía de Buenavista: Convocatoria para la reactivación del Consejo Territorial de Mujeres del Municipio de Buenavista. 
Alcaldía de Pijao:  Activacion del consejo consultivode mujeres y eleccion de las representantes de cada sector, para traer oferta de politica publica, por medio de taller y socilizacion
Alcaldía de Tebaida: El Municipio cuenta con un Consejo Consultivo de Mujer y Género, el cual se capacita y realiza seguimiento a la  Politica Pública, actualmente la Política Publica
Alcaldía de Filandia se ha promovido la participacion de las mujeres al Consejo Comunitario de Mujeres  como unica instancia de veeduria de la politica publica de equidad de genero, 
Alcaldía Salento Se realizo una pieza publicitaria con difusión por redes sociales , con el fin de que las mujeres salentinas particiopen activamente en el seguimiento a la politica publica de equidad de genero
Alcaldía de Montenegro: Se dio cumplimiento a la meta por medio del acuerdo 026 Consejo Territorial de Mujeres por el cual se precede y se vinculan diferentes grupos u organizaciones poblacionales para las mujeres 
Nota: Se presentan inconsistencias en la unidad de medida entre el indicador y la meta,  por lo tanto se programa conforme al 2021.</t>
  </si>
  <si>
    <t xml:space="preserve">Se realizó Capacitación a las mujeres en asuntos de política y administración pública para activar e incentivar su participación en los partidos políticos.
La Secretaría del Interior a través de la estructuración del plan de formación política y ciudadana para mujeres.
La secretaría de Familia  diplomado a mujeres en temas de liderazgo político de la mujer.
</t>
  </si>
  <si>
    <t>Durante esta vigencia no se adelantaron acciones en cumplimiento del indicador.
Nota . Una Herramientas diseñadas y ejecutadas</t>
  </si>
  <si>
    <t xml:space="preserve">22 programas y proyectos productivos de iniciativa femenina con enfoque diferencial
</t>
  </si>
  <si>
    <t xml:space="preserve">De acuerdo al plan decenal de la Política Pública de Mujer la meta no tiene programación durante esta vigencia. </t>
  </si>
  <si>
    <t>Desde el comité instersectorial Departamental para la prevención de la violencia conformado por los actores responsables de activar la ruta de prevención de violencia se realiza seguimiento al cumplimiento del decreto reglamentario 4798 de 2011 (Comité creado mediante decreto 213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</si>
</sst>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2" formatCode="_-&quot;$&quot;\ * #,##0_-;\-&quot;$&quot;\ * #,##0_-;_-&quot;$&quot;\ * &quot;-&quot;_-;_-@_-"/>
    <numFmt numFmtId="43" formatCode="_-* #,##0.00_-;\-* #,##0.00_-;_-* &quot;-&quot;??_-;_-@_-"/>
    <numFmt numFmtId="164" formatCode="&quot;$&quot;\ #,##0_);\(&quot;$&quot;\ #,##0\)"/>
    <numFmt numFmtId="165" formatCode="_(&quot;$&quot;\ * #,##0_);_(&quot;$&quot;\ * \(#,##0\);_(&quot;$&quot;\ * &quot;-&quot;_);_(@_)"/>
    <numFmt numFmtId="166" formatCode="_(&quot;$&quot;\ * #,##0.00_);_(&quot;$&quot;\ * \(#,##0.00\);_(&quot;$&quot;\ * &quot;-&quot;??_);_(@_)"/>
    <numFmt numFmtId="167" formatCode="_(* #,##0.00_);_(* \(#,##0.00\);_(* &quot;-&quot;??_);_(@_)"/>
    <numFmt numFmtId="168" formatCode="_-&quot;$&quot;* #,##0.00_-;\-&quot;$&quot;* #,##0.00_-;_-&quot;$&quot;* &quot;-&quot;??_-;_-@_-"/>
    <numFmt numFmtId="169" formatCode="&quot;$&quot;\ #,##0"/>
    <numFmt numFmtId="170" formatCode="0.0"/>
    <numFmt numFmtId="171" formatCode="#,##0.00;[Red]#,##0.00"/>
    <numFmt numFmtId="172" formatCode="&quot;$&quot;#,##0;[Red]\-&quot;$&quot;#,##0"/>
    <numFmt numFmtId="173" formatCode="_-[$$-240A]* #,##0_-;\-[$$-240A]* #,##0_-;_-[$$-240A]* &quot;-&quot;??_-;_-@_-"/>
    <numFmt numFmtId="174" formatCode="#,##0;[Red]#,##0"/>
    <numFmt numFmtId="175" formatCode="_([$$-240A]\ * #,##0.00_);_([$$-240A]\ * \(#,##0.00\);_([$$-240A]\ * &quot;-&quot;??_);_(@_)"/>
    <numFmt numFmtId="176" formatCode="_-&quot;$&quot;* #,##0_-;\-&quot;$&quot;* #,##0_-;_-&quot;$&quot;* &quot;-&quot;??_-;_-@_-"/>
    <numFmt numFmtId="177" formatCode="_-* #,##0_-;\-* #,##0_-;_-* &quot;-&quot;??_-;_-@_-"/>
    <numFmt numFmtId="178" formatCode="_(&quot;$&quot;\ * #,##0_);_(&quot;$&quot;\ * \(#,##0\);_(&quot;$&quot;\ * &quot;-&quot;??_);_(@_)"/>
    <numFmt numFmtId="179" formatCode="&quot;$&quot;#,##0"/>
    <numFmt numFmtId="180" formatCode="_-[$$-240A]* #,##0.00_-;\-[$$-240A]* #,##0.00_-;_-[$$-240A]* &quot;-&quot;??_-;_-@_-"/>
  </numFmts>
  <fonts count="35" x14ac:knownFonts="1">
    <font>
      <sz val="11"/>
      <color theme="1"/>
      <name val="Calibri"/>
      <family val="2"/>
      <scheme val="minor"/>
    </font>
    <font>
      <sz val="11"/>
      <color theme="1"/>
      <name val="Calibri"/>
      <family val="2"/>
      <scheme val="minor"/>
    </font>
    <font>
      <sz val="10"/>
      <color theme="1"/>
      <name val="Calibri"/>
      <family val="2"/>
      <scheme val="minor"/>
    </font>
    <font>
      <sz val="10"/>
      <color rgb="FF000000"/>
      <name val="Calibri"/>
      <family val="2"/>
      <scheme val="minor"/>
    </font>
    <font>
      <sz val="10"/>
      <color rgb="FFFF0000"/>
      <name val="Calibri"/>
      <family val="2"/>
      <scheme val="minor"/>
    </font>
    <font>
      <sz val="10"/>
      <name val="Calibri"/>
      <family val="2"/>
      <scheme val="minor"/>
    </font>
    <font>
      <b/>
      <sz val="14"/>
      <color theme="1"/>
      <name val="Calibri"/>
      <family val="2"/>
      <scheme val="minor"/>
    </font>
    <font>
      <b/>
      <sz val="10"/>
      <color theme="1"/>
      <name val="Calibri"/>
      <family val="2"/>
      <scheme val="minor"/>
    </font>
    <font>
      <b/>
      <sz val="10"/>
      <name val="Calibri"/>
      <family val="2"/>
      <scheme val="minor"/>
    </font>
    <font>
      <sz val="10"/>
      <color rgb="FF313131"/>
      <name val="Calibri"/>
      <family val="2"/>
      <scheme val="minor"/>
    </font>
    <font>
      <b/>
      <sz val="12"/>
      <color theme="1"/>
      <name val="Calibri"/>
      <family val="2"/>
      <scheme val="minor"/>
    </font>
    <font>
      <b/>
      <sz val="16"/>
      <color theme="1"/>
      <name val="Calibri"/>
      <family val="2"/>
      <scheme val="minor"/>
    </font>
    <font>
      <sz val="11"/>
      <name val="Calibri"/>
      <family val="2"/>
      <scheme val="minor"/>
    </font>
    <font>
      <sz val="12"/>
      <color theme="1"/>
      <name val="Arial"/>
      <family val="2"/>
    </font>
    <font>
      <sz val="12"/>
      <name val="Arial"/>
      <family val="2"/>
    </font>
    <font>
      <sz val="10"/>
      <name val="Arial"/>
      <family val="2"/>
    </font>
    <font>
      <sz val="12"/>
      <color rgb="FF313131"/>
      <name val="Arial"/>
      <family val="2"/>
    </font>
    <font>
      <b/>
      <sz val="11"/>
      <name val="Calibri"/>
      <family val="2"/>
      <scheme val="minor"/>
    </font>
    <font>
      <b/>
      <sz val="11"/>
      <color theme="1"/>
      <name val="Calibri"/>
      <family val="2"/>
      <scheme val="minor"/>
    </font>
    <font>
      <sz val="11"/>
      <color rgb="FFFF0000"/>
      <name val="Calibri"/>
      <family val="2"/>
      <scheme val="minor"/>
    </font>
    <font>
      <b/>
      <sz val="16"/>
      <name val="Calibri"/>
      <family val="2"/>
      <scheme val="minor"/>
    </font>
    <font>
      <b/>
      <sz val="12"/>
      <name val="Calibri"/>
      <family val="2"/>
      <scheme val="minor"/>
    </font>
    <font>
      <sz val="12"/>
      <name val="Calibri"/>
      <family val="2"/>
      <scheme val="minor"/>
    </font>
    <font>
      <sz val="11"/>
      <color theme="1"/>
      <name val="Tahoma"/>
      <family val="2"/>
    </font>
    <font>
      <sz val="11"/>
      <name val="Tahoma"/>
      <family val="2"/>
    </font>
    <font>
      <sz val="12"/>
      <color theme="1"/>
      <name val="Calibri"/>
      <family val="2"/>
      <scheme val="minor"/>
    </font>
    <font>
      <sz val="11"/>
      <color theme="1"/>
      <name val="Arial"/>
      <family val="2"/>
    </font>
    <font>
      <sz val="11"/>
      <color rgb="FF002060"/>
      <name val="Calibri"/>
      <family val="2"/>
      <scheme val="minor"/>
    </font>
    <font>
      <b/>
      <sz val="11"/>
      <color rgb="FF6F6F6E"/>
      <name val="Calibri"/>
      <family val="2"/>
      <scheme val="minor"/>
    </font>
    <font>
      <sz val="12"/>
      <color theme="1"/>
      <name val="Tahoma"/>
      <family val="2"/>
    </font>
    <font>
      <sz val="11"/>
      <color rgb="FF000000"/>
      <name val="Tahoma"/>
      <family val="2"/>
    </font>
    <font>
      <sz val="11"/>
      <color rgb="FFFF0000"/>
      <name val="Tahoma"/>
      <family val="2"/>
    </font>
    <font>
      <sz val="12"/>
      <name val="Tahoma"/>
      <family val="2"/>
    </font>
    <font>
      <sz val="9"/>
      <color rgb="FF444444"/>
      <name val="Arial"/>
      <family val="2"/>
    </font>
    <font>
      <b/>
      <sz val="9"/>
      <color indexed="81"/>
      <name val="Tahoma"/>
      <family val="2"/>
    </font>
  </fonts>
  <fills count="35">
    <fill>
      <patternFill patternType="none"/>
    </fill>
    <fill>
      <patternFill patternType="gray125"/>
    </fill>
    <fill>
      <patternFill patternType="solid">
        <fgColor theme="2" tint="-9.9978637043366805E-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rgb="FFFF0000"/>
        <bgColor indexed="64"/>
      </patternFill>
    </fill>
    <fill>
      <patternFill patternType="solid">
        <fgColor theme="4"/>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rgb="FF7030A0"/>
        <bgColor indexed="64"/>
      </patternFill>
    </fill>
    <fill>
      <patternFill patternType="solid">
        <fgColor theme="7"/>
        <bgColor indexed="64"/>
      </patternFill>
    </fill>
    <fill>
      <patternFill patternType="solid">
        <fgColor theme="6" tint="-0.499984740745262"/>
        <bgColor indexed="64"/>
      </patternFill>
    </fill>
    <fill>
      <patternFill patternType="solid">
        <fgColor theme="5" tint="0.39997558519241921"/>
        <bgColor indexed="64"/>
      </patternFill>
    </fill>
    <fill>
      <patternFill patternType="solid">
        <fgColor theme="2" tint="-0.249977111117893"/>
        <bgColor indexed="64"/>
      </patternFill>
    </fill>
    <fill>
      <patternFill patternType="solid">
        <fgColor theme="8" tint="-0.249977111117893"/>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6"/>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ECECEC"/>
        <bgColor indexed="64"/>
      </patternFill>
    </fill>
    <fill>
      <patternFill patternType="solid">
        <fgColor theme="5" tint="0.59999389629810485"/>
        <bgColor indexed="64"/>
      </patternFill>
    </fill>
    <fill>
      <patternFill patternType="solid">
        <fgColor theme="0"/>
        <bgColor rgb="FF000000"/>
      </patternFill>
    </fill>
    <fill>
      <patternFill patternType="solid">
        <fgColor theme="9" tint="0.39997558519241921"/>
        <bgColor indexed="64"/>
      </patternFill>
    </fill>
    <fill>
      <patternFill patternType="solid">
        <fgColor theme="2"/>
        <bgColor indexed="64"/>
      </patternFill>
    </fill>
    <fill>
      <patternFill patternType="solid">
        <fgColor rgb="FFFFFFFF"/>
        <bgColor rgb="FF000000"/>
      </patternFill>
    </fill>
    <fill>
      <patternFill patternType="solid">
        <fgColor rgb="FFC00000"/>
        <bgColor indexed="64"/>
      </patternFill>
    </fill>
  </fills>
  <borders count="55">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diagonal/>
    </border>
    <border>
      <left style="thin">
        <color auto="1"/>
      </left>
      <right style="medium">
        <color indexed="64"/>
      </right>
      <top style="thin">
        <color auto="1"/>
      </top>
      <bottom/>
      <diagonal/>
    </border>
    <border>
      <left style="thin">
        <color auto="1"/>
      </left>
      <right style="medium">
        <color indexed="64"/>
      </right>
      <top/>
      <bottom/>
      <diagonal/>
    </border>
    <border>
      <left style="medium">
        <color indexed="64"/>
      </left>
      <right style="thin">
        <color auto="1"/>
      </right>
      <top style="thin">
        <color auto="1"/>
      </top>
      <bottom/>
      <diagonal/>
    </border>
    <border>
      <left style="medium">
        <color indexed="64"/>
      </left>
      <right style="thin">
        <color auto="1"/>
      </right>
      <top/>
      <bottom/>
      <diagonal/>
    </border>
    <border>
      <left style="thin">
        <color auto="1"/>
      </left>
      <right style="thin">
        <color auto="1"/>
      </right>
      <top/>
      <bottom style="medium">
        <color auto="1"/>
      </bottom>
      <diagonal/>
    </border>
    <border>
      <left style="thin">
        <color auto="1"/>
      </left>
      <right/>
      <top/>
      <bottom/>
      <diagonal/>
    </border>
    <border>
      <left style="thin">
        <color auto="1"/>
      </left>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thin">
        <color auto="1"/>
      </left>
      <right style="thin">
        <color auto="1"/>
      </right>
      <top style="medium">
        <color auto="1"/>
      </top>
      <bottom/>
      <diagonal/>
    </border>
    <border>
      <left style="medium">
        <color indexed="64"/>
      </left>
      <right style="thin">
        <color auto="1"/>
      </right>
      <top/>
      <bottom style="medium">
        <color indexed="64"/>
      </bottom>
      <diagonal/>
    </border>
    <border>
      <left style="thin">
        <color auto="1"/>
      </left>
      <right style="medium">
        <color auto="1"/>
      </right>
      <top/>
      <bottom style="medium">
        <color auto="1"/>
      </bottom>
      <diagonal/>
    </border>
    <border>
      <left style="thin">
        <color rgb="FF000000"/>
      </left>
      <right style="thin">
        <color rgb="FF000000"/>
      </right>
      <top/>
      <bottom style="thin">
        <color rgb="FF000000"/>
      </bottom>
      <diagonal/>
    </border>
    <border>
      <left style="medium">
        <color indexed="64"/>
      </left>
      <right style="thin">
        <color auto="1"/>
      </right>
      <top style="medium">
        <color indexed="64"/>
      </top>
      <bottom/>
      <diagonal/>
    </border>
    <border>
      <left style="thin">
        <color auto="1"/>
      </left>
      <right style="medium">
        <color auto="1"/>
      </right>
      <top style="medium">
        <color auto="1"/>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style="medium">
        <color indexed="64"/>
      </left>
      <right/>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auto="1"/>
      </right>
      <top/>
      <bottom style="thin">
        <color auto="1"/>
      </bottom>
      <diagonal/>
    </border>
    <border>
      <left/>
      <right style="thin">
        <color auto="1"/>
      </right>
      <top style="thin">
        <color auto="1"/>
      </top>
      <bottom/>
      <diagonal/>
    </border>
    <border>
      <left/>
      <right style="thin">
        <color auto="1"/>
      </right>
      <top style="thin">
        <color auto="1"/>
      </top>
      <bottom style="medium">
        <color indexed="64"/>
      </bottom>
      <diagonal/>
    </border>
    <border>
      <left/>
      <right/>
      <top style="thin">
        <color auto="1"/>
      </top>
      <bottom style="thin">
        <color auto="1"/>
      </bottom>
      <diagonal/>
    </border>
    <border>
      <left style="thin">
        <color rgb="FF522B57"/>
      </left>
      <right style="thin">
        <color rgb="FF522B57"/>
      </right>
      <top style="thin">
        <color rgb="FF522B57"/>
      </top>
      <bottom style="thin">
        <color rgb="FF522B57"/>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auto="1"/>
      </bottom>
      <diagonal/>
    </border>
  </borders>
  <cellStyleXfs count="8">
    <xf numFmtId="0" fontId="0" fillId="0" borderId="0"/>
    <xf numFmtId="9"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75" fontId="28" fillId="28" borderId="50">
      <alignment horizontal="center" vertical="center" wrapText="1"/>
    </xf>
    <xf numFmtId="0" fontId="1" fillId="0" borderId="0"/>
  </cellStyleXfs>
  <cellXfs count="1137">
    <xf numFmtId="0" fontId="0" fillId="0" borderId="0" xfId="0"/>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justify" vertical="center" wrapText="1"/>
    </xf>
    <xf numFmtId="9" fontId="2" fillId="0" borderId="0" xfId="1" applyFont="1" applyFill="1" applyBorder="1" applyAlignment="1">
      <alignment horizontal="center" vertical="center" wrapText="1"/>
    </xf>
    <xf numFmtId="0" fontId="2" fillId="0" borderId="6" xfId="0" applyFont="1" applyFill="1" applyBorder="1" applyAlignment="1">
      <alignment horizontal="justify" vertical="top" wrapText="1"/>
    </xf>
    <xf numFmtId="0" fontId="5" fillId="0" borderId="6" xfId="0" applyFont="1" applyFill="1" applyBorder="1" applyAlignment="1">
      <alignment horizontal="justify" vertical="top" wrapText="1"/>
    </xf>
    <xf numFmtId="0" fontId="2" fillId="0" borderId="5" xfId="0" applyFont="1" applyFill="1" applyBorder="1" applyAlignment="1">
      <alignment horizontal="justify" vertical="center" wrapText="1"/>
    </xf>
    <xf numFmtId="0" fontId="5" fillId="0" borderId="5" xfId="0" applyFont="1" applyFill="1" applyBorder="1" applyAlignment="1">
      <alignment horizontal="justify" vertical="center" wrapText="1"/>
    </xf>
    <xf numFmtId="0" fontId="2" fillId="0" borderId="6" xfId="0" applyFont="1" applyFill="1" applyBorder="1" applyAlignment="1">
      <alignment horizontal="left" vertical="top" wrapText="1"/>
    </xf>
    <xf numFmtId="0" fontId="2" fillId="0" borderId="6" xfId="0" applyFont="1" applyFill="1" applyBorder="1" applyAlignment="1">
      <alignment horizontal="center" vertical="top" wrapText="1"/>
    </xf>
    <xf numFmtId="0" fontId="2" fillId="0" borderId="6" xfId="0" applyFont="1" applyFill="1" applyBorder="1" applyAlignment="1">
      <alignment horizontal="center" vertical="top"/>
    </xf>
    <xf numFmtId="0" fontId="2" fillId="0" borderId="6" xfId="0" applyFont="1" applyFill="1" applyBorder="1" applyAlignment="1">
      <alignment horizontal="justify" vertical="center" wrapText="1"/>
    </xf>
    <xf numFmtId="0" fontId="2" fillId="0" borderId="6"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2" fillId="0" borderId="6" xfId="0" applyFont="1" applyFill="1" applyBorder="1" applyAlignment="1">
      <alignment horizontal="justify" vertical="top"/>
    </xf>
    <xf numFmtId="0" fontId="5" fillId="0" borderId="6" xfId="0" applyFont="1" applyFill="1" applyBorder="1" applyAlignment="1">
      <alignment horizontal="center" vertical="center" wrapText="1"/>
    </xf>
    <xf numFmtId="0" fontId="5" fillId="0" borderId="6" xfId="0" applyFont="1" applyFill="1" applyBorder="1" applyAlignment="1">
      <alignment vertical="center" wrapText="1"/>
    </xf>
    <xf numFmtId="0" fontId="2" fillId="0" borderId="6" xfId="0" applyFont="1" applyFill="1" applyBorder="1" applyAlignment="1">
      <alignment horizontal="center" vertical="center"/>
    </xf>
    <xf numFmtId="0" fontId="5" fillId="0" borderId="6" xfId="0" applyFont="1" applyFill="1" applyBorder="1" applyAlignment="1">
      <alignment horizontal="justify" vertical="center"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9" fontId="7" fillId="0" borderId="0" xfId="1" applyFont="1" applyFill="1" applyBorder="1" applyAlignment="1">
      <alignment horizontal="center" vertical="center" wrapText="1"/>
    </xf>
    <xf numFmtId="0" fontId="7" fillId="0" borderId="0" xfId="0" applyFont="1" applyFill="1" applyBorder="1" applyAlignment="1">
      <alignment horizontal="justify" vertical="center" wrapText="1"/>
    </xf>
    <xf numFmtId="164" fontId="7" fillId="0" borderId="0"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6" xfId="0" applyFont="1" applyFill="1" applyBorder="1" applyAlignment="1">
      <alignment horizontal="justify" vertical="center" wrapText="1"/>
    </xf>
    <xf numFmtId="0" fontId="2" fillId="0" borderId="6" xfId="0" applyFont="1" applyFill="1" applyBorder="1" applyAlignment="1">
      <alignment vertical="center" wrapText="1"/>
    </xf>
    <xf numFmtId="0" fontId="2" fillId="0" borderId="6" xfId="0" applyFont="1" applyFill="1" applyBorder="1" applyAlignment="1">
      <alignment vertical="center"/>
    </xf>
    <xf numFmtId="0" fontId="5" fillId="0" borderId="6" xfId="0" applyFont="1" applyFill="1" applyBorder="1" applyAlignment="1">
      <alignment horizontal="center" vertical="center" wrapText="1"/>
    </xf>
    <xf numFmtId="0" fontId="5" fillId="0" borderId="6" xfId="0" applyFont="1" applyFill="1" applyBorder="1" applyAlignment="1">
      <alignment horizontal="justify" vertical="center" wrapText="1"/>
    </xf>
    <xf numFmtId="0" fontId="2" fillId="0" borderId="6" xfId="0" applyFont="1" applyFill="1" applyBorder="1" applyAlignment="1">
      <alignment horizontal="justify" vertical="top" wrapText="1"/>
    </xf>
    <xf numFmtId="0" fontId="2" fillId="0" borderId="12" xfId="0" applyFont="1" applyFill="1" applyBorder="1" applyAlignment="1">
      <alignment horizontal="justify" vertical="center" wrapText="1"/>
    </xf>
    <xf numFmtId="0" fontId="2" fillId="0" borderId="12" xfId="0" applyFont="1" applyFill="1" applyBorder="1" applyAlignment="1">
      <alignment horizontal="justify" vertical="top" wrapText="1"/>
    </xf>
    <xf numFmtId="0" fontId="2" fillId="0" borderId="8" xfId="0" applyFont="1" applyFill="1" applyBorder="1" applyAlignment="1">
      <alignment horizontal="justify" vertical="center" wrapText="1"/>
    </xf>
    <xf numFmtId="0" fontId="2" fillId="0" borderId="13" xfId="0" applyFont="1" applyFill="1" applyBorder="1" applyAlignment="1">
      <alignment horizontal="justify" vertical="center" wrapText="1"/>
    </xf>
    <xf numFmtId="0" fontId="5" fillId="0" borderId="6" xfId="0" applyFont="1" applyFill="1" applyBorder="1" applyAlignment="1">
      <alignment horizontal="justify" vertical="top" wrapText="1"/>
    </xf>
    <xf numFmtId="9" fontId="2" fillId="0" borderId="6" xfId="1" applyFont="1" applyFill="1" applyBorder="1" applyAlignment="1">
      <alignment horizontal="center" vertical="center" wrapText="1"/>
    </xf>
    <xf numFmtId="164" fontId="2" fillId="0" borderId="6" xfId="0" applyNumberFormat="1"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6" xfId="0" applyFont="1" applyFill="1" applyBorder="1" applyAlignment="1">
      <alignment vertical="top" wrapText="1"/>
    </xf>
    <xf numFmtId="0" fontId="2" fillId="0" borderId="6" xfId="0" applyFont="1" applyFill="1" applyBorder="1" applyAlignment="1">
      <alignment horizontal="center" vertical="center"/>
    </xf>
    <xf numFmtId="0" fontId="5" fillId="0" borderId="6"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9" fontId="2" fillId="0" borderId="8" xfId="1" applyFont="1" applyFill="1" applyBorder="1" applyAlignment="1">
      <alignment horizontal="center" vertical="center" wrapText="1"/>
    </xf>
    <xf numFmtId="164" fontId="2" fillId="0" borderId="8"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0" xfId="0" applyFont="1" applyFill="1" applyBorder="1" applyAlignment="1">
      <alignment horizontal="center" vertical="center" wrapText="1"/>
    </xf>
    <xf numFmtId="9" fontId="2" fillId="0" borderId="10" xfId="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2" fillId="0" borderId="11" xfId="0" applyFont="1" applyFill="1" applyBorder="1" applyAlignment="1">
      <alignment horizontal="justify" vertical="center" wrapText="1"/>
    </xf>
    <xf numFmtId="0" fontId="5" fillId="0" borderId="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2" fillId="0" borderId="12" xfId="0" applyFont="1" applyFill="1" applyBorder="1" applyAlignment="1">
      <alignment horizontal="left" vertical="top" wrapText="1"/>
    </xf>
    <xf numFmtId="0" fontId="2" fillId="0" borderId="5" xfId="0" applyFont="1" applyFill="1" applyBorder="1" applyAlignment="1">
      <alignment vertical="center" wrapText="1"/>
    </xf>
    <xf numFmtId="0" fontId="2" fillId="0" borderId="12" xfId="0" applyFont="1" applyFill="1" applyBorder="1" applyAlignment="1">
      <alignment vertical="center" wrapText="1"/>
    </xf>
    <xf numFmtId="0" fontId="2" fillId="0" borderId="12" xfId="0" applyFont="1" applyFill="1" applyBorder="1" applyAlignment="1">
      <alignment vertical="top" wrapText="1"/>
    </xf>
    <xf numFmtId="0" fontId="5" fillId="0" borderId="12" xfId="0" applyFont="1" applyFill="1" applyBorder="1" applyAlignment="1">
      <alignment horizontal="justify" vertical="center" wrapText="1"/>
    </xf>
    <xf numFmtId="0" fontId="2" fillId="0" borderId="5" xfId="0" applyFont="1" applyFill="1" applyBorder="1" applyAlignment="1">
      <alignment horizontal="left" vertical="top" wrapText="1"/>
    </xf>
    <xf numFmtId="0" fontId="9" fillId="0" borderId="12" xfId="0" applyFont="1" applyFill="1" applyBorder="1" applyAlignment="1">
      <alignment horizontal="center" vertical="center" wrapText="1"/>
    </xf>
    <xf numFmtId="0" fontId="5" fillId="0" borderId="12" xfId="0" applyFont="1" applyFill="1" applyBorder="1" applyAlignment="1">
      <alignment vertical="center" wrapText="1"/>
    </xf>
    <xf numFmtId="0" fontId="2" fillId="0" borderId="5" xfId="0" applyFont="1" applyFill="1" applyBorder="1" applyAlignment="1">
      <alignment vertical="top" wrapText="1"/>
    </xf>
    <xf numFmtId="0" fontId="5" fillId="0" borderId="12" xfId="0" applyFont="1" applyFill="1" applyBorder="1" applyAlignment="1">
      <alignment horizontal="justify" vertical="center"/>
    </xf>
    <xf numFmtId="0" fontId="2" fillId="0" borderId="5"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9" fontId="2" fillId="0" borderId="7" xfId="0" applyNumberFormat="1" applyFont="1" applyFill="1" applyBorder="1" applyAlignment="1">
      <alignment horizontal="center" vertical="center" wrapText="1"/>
    </xf>
    <xf numFmtId="9" fontId="2" fillId="0" borderId="15" xfId="0" applyNumberFormat="1"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2" fillId="0" borderId="4" xfId="0" applyFont="1" applyFill="1" applyBorder="1" applyAlignment="1">
      <alignment horizontal="justify" vertical="center" wrapText="1"/>
    </xf>
    <xf numFmtId="0" fontId="2" fillId="0" borderId="4" xfId="0" applyFont="1" applyFill="1" applyBorder="1" applyAlignment="1">
      <alignment horizontal="center" vertical="center" wrapText="1"/>
    </xf>
    <xf numFmtId="0" fontId="2" fillId="0" borderId="14" xfId="0" applyFont="1" applyFill="1" applyBorder="1" applyAlignment="1">
      <alignment horizontal="justify" vertical="center" wrapText="1"/>
    </xf>
    <xf numFmtId="0" fontId="3" fillId="0" borderId="12" xfId="0" applyFont="1" applyFill="1" applyBorder="1" applyAlignment="1">
      <alignment horizontal="justify" vertical="center" wrapText="1"/>
    </xf>
    <xf numFmtId="0" fontId="3" fillId="0" borderId="12" xfId="0" applyFont="1" applyFill="1" applyBorder="1" applyAlignment="1">
      <alignment horizontal="justify" vertical="top" wrapText="1"/>
    </xf>
    <xf numFmtId="0" fontId="5" fillId="0" borderId="5" xfId="0" applyFont="1" applyFill="1" applyBorder="1" applyAlignment="1">
      <alignment horizontal="center" vertical="center" wrapText="1"/>
    </xf>
    <xf numFmtId="0" fontId="2" fillId="0" borderId="12" xfId="0" applyFont="1" applyFill="1" applyBorder="1" applyAlignment="1">
      <alignment horizontal="justify" vertical="top"/>
    </xf>
    <xf numFmtId="0" fontId="3" fillId="0" borderId="12"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9" fontId="2" fillId="0" borderId="5" xfId="0" applyNumberFormat="1" applyFont="1" applyFill="1" applyBorder="1" applyAlignment="1">
      <alignment horizontal="center" vertical="center" wrapText="1"/>
    </xf>
    <xf numFmtId="0" fontId="0" fillId="0" borderId="0" xfId="0" applyAlignment="1">
      <alignment horizontal="center" vertical="center" wrapText="1"/>
    </xf>
    <xf numFmtId="169" fontId="0" fillId="0" borderId="0" xfId="0" applyNumberFormat="1" applyAlignment="1">
      <alignment horizontal="center" vertical="center" wrapText="1"/>
    </xf>
    <xf numFmtId="9" fontId="7" fillId="0" borderId="0" xfId="1" applyFont="1" applyFill="1" applyBorder="1" applyAlignment="1">
      <alignment horizontal="center" vertical="center" wrapText="1"/>
    </xf>
    <xf numFmtId="9" fontId="2" fillId="0" borderId="5" xfId="0" applyNumberFormat="1" applyFont="1" applyFill="1" applyBorder="1" applyAlignment="1">
      <alignment horizontal="center" vertical="center" wrapText="1"/>
    </xf>
    <xf numFmtId="0" fontId="0" fillId="0" borderId="8" xfId="0" applyBorder="1" applyAlignment="1">
      <alignment horizontal="center" vertical="center" wrapText="1"/>
    </xf>
    <xf numFmtId="169" fontId="0" fillId="0" borderId="8" xfId="0" applyNumberFormat="1" applyBorder="1" applyAlignment="1">
      <alignment horizontal="center" vertical="center" wrapText="1"/>
    </xf>
    <xf numFmtId="169" fontId="0" fillId="0" borderId="13" xfId="0" applyNumberFormat="1" applyBorder="1" applyAlignment="1">
      <alignment horizontal="center" vertical="center" wrapText="1"/>
    </xf>
    <xf numFmtId="0" fontId="0" fillId="0" borderId="10" xfId="0" applyBorder="1" applyAlignment="1">
      <alignment horizontal="center" vertical="center" wrapText="1"/>
    </xf>
    <xf numFmtId="169" fontId="0" fillId="0" borderId="10" xfId="0" applyNumberFormat="1" applyBorder="1" applyAlignment="1">
      <alignment horizontal="center" vertical="center" wrapText="1"/>
    </xf>
    <xf numFmtId="169" fontId="8" fillId="0" borderId="8" xfId="0" applyNumberFormat="1" applyFont="1" applyFill="1" applyBorder="1" applyAlignment="1">
      <alignment horizontal="center" vertical="center" wrapText="1"/>
    </xf>
    <xf numFmtId="169" fontId="8" fillId="0" borderId="13" xfId="0" applyNumberFormat="1"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10" fontId="2" fillId="0" borderId="6" xfId="0" applyNumberFormat="1" applyFont="1" applyFill="1" applyBorder="1" applyAlignment="1">
      <alignment horizontal="center" vertical="center" wrapText="1"/>
    </xf>
    <xf numFmtId="0" fontId="2" fillId="0" borderId="6" xfId="0" applyFont="1" applyFill="1" applyBorder="1" applyAlignment="1">
      <alignment horizontal="justify" vertical="top"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5" xfId="0" applyFont="1" applyFill="1" applyBorder="1" applyAlignment="1">
      <alignment horizontal="center" vertical="center" wrapText="1"/>
    </xf>
    <xf numFmtId="9" fontId="2" fillId="0" borderId="10" xfId="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2" fillId="0" borderId="11" xfId="0" applyFont="1" applyFill="1" applyBorder="1" applyAlignment="1">
      <alignment horizontal="justify" vertical="center" wrapText="1"/>
    </xf>
    <xf numFmtId="9" fontId="2" fillId="0" borderId="6" xfId="1" applyFont="1" applyFill="1" applyBorder="1" applyAlignment="1">
      <alignment horizontal="center" vertical="center" wrapText="1"/>
    </xf>
    <xf numFmtId="9" fontId="2" fillId="0" borderId="10" xfId="1" applyFont="1" applyFill="1" applyBorder="1" applyAlignment="1">
      <alignment horizontal="center" vertical="center" wrapText="1"/>
    </xf>
    <xf numFmtId="9" fontId="2" fillId="0" borderId="5" xfId="0" applyNumberFormat="1" applyFont="1" applyFill="1" applyBorder="1" applyAlignment="1">
      <alignment horizontal="center" vertical="center" wrapText="1"/>
    </xf>
    <xf numFmtId="9" fontId="2" fillId="0" borderId="6" xfId="1"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10" fontId="2" fillId="0" borderId="5" xfId="0" applyNumberFormat="1" applyFont="1" applyFill="1" applyBorder="1" applyAlignment="1">
      <alignment horizontal="center" vertical="center" wrapText="1"/>
    </xf>
    <xf numFmtId="9" fontId="2" fillId="0" borderId="8" xfId="0" applyNumberFormat="1" applyFont="1" applyFill="1" applyBorder="1" applyAlignment="1">
      <alignment horizontal="center" vertical="center" wrapText="1"/>
    </xf>
    <xf numFmtId="164" fontId="2" fillId="0" borderId="1" xfId="0" applyNumberFormat="1" applyFont="1" applyFill="1" applyBorder="1" applyAlignment="1">
      <alignment vertical="center" wrapText="1"/>
    </xf>
    <xf numFmtId="164" fontId="2" fillId="0" borderId="21" xfId="0" applyNumberFormat="1" applyFont="1" applyFill="1" applyBorder="1" applyAlignment="1">
      <alignment vertical="center" wrapText="1"/>
    </xf>
    <xf numFmtId="164" fontId="2" fillId="0" borderId="10" xfId="0" applyNumberFormat="1" applyFont="1" applyFill="1" applyBorder="1" applyAlignment="1">
      <alignment vertical="center" wrapText="1"/>
    </xf>
    <xf numFmtId="0" fontId="2" fillId="0" borderId="22" xfId="0" applyFont="1" applyFill="1" applyBorder="1" applyAlignment="1">
      <alignment vertical="center" wrapText="1"/>
    </xf>
    <xf numFmtId="0" fontId="2" fillId="0" borderId="23" xfId="0" applyFont="1" applyFill="1" applyBorder="1" applyAlignment="1">
      <alignment vertical="center" wrapText="1"/>
    </xf>
    <xf numFmtId="0" fontId="2" fillId="0" borderId="11" xfId="0" applyFont="1" applyFill="1" applyBorder="1" applyAlignment="1">
      <alignment vertical="center" wrapText="1"/>
    </xf>
    <xf numFmtId="0" fontId="2" fillId="4"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8" xfId="0" applyFont="1" applyFill="1" applyBorder="1" applyAlignment="1">
      <alignment horizontal="center" vertical="center" wrapText="1"/>
    </xf>
    <xf numFmtId="9" fontId="2" fillId="0" borderId="10" xfId="1" applyFont="1"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9" fontId="2" fillId="0" borderId="6" xfId="1" applyFont="1" applyFill="1" applyBorder="1" applyAlignment="1">
      <alignment horizontal="center" vertical="center" wrapText="1"/>
    </xf>
    <xf numFmtId="169" fontId="0" fillId="0" borderId="6" xfId="0" applyNumberFormat="1" applyBorder="1" applyAlignment="1">
      <alignment horizontal="center" vertical="center" wrapText="1"/>
    </xf>
    <xf numFmtId="169" fontId="0" fillId="0" borderId="12" xfId="0" applyNumberFormat="1" applyBorder="1" applyAlignment="1">
      <alignment horizontal="center" vertical="center" wrapText="1"/>
    </xf>
    <xf numFmtId="169" fontId="0" fillId="0" borderId="28" xfId="0" applyNumberFormat="1" applyBorder="1" applyAlignment="1">
      <alignment horizontal="center" vertical="center" wrapText="1"/>
    </xf>
    <xf numFmtId="0" fontId="12" fillId="5" borderId="6"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5" fillId="0" borderId="12" xfId="0" applyFont="1" applyFill="1" applyBorder="1" applyAlignment="1">
      <alignment horizontal="center" vertical="center"/>
    </xf>
    <xf numFmtId="0" fontId="2" fillId="0" borderId="28"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14" fillId="0" borderId="6" xfId="0" applyFont="1" applyFill="1" applyBorder="1" applyAlignment="1">
      <alignment horizontal="center" vertical="center" wrapText="1"/>
    </xf>
    <xf numFmtId="1" fontId="15" fillId="0" borderId="1" xfId="2" applyNumberFormat="1" applyFont="1" applyFill="1" applyBorder="1" applyAlignment="1" applyProtection="1">
      <alignment horizontal="center" vertical="center" wrapText="1"/>
      <protection locked="0"/>
    </xf>
    <xf numFmtId="1" fontId="15" fillId="0" borderId="6" xfId="2" applyNumberFormat="1" applyFont="1" applyFill="1" applyBorder="1" applyAlignment="1" applyProtection="1">
      <alignment horizontal="center" vertical="center" wrapText="1"/>
      <protection locked="0"/>
    </xf>
    <xf numFmtId="0" fontId="14" fillId="0" borderId="1" xfId="0" applyFont="1" applyFill="1" applyBorder="1" applyAlignment="1">
      <alignment horizontal="center" vertical="center" wrapText="1"/>
    </xf>
    <xf numFmtId="171" fontId="14" fillId="5" borderId="1" xfId="0" applyNumberFormat="1" applyFont="1" applyFill="1" applyBorder="1" applyAlignment="1" applyProtection="1">
      <alignment horizontal="center" vertical="center" wrapText="1"/>
      <protection locked="0"/>
    </xf>
    <xf numFmtId="0" fontId="14" fillId="0" borderId="32"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3" fillId="0" borderId="6" xfId="0" applyFont="1" applyFill="1" applyBorder="1" applyAlignment="1">
      <alignment horizontal="center" vertical="center" wrapText="1"/>
    </xf>
    <xf numFmtId="170" fontId="14" fillId="0" borderId="6" xfId="2" applyNumberFormat="1" applyFont="1" applyFill="1" applyBorder="1" applyAlignment="1" applyProtection="1">
      <alignment horizontal="center" vertical="center" wrapText="1"/>
      <protection locked="0"/>
    </xf>
    <xf numFmtId="0" fontId="13" fillId="0" borderId="10" xfId="0" applyFont="1" applyFill="1" applyBorder="1" applyAlignment="1">
      <alignment horizontal="center" vertical="center" wrapText="1"/>
    </xf>
    <xf numFmtId="1" fontId="13" fillId="0" borderId="10" xfId="0" applyNumberFormat="1" applyFont="1" applyFill="1" applyBorder="1" applyAlignment="1" applyProtection="1">
      <alignment horizontal="center" vertical="center" wrapText="1"/>
      <protection locked="0"/>
    </xf>
    <xf numFmtId="43" fontId="13" fillId="0" borderId="6" xfId="2" applyNumberFormat="1" applyFont="1" applyFill="1" applyBorder="1" applyAlignment="1">
      <alignment horizontal="center" vertical="center" wrapText="1"/>
    </xf>
    <xf numFmtId="43" fontId="14" fillId="5" borderId="6" xfId="2" applyNumberFormat="1" applyFont="1" applyFill="1" applyBorder="1" applyAlignment="1" applyProtection="1">
      <alignment horizontal="center" vertical="center" wrapText="1"/>
      <protection locked="0"/>
    </xf>
    <xf numFmtId="43" fontId="14" fillId="0" borderId="4" xfId="2" applyNumberFormat="1" applyFont="1" applyFill="1" applyBorder="1" applyAlignment="1" applyProtection="1">
      <alignment horizontal="center" vertical="center" wrapText="1"/>
      <protection locked="0"/>
    </xf>
    <xf numFmtId="43" fontId="14" fillId="0" borderId="10" xfId="2" applyNumberFormat="1" applyFont="1" applyFill="1" applyBorder="1" applyAlignment="1" applyProtection="1">
      <alignment horizontal="center" vertical="center" wrapText="1"/>
      <protection locked="0"/>
    </xf>
    <xf numFmtId="43" fontId="14" fillId="5" borderId="1" xfId="2" applyNumberFormat="1" applyFont="1" applyFill="1" applyBorder="1" applyAlignment="1">
      <alignment horizontal="center" vertical="center" wrapText="1"/>
    </xf>
    <xf numFmtId="168" fontId="0" fillId="0" borderId="6" xfId="3" applyNumberFormat="1" applyFont="1" applyBorder="1" applyAlignment="1">
      <alignment horizontal="center" vertical="center" wrapText="1"/>
    </xf>
    <xf numFmtId="0" fontId="5" fillId="0" borderId="28" xfId="0" applyFont="1" applyFill="1" applyBorder="1" applyAlignment="1">
      <alignment horizontal="center" vertical="center" wrapText="1"/>
    </xf>
    <xf numFmtId="43" fontId="16" fillId="6" borderId="6" xfId="2" applyNumberFormat="1" applyFont="1" applyFill="1" applyBorder="1" applyAlignment="1" applyProtection="1">
      <alignment horizontal="center" vertical="center" wrapText="1"/>
      <protection locked="0"/>
    </xf>
    <xf numFmtId="43" fontId="13" fillId="0" borderId="35" xfId="2" applyNumberFormat="1" applyFont="1" applyFill="1" applyBorder="1" applyAlignment="1" applyProtection="1">
      <alignment horizontal="center" vertical="center" wrapText="1"/>
      <protection locked="0"/>
    </xf>
    <xf numFmtId="43" fontId="14" fillId="5" borderId="6" xfId="2" applyNumberFormat="1" applyFont="1" applyFill="1" applyBorder="1" applyAlignment="1" applyProtection="1">
      <alignment horizontal="center" vertical="center"/>
      <protection locked="0"/>
    </xf>
    <xf numFmtId="0" fontId="2" fillId="0" borderId="12" xfId="0" applyNumberFormat="1" applyFont="1" applyFill="1" applyBorder="1" applyAlignment="1">
      <alignment horizontal="center" vertical="center" wrapText="1"/>
    </xf>
    <xf numFmtId="0" fontId="0" fillId="0" borderId="0" xfId="0" applyAlignment="1">
      <alignment horizontal="center" vertical="center"/>
    </xf>
    <xf numFmtId="0" fontId="2" fillId="0" borderId="14" xfId="0" applyFont="1" applyFill="1" applyBorder="1" applyAlignment="1">
      <alignment horizontal="center" vertical="center" wrapText="1"/>
    </xf>
    <xf numFmtId="43" fontId="14" fillId="5" borderId="6" xfId="2" applyNumberFormat="1" applyFont="1" applyFill="1" applyBorder="1" applyAlignment="1">
      <alignment horizontal="center" vertical="center"/>
    </xf>
    <xf numFmtId="43" fontId="14" fillId="5" borderId="10" xfId="2" applyNumberFormat="1" applyFont="1" applyFill="1" applyBorder="1" applyAlignment="1" applyProtection="1">
      <alignment horizontal="center" vertical="center" wrapText="1"/>
      <protection locked="0"/>
    </xf>
    <xf numFmtId="43" fontId="14" fillId="0" borderId="6" xfId="2" applyNumberFormat="1" applyFont="1" applyFill="1" applyBorder="1" applyAlignment="1" applyProtection="1">
      <alignment horizontal="center" vertical="center"/>
      <protection locked="0"/>
    </xf>
    <xf numFmtId="0" fontId="14" fillId="0" borderId="21" xfId="0" applyFont="1" applyFill="1" applyBorder="1" applyAlignment="1">
      <alignment horizontal="center" vertical="center" wrapText="1"/>
    </xf>
    <xf numFmtId="171" fontId="14" fillId="5" borderId="6" xfId="0" applyNumberFormat="1" applyFont="1" applyFill="1" applyBorder="1" applyAlignment="1" applyProtection="1">
      <alignment horizontal="center" vertical="center" wrapText="1"/>
      <protection locked="0"/>
    </xf>
    <xf numFmtId="43" fontId="13" fillId="0" borderId="6" xfId="2" applyNumberFormat="1" applyFont="1" applyFill="1" applyBorder="1" applyAlignment="1" applyProtection="1">
      <alignment horizontal="center" vertical="center" wrapText="1"/>
      <protection locked="0"/>
    </xf>
    <xf numFmtId="43" fontId="13" fillId="0" borderId="10" xfId="2" applyNumberFormat="1" applyFont="1" applyFill="1" applyBorder="1" applyAlignment="1">
      <alignment horizontal="center" vertical="center" wrapText="1"/>
    </xf>
    <xf numFmtId="43" fontId="13" fillId="0" borderId="10" xfId="2" applyNumberFormat="1" applyFont="1" applyFill="1" applyBorder="1" applyAlignment="1" applyProtection="1">
      <alignment horizontal="center" vertical="center" wrapText="1"/>
      <protection locked="0"/>
    </xf>
    <xf numFmtId="0" fontId="5" fillId="4" borderId="6" xfId="0" applyFont="1" applyFill="1" applyBorder="1" applyAlignment="1">
      <alignment horizontal="center" vertical="center" wrapText="1"/>
    </xf>
    <xf numFmtId="1" fontId="13" fillId="0" borderId="6" xfId="0" applyNumberFormat="1" applyFont="1" applyFill="1" applyBorder="1" applyAlignment="1" applyProtection="1">
      <alignment horizontal="center" vertical="center" wrapText="1"/>
      <protection locked="0"/>
    </xf>
    <xf numFmtId="0" fontId="2" fillId="4" borderId="8" xfId="0" applyFont="1" applyFill="1" applyBorder="1" applyAlignment="1">
      <alignment horizontal="center" vertical="center" wrapText="1"/>
    </xf>
    <xf numFmtId="0" fontId="2" fillId="0" borderId="13" xfId="0" applyFont="1" applyFill="1" applyBorder="1" applyAlignment="1">
      <alignment horizontal="center" vertical="center" wrapText="1"/>
    </xf>
    <xf numFmtId="169" fontId="0" fillId="0" borderId="6" xfId="0" applyNumberFormat="1" applyBorder="1" applyAlignment="1">
      <alignment horizontal="center" vertical="center" wrapText="1"/>
    </xf>
    <xf numFmtId="0" fontId="2" fillId="0" borderId="12"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2" fillId="11" borderId="6" xfId="0" applyFont="1" applyFill="1" applyBorder="1" applyAlignment="1">
      <alignment horizontal="center" vertical="center" wrapText="1"/>
    </xf>
    <xf numFmtId="0" fontId="2" fillId="12" borderId="6"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2" fillId="8" borderId="6" xfId="0" applyFont="1" applyFill="1" applyBorder="1" applyAlignment="1">
      <alignment horizontal="center" vertical="center"/>
    </xf>
    <xf numFmtId="0" fontId="2" fillId="11" borderId="6" xfId="0" applyFont="1" applyFill="1" applyBorder="1" applyAlignment="1">
      <alignment horizontal="center" vertical="center"/>
    </xf>
    <xf numFmtId="0" fontId="2" fillId="11" borderId="12" xfId="0" applyFont="1" applyFill="1" applyBorder="1" applyAlignment="1">
      <alignment horizontal="center" vertical="center" wrapText="1"/>
    </xf>
    <xf numFmtId="0" fontId="5" fillId="11" borderId="6" xfId="0" applyFont="1" applyFill="1" applyBorder="1" applyAlignment="1">
      <alignment horizontal="center" vertical="center" wrapText="1"/>
    </xf>
    <xf numFmtId="0" fontId="2" fillId="0" borderId="6" xfId="0" applyFont="1" applyFill="1" applyBorder="1" applyAlignment="1">
      <alignment horizontal="justify" vertical="center" wrapText="1"/>
    </xf>
    <xf numFmtId="169" fontId="0" fillId="0" borderId="6" xfId="0" applyNumberFormat="1" applyBorder="1" applyAlignment="1">
      <alignment horizontal="center" vertical="center" wrapText="1"/>
    </xf>
    <xf numFmtId="9" fontId="2" fillId="0" borderId="6" xfId="1" applyFont="1" applyFill="1" applyBorder="1" applyAlignment="1">
      <alignment horizontal="center" vertical="center" wrapText="1"/>
    </xf>
    <xf numFmtId="169" fontId="0" fillId="0" borderId="9" xfId="0" applyNumberFormat="1" applyBorder="1" applyAlignment="1">
      <alignment horizontal="center" vertical="center" wrapText="1"/>
    </xf>
    <xf numFmtId="0" fontId="8" fillId="14" borderId="7" xfId="0" applyFont="1" applyFill="1" applyBorder="1" applyAlignment="1">
      <alignment horizontal="center" vertical="center" wrapText="1"/>
    </xf>
    <xf numFmtId="0" fontId="8" fillId="14" borderId="8" xfId="0" applyFont="1" applyFill="1" applyBorder="1" applyAlignment="1">
      <alignment horizontal="center" vertical="center" wrapText="1"/>
    </xf>
    <xf numFmtId="0" fontId="8" fillId="14" borderId="13" xfId="0" applyFont="1" applyFill="1" applyBorder="1" applyAlignment="1">
      <alignment horizontal="center" vertical="center" wrapText="1"/>
    </xf>
    <xf numFmtId="169" fontId="8" fillId="14" borderId="8" xfId="0" applyNumberFormat="1" applyFont="1" applyFill="1" applyBorder="1" applyAlignment="1">
      <alignment horizontal="center" vertical="center" wrapText="1"/>
    </xf>
    <xf numFmtId="0" fontId="2" fillId="16" borderId="4" xfId="0" applyFont="1" applyFill="1" applyBorder="1" applyAlignment="1">
      <alignment horizontal="center" vertical="center" wrapText="1"/>
    </xf>
    <xf numFmtId="0" fontId="2" fillId="16" borderId="4" xfId="0" applyFont="1" applyFill="1" applyBorder="1" applyAlignment="1">
      <alignment horizontal="justify" vertical="center" wrapText="1"/>
    </xf>
    <xf numFmtId="0" fontId="2" fillId="16" borderId="14" xfId="0" applyFont="1" applyFill="1" applyBorder="1" applyAlignment="1">
      <alignment horizontal="justify" vertical="center" wrapText="1"/>
    </xf>
    <xf numFmtId="0" fontId="2" fillId="16" borderId="6" xfId="0" applyFont="1" applyFill="1" applyBorder="1" applyAlignment="1">
      <alignment horizontal="center" vertical="center" wrapText="1"/>
    </xf>
    <xf numFmtId="0" fontId="2" fillId="16" borderId="6" xfId="0" applyFont="1" applyFill="1" applyBorder="1" applyAlignment="1">
      <alignment horizontal="justify" vertical="center" wrapText="1"/>
    </xf>
    <xf numFmtId="0" fontId="2" fillId="16" borderId="12" xfId="0" applyFont="1" applyFill="1" applyBorder="1" applyAlignment="1">
      <alignment horizontal="justify" vertical="center" wrapText="1"/>
    </xf>
    <xf numFmtId="0" fontId="2" fillId="16" borderId="5" xfId="0" applyFont="1" applyFill="1" applyBorder="1" applyAlignment="1">
      <alignment horizontal="center" vertical="center" wrapText="1"/>
    </xf>
    <xf numFmtId="0" fontId="0" fillId="16" borderId="5" xfId="0" applyFill="1" applyBorder="1" applyAlignment="1">
      <alignment horizontal="center" vertical="center" wrapText="1"/>
    </xf>
    <xf numFmtId="0" fontId="0" fillId="16" borderId="6" xfId="0" applyFill="1" applyBorder="1" applyAlignment="1">
      <alignment horizontal="center" vertical="center" wrapText="1"/>
    </xf>
    <xf numFmtId="9" fontId="2" fillId="0" borderId="6" xfId="1" applyFont="1" applyBorder="1" applyAlignment="1">
      <alignment horizontal="center" vertical="center" wrapText="1"/>
    </xf>
    <xf numFmtId="0" fontId="2" fillId="16" borderId="12" xfId="0" applyFont="1" applyFill="1" applyBorder="1" applyAlignment="1">
      <alignment horizontal="center" vertical="center" wrapText="1"/>
    </xf>
    <xf numFmtId="0" fontId="5" fillId="16" borderId="5" xfId="0" applyFont="1" applyFill="1" applyBorder="1" applyAlignment="1">
      <alignment horizontal="center" vertical="center" wrapText="1"/>
    </xf>
    <xf numFmtId="0" fontId="2" fillId="16" borderId="6" xfId="0" applyFont="1" applyFill="1" applyBorder="1" applyAlignment="1">
      <alignment horizontal="center" vertical="top" wrapText="1"/>
    </xf>
    <xf numFmtId="0" fontId="2" fillId="17" borderId="6" xfId="0" applyFont="1" applyFill="1" applyBorder="1" applyAlignment="1">
      <alignment horizontal="center" vertical="center" wrapText="1"/>
    </xf>
    <xf numFmtId="0" fontId="2" fillId="17" borderId="6" xfId="0" applyFont="1" applyFill="1" applyBorder="1" applyAlignment="1">
      <alignment horizontal="justify" vertical="center" wrapText="1"/>
    </xf>
    <xf numFmtId="0" fontId="2" fillId="17" borderId="12" xfId="0" applyFont="1" applyFill="1" applyBorder="1" applyAlignment="1">
      <alignment horizontal="justify" vertical="center" wrapText="1"/>
    </xf>
    <xf numFmtId="0" fontId="2" fillId="17" borderId="5" xfId="0" applyFont="1" applyFill="1" applyBorder="1" applyAlignment="1">
      <alignment horizontal="justify" vertical="center" wrapText="1"/>
    </xf>
    <xf numFmtId="0" fontId="0" fillId="17" borderId="5" xfId="0" applyFill="1" applyBorder="1" applyAlignment="1">
      <alignment horizontal="center" vertical="center" wrapText="1"/>
    </xf>
    <xf numFmtId="0" fontId="0" fillId="17" borderId="6" xfId="0" applyFill="1" applyBorder="1" applyAlignment="1">
      <alignment horizontal="center" vertical="center" wrapText="1"/>
    </xf>
    <xf numFmtId="0" fontId="2" fillId="17" borderId="5" xfId="0" applyFont="1" applyFill="1" applyBorder="1" applyAlignment="1">
      <alignment horizontal="center" vertical="center" wrapText="1"/>
    </xf>
    <xf numFmtId="0" fontId="2" fillId="17" borderId="6" xfId="0" applyFont="1" applyFill="1" applyBorder="1" applyAlignment="1">
      <alignment horizontal="left" vertical="top" wrapText="1"/>
    </xf>
    <xf numFmtId="0" fontId="2" fillId="17" borderId="6" xfId="0" applyFont="1" applyFill="1" applyBorder="1" applyAlignment="1">
      <alignment vertical="center" wrapText="1"/>
    </xf>
    <xf numFmtId="0" fontId="2" fillId="17" borderId="12" xfId="0" applyFont="1" applyFill="1" applyBorder="1" applyAlignment="1">
      <alignment horizontal="left" vertical="center" wrapText="1"/>
    </xf>
    <xf numFmtId="0" fontId="2" fillId="18" borderId="6" xfId="0" applyFont="1" applyFill="1" applyBorder="1" applyAlignment="1">
      <alignment horizontal="center" vertical="center" wrapText="1"/>
    </xf>
    <xf numFmtId="0" fontId="2" fillId="18" borderId="6" xfId="0" applyFont="1" applyFill="1" applyBorder="1" applyAlignment="1">
      <alignment horizontal="justify" vertical="center" wrapText="1"/>
    </xf>
    <xf numFmtId="0" fontId="2" fillId="18" borderId="12" xfId="0" applyFont="1" applyFill="1" applyBorder="1" applyAlignment="1">
      <alignment horizontal="justify" vertical="center" wrapText="1"/>
    </xf>
    <xf numFmtId="0" fontId="0" fillId="18" borderId="24" xfId="0" applyFill="1" applyBorder="1" applyAlignment="1">
      <alignment vertical="center" wrapText="1"/>
    </xf>
    <xf numFmtId="0" fontId="0" fillId="18" borderId="1" xfId="0" applyFill="1" applyBorder="1" applyAlignment="1">
      <alignment vertical="center" wrapText="1"/>
    </xf>
    <xf numFmtId="0" fontId="12" fillId="5" borderId="6" xfId="0" applyFont="1" applyFill="1" applyBorder="1" applyAlignment="1">
      <alignment vertical="center" wrapText="1"/>
    </xf>
    <xf numFmtId="0" fontId="3" fillId="18" borderId="12" xfId="0" applyFont="1" applyFill="1" applyBorder="1" applyAlignment="1">
      <alignment horizontal="justify" vertical="center" wrapText="1"/>
    </xf>
    <xf numFmtId="0" fontId="0" fillId="18" borderId="25" xfId="0" applyFill="1" applyBorder="1" applyAlignment="1">
      <alignment vertical="center" wrapText="1"/>
    </xf>
    <xf numFmtId="0" fontId="0" fillId="18" borderId="21" xfId="0" applyFill="1" applyBorder="1" applyAlignment="1">
      <alignment vertical="center" wrapText="1"/>
    </xf>
    <xf numFmtId="0" fontId="0" fillId="18" borderId="15" xfId="0" applyFill="1" applyBorder="1" applyAlignment="1">
      <alignment vertical="center" wrapText="1"/>
    </xf>
    <xf numFmtId="0" fontId="0" fillId="18" borderId="10" xfId="0" applyFill="1" applyBorder="1" applyAlignment="1">
      <alignment vertical="center" wrapText="1"/>
    </xf>
    <xf numFmtId="0" fontId="2" fillId="18" borderId="5" xfId="0" applyFont="1" applyFill="1" applyBorder="1" applyAlignment="1">
      <alignment horizontal="center" vertical="center" wrapText="1"/>
    </xf>
    <xf numFmtId="0" fontId="2" fillId="18" borderId="12" xfId="0" applyFont="1" applyFill="1" applyBorder="1" applyAlignment="1">
      <alignment horizontal="center" vertical="center" wrapText="1"/>
    </xf>
    <xf numFmtId="0" fontId="0" fillId="18" borderId="5" xfId="0" applyFill="1" applyBorder="1" applyAlignment="1">
      <alignment horizontal="center" vertical="center" wrapText="1"/>
    </xf>
    <xf numFmtId="0" fontId="0" fillId="18" borderId="6" xfId="0" applyFill="1" applyBorder="1" applyAlignment="1">
      <alignment horizontal="center" vertical="center" wrapText="1"/>
    </xf>
    <xf numFmtId="0" fontId="5" fillId="18" borderId="6" xfId="0" applyFont="1" applyFill="1" applyBorder="1" applyAlignment="1">
      <alignment horizontal="center" vertical="center" wrapText="1"/>
    </xf>
    <xf numFmtId="0" fontId="5" fillId="18" borderId="12" xfId="0" applyFont="1" applyFill="1" applyBorder="1" applyAlignment="1">
      <alignment horizontal="center" vertical="center" wrapText="1"/>
    </xf>
    <xf numFmtId="0" fontId="2" fillId="19" borderId="6" xfId="0" applyFont="1" applyFill="1" applyBorder="1" applyAlignment="1">
      <alignment horizontal="center" vertical="center" wrapText="1"/>
    </xf>
    <xf numFmtId="0" fontId="2" fillId="19" borderId="6" xfId="0" applyFont="1" applyFill="1" applyBorder="1" applyAlignment="1">
      <alignment horizontal="justify" vertical="top" wrapText="1"/>
    </xf>
    <xf numFmtId="0" fontId="2" fillId="19" borderId="6" xfId="0" applyFont="1" applyFill="1" applyBorder="1" applyAlignment="1">
      <alignment horizontal="justify" vertical="center" wrapText="1"/>
    </xf>
    <xf numFmtId="0" fontId="2" fillId="19" borderId="12" xfId="0" applyFont="1" applyFill="1" applyBorder="1" applyAlignment="1">
      <alignment horizontal="justify" vertical="center" wrapText="1"/>
    </xf>
    <xf numFmtId="0" fontId="2" fillId="19" borderId="5" xfId="0" applyFont="1" applyFill="1" applyBorder="1" applyAlignment="1">
      <alignment horizontal="center" vertical="center" wrapText="1"/>
    </xf>
    <xf numFmtId="0" fontId="0" fillId="19" borderId="5" xfId="0" applyFill="1" applyBorder="1" applyAlignment="1">
      <alignment horizontal="center" vertical="center" wrapText="1"/>
    </xf>
    <xf numFmtId="0" fontId="0" fillId="19" borderId="6" xfId="0" applyFill="1" applyBorder="1" applyAlignment="1">
      <alignment horizontal="center" vertical="center" wrapText="1"/>
    </xf>
    <xf numFmtId="0" fontId="5" fillId="19" borderId="5" xfId="0" applyFont="1" applyFill="1" applyBorder="1" applyAlignment="1">
      <alignment horizontal="left" vertical="center" wrapText="1"/>
    </xf>
    <xf numFmtId="0" fontId="5" fillId="19" borderId="6" xfId="0" applyFont="1" applyFill="1" applyBorder="1" applyAlignment="1">
      <alignment horizontal="justify" vertical="center" wrapText="1"/>
    </xf>
    <xf numFmtId="0" fontId="2" fillId="19" borderId="12" xfId="0" applyFont="1" applyFill="1" applyBorder="1" applyAlignment="1">
      <alignment horizontal="left" vertical="top" wrapText="1"/>
    </xf>
    <xf numFmtId="0" fontId="2" fillId="19" borderId="6" xfId="0" applyFont="1" applyFill="1" applyBorder="1" applyAlignment="1">
      <alignment vertical="center" wrapText="1"/>
    </xf>
    <xf numFmtId="0" fontId="2" fillId="19" borderId="12" xfId="0" applyFont="1" applyFill="1" applyBorder="1" applyAlignment="1">
      <alignment vertical="center" wrapText="1"/>
    </xf>
    <xf numFmtId="0" fontId="2" fillId="19" borderId="5" xfId="0" applyFont="1" applyFill="1" applyBorder="1" applyAlignment="1">
      <alignment vertical="center" wrapText="1"/>
    </xf>
    <xf numFmtId="0" fontId="2" fillId="3" borderId="6" xfId="0" applyFont="1" applyFill="1" applyBorder="1" applyAlignment="1">
      <alignment horizontal="center" vertical="center" wrapText="1"/>
    </xf>
    <xf numFmtId="0" fontId="2" fillId="3" borderId="6" xfId="0" applyFont="1" applyFill="1" applyBorder="1" applyAlignment="1">
      <alignment vertical="center" wrapText="1"/>
    </xf>
    <xf numFmtId="0" fontId="2" fillId="3" borderId="12" xfId="0" applyFont="1" applyFill="1" applyBorder="1" applyAlignment="1">
      <alignment vertical="center" wrapText="1"/>
    </xf>
    <xf numFmtId="0" fontId="2" fillId="3" borderId="5" xfId="0" applyFont="1" applyFill="1" applyBorder="1" applyAlignment="1">
      <alignment vertical="center" wrapText="1"/>
    </xf>
    <xf numFmtId="0" fontId="2" fillId="3" borderId="6" xfId="0" applyFont="1" applyFill="1" applyBorder="1" applyAlignment="1">
      <alignment vertical="top" wrapText="1"/>
    </xf>
    <xf numFmtId="0" fontId="2" fillId="3" borderId="12" xfId="0" applyFont="1" applyFill="1" applyBorder="1" applyAlignment="1">
      <alignment vertical="top" wrapText="1"/>
    </xf>
    <xf numFmtId="0" fontId="0" fillId="3" borderId="24" xfId="0" applyFill="1" applyBorder="1" applyAlignment="1">
      <alignment horizontal="center" vertical="center" wrapText="1"/>
    </xf>
    <xf numFmtId="0" fontId="0" fillId="3" borderId="6" xfId="0" applyFill="1" applyBorder="1" applyAlignment="1">
      <alignment horizontal="center" vertical="center" wrapText="1"/>
    </xf>
    <xf numFmtId="0" fontId="2" fillId="3" borderId="6" xfId="0" applyFont="1" applyFill="1" applyBorder="1" applyAlignment="1">
      <alignment horizontal="justify" vertical="center" wrapText="1"/>
    </xf>
    <xf numFmtId="0" fontId="2" fillId="3" borderId="12" xfId="0" applyFont="1" applyFill="1" applyBorder="1" applyAlignment="1">
      <alignment horizontal="justify" vertical="center" wrapText="1"/>
    </xf>
    <xf numFmtId="0" fontId="2" fillId="3" borderId="1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3" borderId="5" xfId="0" applyFill="1" applyBorder="1" applyAlignment="1">
      <alignment horizontal="center" vertical="center" wrapText="1"/>
    </xf>
    <xf numFmtId="0" fontId="2" fillId="3" borderId="5" xfId="0" applyFont="1" applyFill="1" applyBorder="1" applyAlignment="1">
      <alignment horizontal="justify" vertical="center" wrapText="1"/>
    </xf>
    <xf numFmtId="0" fontId="2" fillId="3" borderId="6" xfId="0" applyFont="1" applyFill="1" applyBorder="1" applyAlignment="1">
      <alignment horizontal="left" vertical="top" wrapText="1"/>
    </xf>
    <xf numFmtId="0" fontId="5" fillId="3" borderId="12" xfId="0" applyFont="1" applyFill="1" applyBorder="1" applyAlignment="1">
      <alignment horizontal="justify" vertical="center" wrapText="1"/>
    </xf>
    <xf numFmtId="0" fontId="2" fillId="3" borderId="6" xfId="0" applyFont="1" applyFill="1" applyBorder="1" applyAlignment="1">
      <alignment horizontal="center" vertical="top" wrapText="1"/>
    </xf>
    <xf numFmtId="0" fontId="2" fillId="18" borderId="6" xfId="0" applyFont="1" applyFill="1" applyBorder="1" applyAlignment="1">
      <alignment horizontal="justify" vertical="top" wrapText="1"/>
    </xf>
    <xf numFmtId="0" fontId="2" fillId="18" borderId="12" xfId="0" applyFont="1" applyFill="1" applyBorder="1" applyAlignment="1">
      <alignment horizontal="justify" vertical="top" wrapText="1"/>
    </xf>
    <xf numFmtId="0" fontId="2" fillId="18" borderId="5" xfId="0" applyFont="1" applyFill="1" applyBorder="1" applyAlignment="1">
      <alignment horizontal="left" vertical="top" wrapText="1"/>
    </xf>
    <xf numFmtId="0" fontId="2" fillId="18" borderId="6" xfId="0" applyFont="1" applyFill="1" applyBorder="1" applyAlignment="1">
      <alignment horizontal="left" vertical="top" wrapText="1"/>
    </xf>
    <xf numFmtId="0" fontId="2" fillId="18" borderId="6" xfId="0" applyFont="1" applyFill="1" applyBorder="1" applyAlignment="1">
      <alignment horizontal="center" vertical="top"/>
    </xf>
    <xf numFmtId="0" fontId="2" fillId="18" borderId="12" xfId="0" applyFont="1" applyFill="1" applyBorder="1" applyAlignment="1">
      <alignment horizontal="left" vertical="top" wrapText="1"/>
    </xf>
    <xf numFmtId="0" fontId="5" fillId="18" borderId="5" xfId="0" applyFont="1" applyFill="1" applyBorder="1" applyAlignment="1">
      <alignment horizontal="justify" vertical="center" wrapText="1"/>
    </xf>
    <xf numFmtId="0" fontId="5" fillId="18" borderId="6" xfId="0" applyFont="1" applyFill="1" applyBorder="1" applyAlignment="1">
      <alignment horizontal="justify" vertical="center" wrapText="1"/>
    </xf>
    <xf numFmtId="0" fontId="2" fillId="18" borderId="6" xfId="0" applyFont="1" applyFill="1" applyBorder="1" applyAlignment="1">
      <alignment horizontal="center" vertical="top" wrapText="1"/>
    </xf>
    <xf numFmtId="0" fontId="3" fillId="18" borderId="12" xfId="0" applyFont="1" applyFill="1" applyBorder="1" applyAlignment="1">
      <alignment horizontal="justify" vertical="top" wrapText="1"/>
    </xf>
    <xf numFmtId="0" fontId="0" fillId="18" borderId="6" xfId="0" applyFill="1" applyBorder="1" applyAlignment="1">
      <alignment vertical="center" wrapText="1"/>
    </xf>
    <xf numFmtId="0" fontId="5" fillId="18" borderId="6" xfId="0" applyFont="1" applyFill="1" applyBorder="1" applyAlignment="1">
      <alignment horizontal="justify" vertical="top" wrapText="1"/>
    </xf>
    <xf numFmtId="0" fontId="5" fillId="18" borderId="5" xfId="0" applyFont="1" applyFill="1" applyBorder="1" applyAlignment="1">
      <alignment horizontal="center" vertical="center" wrapText="1"/>
    </xf>
    <xf numFmtId="0" fontId="2" fillId="18" borderId="6" xfId="0" applyFont="1" applyFill="1" applyBorder="1" applyAlignment="1">
      <alignment horizontal="center" vertical="center"/>
    </xf>
    <xf numFmtId="0" fontId="9" fillId="18" borderId="12" xfId="0" applyFont="1" applyFill="1" applyBorder="1" applyAlignment="1">
      <alignment horizontal="center" vertical="center" wrapText="1"/>
    </xf>
    <xf numFmtId="0" fontId="2" fillId="18" borderId="6" xfId="0" applyFont="1" applyFill="1" applyBorder="1" applyAlignment="1">
      <alignment horizontal="justify" vertical="top"/>
    </xf>
    <xf numFmtId="0" fontId="2" fillId="18" borderId="12" xfId="0" applyFont="1" applyFill="1" applyBorder="1" applyAlignment="1">
      <alignment horizontal="justify" vertical="top"/>
    </xf>
    <xf numFmtId="0" fontId="5" fillId="18" borderId="12" xfId="0" applyFont="1" applyFill="1" applyBorder="1" applyAlignment="1">
      <alignment horizontal="justify" vertical="center" wrapText="1"/>
    </xf>
    <xf numFmtId="0" fontId="2" fillId="18" borderId="5" xfId="0" applyFont="1" applyFill="1" applyBorder="1" applyAlignment="1">
      <alignment vertical="top" wrapText="1"/>
    </xf>
    <xf numFmtId="0" fontId="2" fillId="18" borderId="6" xfId="0" applyFont="1" applyFill="1" applyBorder="1" applyAlignment="1">
      <alignment vertical="top" wrapText="1"/>
    </xf>
    <xf numFmtId="0" fontId="2" fillId="18" borderId="12" xfId="0" applyFont="1" applyFill="1" applyBorder="1" applyAlignment="1">
      <alignment vertical="top" wrapText="1"/>
    </xf>
    <xf numFmtId="0" fontId="5" fillId="18" borderId="5" xfId="0" applyFont="1" applyFill="1" applyBorder="1" applyAlignment="1">
      <alignment horizontal="left" vertical="center" wrapText="1"/>
    </xf>
    <xf numFmtId="0" fontId="5" fillId="18" borderId="6" xfId="0" applyFont="1" applyFill="1" applyBorder="1" applyAlignment="1">
      <alignment vertical="center" wrapText="1"/>
    </xf>
    <xf numFmtId="0" fontId="2" fillId="18" borderId="5" xfId="0" applyFont="1" applyFill="1" applyBorder="1" applyAlignment="1">
      <alignment horizontal="center" vertical="center"/>
    </xf>
    <xf numFmtId="0" fontId="3" fillId="18" borderId="12" xfId="0" applyFont="1" applyFill="1" applyBorder="1" applyAlignment="1">
      <alignment horizontal="center" vertical="center" wrapText="1"/>
    </xf>
    <xf numFmtId="0" fontId="12" fillId="0" borderId="6" xfId="0" applyFont="1" applyFill="1" applyBorder="1" applyAlignment="1">
      <alignment horizontal="left" vertical="center" wrapText="1"/>
    </xf>
    <xf numFmtId="0" fontId="2" fillId="18" borderId="5" xfId="0" applyFont="1" applyFill="1" applyBorder="1" applyAlignment="1">
      <alignment vertical="center" wrapText="1"/>
    </xf>
    <xf numFmtId="0" fontId="2" fillId="18" borderId="6" xfId="0" applyFont="1" applyFill="1" applyBorder="1" applyAlignment="1">
      <alignment vertical="center" wrapText="1"/>
    </xf>
    <xf numFmtId="0" fontId="2" fillId="18" borderId="6" xfId="0" applyFont="1" applyFill="1" applyBorder="1" applyAlignment="1">
      <alignment vertical="center"/>
    </xf>
    <xf numFmtId="0" fontId="2" fillId="18" borderId="12" xfId="0" applyFont="1" applyFill="1" applyBorder="1" applyAlignment="1">
      <alignment vertical="center" wrapText="1"/>
    </xf>
    <xf numFmtId="0" fontId="12" fillId="0" borderId="6" xfId="0" applyFont="1" applyFill="1" applyBorder="1" applyAlignment="1">
      <alignment vertical="center" wrapText="1"/>
    </xf>
    <xf numFmtId="0" fontId="12" fillId="5" borderId="6" xfId="0" applyFont="1" applyFill="1" applyBorder="1" applyAlignment="1">
      <alignment horizontal="left" vertical="center" wrapText="1"/>
    </xf>
    <xf numFmtId="0" fontId="2" fillId="18" borderId="8" xfId="0" applyFont="1" applyFill="1" applyBorder="1" applyAlignment="1">
      <alignment horizontal="center" vertical="center" wrapText="1"/>
    </xf>
    <xf numFmtId="0" fontId="2" fillId="18" borderId="8" xfId="0" applyFont="1" applyFill="1" applyBorder="1" applyAlignment="1">
      <alignment horizontal="justify" vertical="center" wrapText="1"/>
    </xf>
    <xf numFmtId="0" fontId="2" fillId="18" borderId="13" xfId="0" applyFont="1" applyFill="1" applyBorder="1" applyAlignment="1">
      <alignment horizontal="justify" vertical="center" wrapText="1"/>
    </xf>
    <xf numFmtId="0" fontId="5" fillId="18" borderId="6" xfId="0" applyFont="1" applyFill="1" applyBorder="1" applyAlignment="1">
      <alignment horizontal="center" vertical="center" wrapText="1"/>
    </xf>
    <xf numFmtId="0" fontId="2" fillId="18" borderId="6" xfId="0" applyFont="1" applyFill="1" applyBorder="1" applyAlignment="1">
      <alignment horizontal="center" vertical="center" wrapText="1"/>
    </xf>
    <xf numFmtId="0" fontId="2" fillId="18" borderId="6" xfId="0" applyFont="1" applyFill="1" applyBorder="1" applyAlignment="1">
      <alignment horizontal="center" vertical="center"/>
    </xf>
    <xf numFmtId="0" fontId="2" fillId="18" borderId="12"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7" fillId="0" borderId="0" xfId="0" applyFont="1" applyFill="1" applyBorder="1" applyAlignment="1">
      <alignment horizontal="justify" vertical="center" wrapText="1"/>
    </xf>
    <xf numFmtId="0" fontId="12" fillId="0" borderId="0" xfId="0" applyFont="1" applyAlignment="1">
      <alignment horizontal="justify" vertical="center"/>
    </xf>
    <xf numFmtId="0" fontId="12" fillId="0" borderId="6" xfId="0" applyFont="1" applyFill="1" applyBorder="1" applyAlignment="1">
      <alignment horizontal="center" wrapText="1"/>
    </xf>
    <xf numFmtId="0" fontId="12" fillId="0" borderId="40" xfId="0" applyNumberFormat="1" applyFont="1" applyFill="1" applyBorder="1" applyAlignment="1" applyProtection="1">
      <alignment horizontal="center" vertical="center" wrapText="1"/>
    </xf>
    <xf numFmtId="0" fontId="12" fillId="0" borderId="6" xfId="0" applyFont="1" applyFill="1" applyBorder="1" applyAlignment="1" applyProtection="1">
      <alignment vertical="center" wrapText="1"/>
    </xf>
    <xf numFmtId="0" fontId="12" fillId="0" borderId="6" xfId="0" applyFont="1" applyFill="1" applyBorder="1" applyAlignment="1" applyProtection="1">
      <alignment horizontal="left" vertical="center" wrapText="1"/>
    </xf>
    <xf numFmtId="0" fontId="12" fillId="0" borderId="0" xfId="0" applyFont="1" applyFill="1" applyBorder="1" applyAlignment="1">
      <alignment horizontal="justify" vertical="center" wrapText="1"/>
    </xf>
    <xf numFmtId="165" fontId="0" fillId="0" borderId="0" xfId="4" applyFont="1" applyAlignment="1">
      <alignment horizontal="center" vertical="center" wrapText="1"/>
    </xf>
    <xf numFmtId="165" fontId="8" fillId="14" borderId="8" xfId="4" applyFont="1" applyFill="1" applyBorder="1" applyAlignment="1">
      <alignment horizontal="center" vertical="center" wrapText="1"/>
    </xf>
    <xf numFmtId="165" fontId="0" fillId="0" borderId="6" xfId="4" applyFont="1" applyBorder="1" applyAlignment="1">
      <alignment horizontal="center" vertical="center" wrapText="1"/>
    </xf>
    <xf numFmtId="165" fontId="14" fillId="0" borderId="38" xfId="4" applyFont="1" applyBorder="1" applyAlignment="1">
      <alignment horizontal="center" vertical="center"/>
    </xf>
    <xf numFmtId="9" fontId="0" fillId="13" borderId="6" xfId="0" applyNumberFormat="1" applyFill="1" applyBorder="1" applyAlignment="1">
      <alignment horizontal="center" vertical="center" wrapText="1"/>
    </xf>
    <xf numFmtId="9" fontId="2" fillId="13" borderId="6" xfId="1"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 xfId="0" applyFont="1" applyFill="1" applyBorder="1" applyAlignment="1">
      <alignment horizontal="center" vertical="center" wrapText="1"/>
    </xf>
    <xf numFmtId="9" fontId="2" fillId="0" borderId="1" xfId="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2" fillId="0" borderId="22" xfId="0" applyFont="1" applyFill="1" applyBorder="1" applyAlignment="1">
      <alignment horizontal="justify"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6" xfId="0" applyFont="1" applyFill="1" applyBorder="1" applyAlignment="1">
      <alignment horizontal="justify" vertic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0" xfId="0" applyFont="1" applyFill="1" applyBorder="1" applyAlignment="1">
      <alignment horizontal="center" vertical="center" wrapText="1"/>
    </xf>
    <xf numFmtId="9" fontId="2" fillId="0" borderId="1" xfId="1" applyFont="1" applyFill="1" applyBorder="1" applyAlignment="1">
      <alignment horizontal="center" vertical="center" wrapText="1"/>
    </xf>
    <xf numFmtId="9" fontId="2" fillId="0" borderId="10" xfId="1" applyFont="1" applyFill="1" applyBorder="1" applyAlignment="1">
      <alignment horizontal="center" vertical="center" wrapText="1"/>
    </xf>
    <xf numFmtId="0" fontId="2" fillId="0" borderId="11" xfId="0" applyFont="1" applyFill="1" applyBorder="1" applyAlignment="1">
      <alignment horizontal="justify" vertical="center" wrapText="1"/>
    </xf>
    <xf numFmtId="9" fontId="2" fillId="0" borderId="10" xfId="0" applyNumberFormat="1" applyFont="1" applyFill="1" applyBorder="1" applyAlignment="1">
      <alignment horizontal="center" vertical="center" wrapText="1"/>
    </xf>
    <xf numFmtId="0" fontId="18" fillId="0" borderId="6" xfId="0" applyFont="1" applyBorder="1" applyAlignment="1">
      <alignment horizontal="center" vertical="center"/>
    </xf>
    <xf numFmtId="0" fontId="0" fillId="0" borderId="6" xfId="0" applyBorder="1" applyAlignment="1">
      <alignment horizontal="center" vertical="center"/>
    </xf>
    <xf numFmtId="9" fontId="2" fillId="7" borderId="11" xfId="1" applyFont="1" applyFill="1" applyBorder="1" applyAlignment="1">
      <alignment horizontal="center" vertical="center" wrapText="1"/>
    </xf>
    <xf numFmtId="9" fontId="2" fillId="21" borderId="11" xfId="1" applyFont="1" applyFill="1" applyBorder="1" applyAlignment="1">
      <alignment horizontal="center" vertical="center" wrapText="1"/>
    </xf>
    <xf numFmtId="1" fontId="2" fillId="21" borderId="11" xfId="1" applyNumberFormat="1" applyFont="1" applyFill="1" applyBorder="1" applyAlignment="1">
      <alignment horizontal="center" vertical="center" wrapText="1"/>
    </xf>
    <xf numFmtId="0" fontId="2" fillId="0" borderId="9" xfId="0" applyFont="1" applyFill="1" applyBorder="1" applyAlignment="1">
      <alignment horizontal="justify" vertical="center" wrapText="1"/>
    </xf>
    <xf numFmtId="0" fontId="2" fillId="0" borderId="9" xfId="0" applyFont="1" applyFill="1" applyBorder="1" applyAlignment="1">
      <alignment horizontal="center" vertical="center" wrapText="1"/>
    </xf>
    <xf numFmtId="0" fontId="2" fillId="0" borderId="28" xfId="0" applyFont="1" applyFill="1" applyBorder="1" applyAlignment="1">
      <alignment horizontal="justify" vertical="center" wrapText="1"/>
    </xf>
    <xf numFmtId="9" fontId="2" fillId="21" borderId="22" xfId="1" applyFont="1" applyFill="1" applyBorder="1" applyAlignment="1">
      <alignment horizontal="center" vertical="center" wrapText="1"/>
    </xf>
    <xf numFmtId="0" fontId="2" fillId="0" borderId="39" xfId="0" applyFont="1" applyFill="1" applyBorder="1" applyAlignment="1">
      <alignment horizontal="justify" vertical="center" wrapText="1"/>
    </xf>
    <xf numFmtId="0" fontId="2" fillId="0" borderId="6" xfId="0" applyFont="1" applyFill="1" applyBorder="1" applyAlignment="1">
      <alignment horizontal="center" vertical="center" wrapText="1"/>
    </xf>
    <xf numFmtId="0" fontId="2" fillId="0" borderId="6" xfId="0" applyFont="1" applyFill="1" applyBorder="1" applyAlignment="1">
      <alignment horizontal="justify" vertical="center" wrapText="1"/>
    </xf>
    <xf numFmtId="0" fontId="2" fillId="0" borderId="6" xfId="0" applyFont="1" applyFill="1" applyBorder="1" applyAlignment="1">
      <alignment horizontal="center" vertical="center"/>
    </xf>
    <xf numFmtId="1" fontId="2" fillId="0" borderId="9"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66" fontId="2" fillId="0" borderId="9" xfId="3" applyFont="1" applyFill="1" applyBorder="1" applyAlignment="1">
      <alignment horizontal="justify" vertical="center" wrapText="1"/>
    </xf>
    <xf numFmtId="166" fontId="2" fillId="0" borderId="2" xfId="3" applyFont="1" applyFill="1" applyBorder="1" applyAlignment="1">
      <alignment horizontal="center" vertical="center" wrapText="1"/>
    </xf>
    <xf numFmtId="166" fontId="2" fillId="0" borderId="28" xfId="3" applyFont="1" applyFill="1" applyBorder="1" applyAlignment="1">
      <alignment horizontal="justify" vertical="center" wrapText="1"/>
    </xf>
    <xf numFmtId="166" fontId="2" fillId="0" borderId="0" xfId="3"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2" fillId="0" borderId="10" xfId="0" applyFont="1" applyFill="1" applyBorder="1" applyAlignment="1">
      <alignment vertical="center" wrapText="1"/>
    </xf>
    <xf numFmtId="0" fontId="0" fillId="0" borderId="0" xfId="0" applyBorder="1" applyAlignment="1">
      <alignment horizontal="center" vertical="center" wrapText="1"/>
    </xf>
    <xf numFmtId="169" fontId="0" fillId="0" borderId="0" xfId="0" applyNumberFormat="1" applyBorder="1" applyAlignment="1">
      <alignment horizontal="center" vertical="center" wrapText="1"/>
    </xf>
    <xf numFmtId="0" fontId="2" fillId="0" borderId="0" xfId="0" applyFont="1" applyFill="1" applyBorder="1" applyAlignment="1">
      <alignment horizontal="center" vertical="center"/>
    </xf>
    <xf numFmtId="0" fontId="0" fillId="0" borderId="0" xfId="0" applyBorder="1" applyAlignment="1">
      <alignment horizontal="center" vertical="center"/>
    </xf>
    <xf numFmtId="0" fontId="7" fillId="2" borderId="0" xfId="0" applyFont="1" applyFill="1" applyBorder="1" applyAlignment="1">
      <alignment vertical="center" wrapText="1"/>
    </xf>
    <xf numFmtId="0" fontId="8" fillId="2" borderId="43"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7" fillId="2" borderId="43" xfId="0" applyFont="1" applyFill="1" applyBorder="1" applyAlignment="1">
      <alignment horizontal="center" vertical="center" wrapText="1"/>
    </xf>
    <xf numFmtId="166" fontId="7" fillId="2" borderId="43" xfId="3" applyFont="1" applyFill="1" applyBorder="1" applyAlignment="1">
      <alignment horizontal="center" vertical="center" wrapText="1"/>
    </xf>
    <xf numFmtId="0" fontId="13" fillId="0" borderId="0" xfId="0" applyFont="1" applyAlignment="1">
      <alignment horizontal="justify" vertical="center"/>
    </xf>
    <xf numFmtId="0" fontId="2" fillId="0" borderId="6" xfId="0" applyFont="1" applyFill="1" applyBorder="1" applyAlignment="1">
      <alignment horizontal="center" vertical="center" wrapText="1"/>
    </xf>
    <xf numFmtId="0" fontId="2"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0" fillId="0" borderId="6" xfId="0" applyBorder="1" applyAlignment="1">
      <alignment horizontal="center" vertical="center" wrapText="1"/>
    </xf>
    <xf numFmtId="169" fontId="0" fillId="0" borderId="6" xfId="0" applyNumberFormat="1" applyBorder="1" applyAlignment="1">
      <alignment horizontal="center" vertical="center" wrapText="1"/>
    </xf>
    <xf numFmtId="0" fontId="2" fillId="8" borderId="6" xfId="0" applyFont="1" applyFill="1" applyBorder="1" applyAlignment="1">
      <alignment horizontal="center" vertical="center" wrapText="1"/>
    </xf>
    <xf numFmtId="0" fontId="2" fillId="8" borderId="6" xfId="0" applyFont="1" applyFill="1" applyBorder="1" applyAlignment="1">
      <alignment horizontal="center" vertical="center"/>
    </xf>
    <xf numFmtId="0" fontId="2" fillId="0" borderId="6"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9" fontId="7" fillId="0" borderId="6" xfId="1" applyFont="1" applyFill="1" applyBorder="1" applyAlignment="1">
      <alignment horizontal="center" vertical="center" wrapText="1"/>
    </xf>
    <xf numFmtId="0" fontId="8" fillId="0" borderId="6" xfId="0" applyFont="1" applyFill="1" applyBorder="1" applyAlignment="1">
      <alignment horizontal="center" vertical="center" wrapText="1"/>
    </xf>
    <xf numFmtId="169" fontId="8" fillId="0" borderId="6"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43" fontId="14" fillId="0" borderId="6" xfId="2" applyNumberFormat="1" applyFont="1" applyFill="1" applyBorder="1" applyAlignment="1" applyProtection="1">
      <alignment horizontal="center" vertical="center" wrapText="1"/>
      <protection locked="0"/>
    </xf>
    <xf numFmtId="43" fontId="14" fillId="5" borderId="6" xfId="2"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0" fontId="5" fillId="5" borderId="6" xfId="0" applyFont="1" applyFill="1" applyBorder="1" applyAlignment="1">
      <alignment horizontal="justify" vertical="center" wrapText="1"/>
    </xf>
    <xf numFmtId="0" fontId="5" fillId="5" borderId="6" xfId="0" applyFont="1" applyFill="1" applyBorder="1" applyAlignment="1">
      <alignment vertical="center" wrapText="1"/>
    </xf>
    <xf numFmtId="0" fontId="14" fillId="5" borderId="0" xfId="0" applyFont="1" applyFill="1" applyAlignment="1">
      <alignment horizontal="justify" vertical="center"/>
    </xf>
    <xf numFmtId="0" fontId="5" fillId="5"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9" fontId="2" fillId="0" borderId="6" xfId="1" applyFont="1" applyFill="1" applyBorder="1" applyAlignment="1">
      <alignment horizontal="center" vertical="center" wrapText="1"/>
    </xf>
    <xf numFmtId="10" fontId="2" fillId="0" borderId="6" xfId="1" applyNumberFormat="1" applyFont="1" applyFill="1" applyBorder="1" applyAlignment="1">
      <alignment horizontal="center" vertical="center" wrapText="1"/>
    </xf>
    <xf numFmtId="0" fontId="5" fillId="4" borderId="6" xfId="0" applyFont="1" applyFill="1" applyBorder="1" applyAlignment="1">
      <alignment horizontal="justify" vertical="center" wrapText="1"/>
    </xf>
    <xf numFmtId="0" fontId="5" fillId="4" borderId="6" xfId="0" applyFont="1" applyFill="1" applyBorder="1" applyAlignment="1">
      <alignment vertical="center" wrapText="1"/>
    </xf>
    <xf numFmtId="9" fontId="0" fillId="0" borderId="0" xfId="1" applyFont="1" applyAlignment="1">
      <alignment horizontal="center" vertical="center"/>
    </xf>
    <xf numFmtId="9" fontId="0" fillId="0" borderId="0" xfId="1" applyNumberFormat="1" applyFont="1" applyAlignment="1">
      <alignment horizontal="center" vertical="center"/>
    </xf>
    <xf numFmtId="9" fontId="0" fillId="0" borderId="0" xfId="0" applyNumberFormat="1" applyAlignment="1">
      <alignment horizontal="center" vertical="center"/>
    </xf>
    <xf numFmtId="0" fontId="2" fillId="22" borderId="6" xfId="0" applyFont="1" applyFill="1" applyBorder="1" applyAlignment="1">
      <alignment horizontal="center" vertical="center" wrapText="1"/>
    </xf>
    <xf numFmtId="0" fontId="5" fillId="22" borderId="6" xfId="0" applyFont="1" applyFill="1" applyBorder="1" applyAlignment="1">
      <alignment horizontal="center" vertical="center" wrapText="1"/>
    </xf>
    <xf numFmtId="0" fontId="2" fillId="22" borderId="6" xfId="0" applyFont="1" applyFill="1" applyBorder="1" applyAlignment="1">
      <alignment horizontal="justify" vertical="center" wrapText="1"/>
    </xf>
    <xf numFmtId="0" fontId="2" fillId="0" borderId="28" xfId="0" applyFont="1" applyFill="1" applyBorder="1" applyAlignment="1">
      <alignment horizontal="center" vertical="center" wrapText="1"/>
    </xf>
    <xf numFmtId="0" fontId="2" fillId="0" borderId="28" xfId="0" applyFont="1" applyFill="1" applyBorder="1" applyAlignment="1">
      <alignment vertical="center" wrapText="1"/>
    </xf>
    <xf numFmtId="0" fontId="2" fillId="0" borderId="28" xfId="0" applyFont="1" applyFill="1" applyBorder="1" applyAlignment="1">
      <alignment horizontal="left" vertical="center" wrapText="1"/>
    </xf>
    <xf numFmtId="0" fontId="2" fillId="0" borderId="28" xfId="0" applyFont="1" applyFill="1" applyBorder="1" applyAlignment="1">
      <alignment horizontal="left" vertical="top" wrapText="1"/>
    </xf>
    <xf numFmtId="0" fontId="2" fillId="0" borderId="28" xfId="0" applyFont="1" applyFill="1" applyBorder="1" applyAlignment="1">
      <alignment vertical="top" wrapText="1"/>
    </xf>
    <xf numFmtId="0" fontId="5" fillId="0" borderId="28" xfId="0" applyFont="1" applyFill="1" applyBorder="1" applyAlignment="1">
      <alignment horizontal="justify" vertical="center" wrapText="1"/>
    </xf>
    <xf numFmtId="0" fontId="9" fillId="0" borderId="28" xfId="0" applyFont="1" applyFill="1" applyBorder="1" applyAlignment="1">
      <alignment horizontal="center" vertical="center" wrapText="1"/>
    </xf>
    <xf numFmtId="0" fontId="5" fillId="0" borderId="28" xfId="0" applyFont="1" applyFill="1" applyBorder="1" applyAlignment="1">
      <alignment vertical="center" wrapText="1"/>
    </xf>
    <xf numFmtId="0" fontId="5" fillId="0" borderId="28" xfId="0" applyFont="1" applyFill="1" applyBorder="1" applyAlignment="1">
      <alignment horizontal="justify" vertical="center"/>
    </xf>
    <xf numFmtId="9" fontId="2" fillId="0" borderId="46" xfId="0" applyNumberFormat="1" applyFont="1" applyFill="1" applyBorder="1" applyAlignment="1">
      <alignment horizontal="center" vertical="center" wrapText="1"/>
    </xf>
    <xf numFmtId="9" fontId="2" fillId="0" borderId="40" xfId="0" applyNumberFormat="1" applyFont="1" applyFill="1" applyBorder="1" applyAlignment="1">
      <alignment horizontal="center" vertical="center" wrapText="1"/>
    </xf>
    <xf numFmtId="0" fontId="2" fillId="0" borderId="40" xfId="0" applyFont="1" applyFill="1" applyBorder="1" applyAlignment="1">
      <alignment horizontal="center" vertical="center" wrapText="1"/>
    </xf>
    <xf numFmtId="9" fontId="2" fillId="0" borderId="47" xfId="0" applyNumberFormat="1" applyFont="1" applyFill="1" applyBorder="1" applyAlignment="1">
      <alignment horizontal="center" vertical="center" wrapText="1"/>
    </xf>
    <xf numFmtId="9" fontId="2" fillId="0" borderId="40" xfId="0" applyNumberFormat="1" applyFont="1" applyFill="1" applyBorder="1" applyAlignment="1">
      <alignment horizontal="center" vertical="center"/>
    </xf>
    <xf numFmtId="9" fontId="2" fillId="0" borderId="48" xfId="0" applyNumberFormat="1" applyFont="1" applyFill="1" applyBorder="1" applyAlignment="1">
      <alignment horizontal="center" vertical="center" wrapText="1"/>
    </xf>
    <xf numFmtId="0" fontId="2"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0" fillId="0" borderId="6" xfId="0" applyBorder="1" applyAlignment="1">
      <alignment horizontal="center" vertical="center" wrapText="1"/>
    </xf>
    <xf numFmtId="0" fontId="12" fillId="0"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171" fontId="14" fillId="5" borderId="6" xfId="0" applyNumberFormat="1" applyFont="1" applyFill="1" applyBorder="1" applyAlignment="1" applyProtection="1">
      <alignment horizontal="center" vertical="center" wrapText="1"/>
      <protection locked="0"/>
    </xf>
    <xf numFmtId="0" fontId="20" fillId="0" borderId="49"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12" fillId="0" borderId="0" xfId="0" applyFont="1" applyAlignment="1">
      <alignment horizontal="center" vertical="center"/>
    </xf>
    <xf numFmtId="9" fontId="8" fillId="0" borderId="1" xfId="1" applyFont="1" applyFill="1" applyBorder="1" applyAlignment="1">
      <alignment horizontal="center" vertical="center" wrapText="1"/>
    </xf>
    <xf numFmtId="0" fontId="8" fillId="23" borderId="28" xfId="0" applyFont="1" applyFill="1" applyBorder="1" applyAlignment="1">
      <alignment horizontal="center" vertical="center" wrapText="1"/>
    </xf>
    <xf numFmtId="0" fontId="17" fillId="23" borderId="6" xfId="0" applyFont="1" applyFill="1" applyBorder="1" applyAlignment="1">
      <alignment horizontal="center" vertical="center"/>
    </xf>
    <xf numFmtId="0" fontId="8" fillId="5" borderId="6" xfId="0" applyFont="1" applyFill="1" applyBorder="1" applyAlignment="1">
      <alignment horizontal="center" vertical="center" wrapText="1"/>
    </xf>
    <xf numFmtId="9" fontId="8" fillId="0" borderId="10" xfId="1" applyFont="1" applyFill="1" applyBorder="1" applyAlignment="1">
      <alignment horizontal="center" vertical="center" wrapText="1"/>
    </xf>
    <xf numFmtId="0" fontId="8" fillId="0" borderId="6" xfId="0" applyFont="1" applyFill="1" applyBorder="1" applyAlignment="1">
      <alignment horizontal="center" vertical="center"/>
    </xf>
    <xf numFmtId="0" fontId="12" fillId="0" borderId="6" xfId="0" applyFont="1" applyBorder="1" applyAlignment="1">
      <alignment horizontal="center" vertical="center"/>
    </xf>
    <xf numFmtId="0" fontId="0" fillId="0" borderId="1" xfId="0" applyBorder="1" applyAlignment="1">
      <alignment horizontal="center" vertical="center"/>
    </xf>
    <xf numFmtId="0" fontId="5" fillId="24" borderId="6" xfId="0" applyFont="1" applyFill="1" applyBorder="1" applyAlignment="1">
      <alignment horizontal="center" vertical="center" wrapText="1"/>
    </xf>
    <xf numFmtId="0" fontId="5" fillId="5" borderId="6" xfId="0" applyFont="1" applyFill="1" applyBorder="1" applyAlignment="1">
      <alignment horizontal="left" vertical="center" wrapText="1"/>
    </xf>
    <xf numFmtId="0" fontId="0" fillId="25" borderId="6" xfId="0" applyFill="1" applyBorder="1" applyAlignment="1">
      <alignment horizontal="center" vertical="center" wrapText="1"/>
    </xf>
    <xf numFmtId="0" fontId="22" fillId="25" borderId="6" xfId="0" applyFont="1" applyFill="1" applyBorder="1" applyAlignment="1">
      <alignment horizontal="center" vertical="center" wrapText="1"/>
    </xf>
    <xf numFmtId="0" fontId="5" fillId="25" borderId="6" xfId="0" applyFont="1" applyFill="1" applyBorder="1" applyAlignment="1">
      <alignment horizontal="center" vertical="center" wrapText="1"/>
    </xf>
    <xf numFmtId="172" fontId="12" fillId="0" borderId="6" xfId="0" applyNumberFormat="1" applyFont="1" applyBorder="1" applyAlignment="1">
      <alignment horizontal="center" vertical="center" wrapText="1"/>
    </xf>
    <xf numFmtId="169" fontId="12" fillId="0" borderId="6" xfId="0" applyNumberFormat="1" applyFont="1" applyBorder="1" applyAlignment="1">
      <alignment horizontal="center" vertical="center" wrapText="1"/>
    </xf>
    <xf numFmtId="9" fontId="5" fillId="0" borderId="6" xfId="1" applyNumberFormat="1" applyFont="1" applyFill="1" applyBorder="1" applyAlignment="1">
      <alignment horizontal="center" vertical="center" wrapText="1"/>
    </xf>
    <xf numFmtId="0" fontId="12" fillId="0" borderId="6" xfId="0" applyFont="1" applyBorder="1" applyAlignment="1">
      <alignment horizontal="center" vertical="center" wrapText="1"/>
    </xf>
    <xf numFmtId="0" fontId="0" fillId="0" borderId="6" xfId="0" applyFont="1" applyBorder="1" applyAlignment="1">
      <alignment horizontal="center" vertical="center" wrapText="1"/>
    </xf>
    <xf numFmtId="3" fontId="0" fillId="0" borderId="6" xfId="0" applyNumberFormat="1" applyFont="1" applyBorder="1" applyAlignment="1">
      <alignment horizontal="center" vertical="center" wrapText="1"/>
    </xf>
    <xf numFmtId="3" fontId="12" fillId="0" borderId="6" xfId="0" applyNumberFormat="1" applyFont="1" applyBorder="1" applyAlignment="1">
      <alignment horizontal="center" vertical="center" wrapText="1"/>
    </xf>
    <xf numFmtId="0" fontId="0" fillId="0" borderId="28" xfId="0" applyBorder="1" applyAlignment="1">
      <alignment horizontal="center" vertical="center"/>
    </xf>
    <xf numFmtId="0" fontId="19" fillId="0" borderId="6" xfId="0" applyFont="1" applyBorder="1" applyAlignment="1">
      <alignment horizontal="center" vertical="center" wrapText="1"/>
    </xf>
    <xf numFmtId="0" fontId="0" fillId="0" borderId="6" xfId="0" applyBorder="1" applyAlignment="1">
      <alignment horizontal="left" vertical="center" wrapText="1"/>
    </xf>
    <xf numFmtId="1" fontId="14" fillId="0" borderId="6" xfId="2" applyNumberFormat="1" applyFont="1" applyFill="1" applyBorder="1" applyAlignment="1" applyProtection="1">
      <alignment horizontal="center" vertical="center" wrapText="1"/>
      <protection locked="0"/>
    </xf>
    <xf numFmtId="43" fontId="22" fillId="5" borderId="6" xfId="2" applyNumberFormat="1" applyFont="1" applyFill="1" applyBorder="1" applyAlignment="1">
      <alignment horizontal="center" vertical="center"/>
    </xf>
    <xf numFmtId="9" fontId="5" fillId="0" borderId="6" xfId="1" applyFont="1" applyFill="1" applyBorder="1" applyAlignment="1">
      <alignment horizontal="center" vertical="center" wrapText="1"/>
    </xf>
    <xf numFmtId="0" fontId="0" fillId="0" borderId="6" xfId="0" applyFont="1" applyBorder="1" applyAlignment="1">
      <alignment horizontal="center" vertical="top"/>
    </xf>
    <xf numFmtId="0" fontId="5" fillId="26" borderId="6" xfId="0" applyFont="1" applyFill="1" applyBorder="1" applyAlignment="1">
      <alignment horizontal="center" vertical="center" wrapText="1"/>
    </xf>
    <xf numFmtId="0" fontId="14" fillId="5" borderId="6" xfId="0" applyFont="1" applyFill="1" applyBorder="1" applyAlignment="1">
      <alignment horizontal="center" vertical="center" wrapText="1"/>
    </xf>
    <xf numFmtId="169" fontId="12" fillId="5" borderId="6" xfId="0" applyNumberFormat="1" applyFont="1" applyFill="1" applyBorder="1" applyAlignment="1">
      <alignment horizontal="center" vertical="center" wrapText="1"/>
    </xf>
    <xf numFmtId="173" fontId="0" fillId="0" borderId="10" xfId="0" applyNumberFormat="1" applyFill="1" applyBorder="1" applyAlignment="1">
      <alignment horizontal="center" vertical="center"/>
    </xf>
    <xf numFmtId="0" fontId="0" fillId="0" borderId="6" xfId="0" applyFont="1" applyBorder="1" applyAlignment="1">
      <alignment horizontal="center" vertical="center"/>
    </xf>
    <xf numFmtId="0" fontId="0" fillId="0" borderId="28" xfId="0" applyBorder="1" applyAlignment="1">
      <alignment horizontal="center" vertical="center" wrapText="1"/>
    </xf>
    <xf numFmtId="1" fontId="15" fillId="5" borderId="6" xfId="2" applyNumberFormat="1" applyFont="1" applyFill="1" applyBorder="1" applyAlignment="1" applyProtection="1">
      <alignment horizontal="center" vertical="center" wrapText="1"/>
      <protection locked="0"/>
    </xf>
    <xf numFmtId="0" fontId="22" fillId="0" borderId="6" xfId="0" applyFont="1" applyBorder="1" applyAlignment="1">
      <alignment horizontal="center" vertical="center" wrapText="1"/>
    </xf>
    <xf numFmtId="9" fontId="5" fillId="5" borderId="6" xfId="1" applyFont="1" applyFill="1" applyBorder="1" applyAlignment="1">
      <alignment horizontal="center" vertical="center" wrapText="1"/>
    </xf>
    <xf numFmtId="0" fontId="23" fillId="0" borderId="6" xfId="0" applyFont="1" applyBorder="1" applyAlignment="1">
      <alignment horizontal="justify" vertical="center" wrapText="1"/>
    </xf>
    <xf numFmtId="165" fontId="23" fillId="0" borderId="1" xfId="4" applyFont="1" applyBorder="1" applyAlignment="1">
      <alignment vertical="center" wrapText="1"/>
    </xf>
    <xf numFmtId="0" fontId="0" fillId="0" borderId="6" xfId="4" applyNumberFormat="1" applyFont="1" applyBorder="1" applyAlignment="1">
      <alignment horizontal="center" vertical="center" wrapText="1"/>
    </xf>
    <xf numFmtId="165" fontId="24" fillId="0" borderId="6" xfId="4" applyFont="1" applyBorder="1" applyAlignment="1">
      <alignment horizontal="center" vertical="center" wrapText="1"/>
    </xf>
    <xf numFmtId="0" fontId="2" fillId="5" borderId="0" xfId="0" applyFont="1" applyFill="1" applyBorder="1" applyAlignment="1">
      <alignment horizontal="center" vertical="center" wrapText="1"/>
    </xf>
    <xf numFmtId="165" fontId="23" fillId="0" borderId="10" xfId="4" applyFont="1" applyBorder="1" applyAlignment="1">
      <alignment vertical="center" wrapText="1"/>
    </xf>
    <xf numFmtId="0" fontId="0" fillId="5" borderId="6" xfId="0" applyFont="1" applyFill="1" applyBorder="1" applyAlignment="1">
      <alignment horizontal="center" vertical="center" wrapText="1"/>
    </xf>
    <xf numFmtId="173" fontId="12" fillId="5" borderId="6" xfId="0" applyNumberFormat="1" applyFont="1" applyFill="1" applyBorder="1" applyAlignment="1">
      <alignment horizontal="center" vertical="center" wrapText="1"/>
    </xf>
    <xf numFmtId="0" fontId="2" fillId="5" borderId="6" xfId="0" applyFont="1" applyFill="1" applyBorder="1" applyAlignment="1">
      <alignment horizontal="center" vertical="center" wrapText="1"/>
    </xf>
    <xf numFmtId="173" fontId="14" fillId="5" borderId="6" xfId="2" applyNumberFormat="1" applyFont="1" applyFill="1" applyBorder="1" applyAlignment="1">
      <alignment horizontal="center" vertical="center" wrapText="1"/>
    </xf>
    <xf numFmtId="43" fontId="14" fillId="0" borderId="6" xfId="2" applyNumberFormat="1" applyFont="1" applyFill="1" applyBorder="1" applyAlignment="1">
      <alignment horizontal="center" vertical="center" wrapText="1"/>
    </xf>
    <xf numFmtId="1" fontId="14" fillId="5" borderId="6" xfId="0" applyNumberFormat="1" applyFont="1" applyFill="1" applyBorder="1" applyAlignment="1">
      <alignment horizontal="center" vertical="center" wrapText="1"/>
    </xf>
    <xf numFmtId="0" fontId="14" fillId="2" borderId="6" xfId="0" applyFont="1" applyFill="1" applyBorder="1" applyAlignment="1">
      <alignment horizontal="center" vertical="center" wrapText="1"/>
    </xf>
    <xf numFmtId="0" fontId="0" fillId="4" borderId="6" xfId="0" applyFill="1" applyBorder="1" applyAlignment="1">
      <alignment horizontal="center" vertical="center"/>
    </xf>
    <xf numFmtId="0" fontId="0" fillId="0" borderId="6" xfId="0" applyBorder="1" applyAlignment="1">
      <alignment vertical="center" wrapText="1"/>
    </xf>
    <xf numFmtId="174" fontId="14" fillId="5" borderId="6" xfId="0" applyNumberFormat="1" applyFont="1" applyFill="1" applyBorder="1" applyAlignment="1" applyProtection="1">
      <alignment horizontal="center" vertical="center" wrapText="1"/>
      <protection locked="0"/>
    </xf>
    <xf numFmtId="42" fontId="0" fillId="5" borderId="6" xfId="0" applyNumberFormat="1" applyFill="1" applyBorder="1" applyAlignment="1">
      <alignment vertical="center" wrapText="1"/>
    </xf>
    <xf numFmtId="0" fontId="14" fillId="0" borderId="6" xfId="0" applyFont="1" applyFill="1" applyBorder="1" applyAlignment="1">
      <alignment vertical="center" wrapText="1"/>
    </xf>
    <xf numFmtId="0" fontId="0" fillId="0" borderId="6" xfId="0" applyFont="1" applyFill="1" applyBorder="1" applyAlignment="1">
      <alignment horizontal="center" vertical="center" wrapText="1"/>
    </xf>
    <xf numFmtId="0" fontId="5" fillId="25" borderId="21" xfId="0" applyFont="1" applyFill="1" applyBorder="1" applyAlignment="1">
      <alignment vertical="center" wrapText="1"/>
    </xf>
    <xf numFmtId="0" fontId="5" fillId="25" borderId="21" xfId="0" applyFont="1" applyFill="1" applyBorder="1" applyAlignment="1">
      <alignment horizontal="center" vertical="center" wrapText="1"/>
    </xf>
    <xf numFmtId="169" fontId="12" fillId="5" borderId="6" xfId="0" applyNumberFormat="1" applyFont="1" applyFill="1" applyBorder="1" applyAlignment="1">
      <alignment vertical="center" wrapText="1"/>
    </xf>
    <xf numFmtId="3" fontId="0" fillId="0" borderId="6" xfId="0" applyNumberFormat="1" applyFill="1" applyBorder="1" applyAlignment="1">
      <alignment horizontal="center" vertical="center" wrapText="1"/>
    </xf>
    <xf numFmtId="0" fontId="0" fillId="0" borderId="6" xfId="0" applyFill="1" applyBorder="1" applyAlignment="1">
      <alignment horizontal="center" vertical="center" wrapText="1"/>
    </xf>
    <xf numFmtId="0" fontId="5" fillId="25" borderId="10" xfId="0" applyFont="1" applyFill="1" applyBorder="1" applyAlignment="1">
      <alignment vertical="center" wrapText="1"/>
    </xf>
    <xf numFmtId="0" fontId="5" fillId="25" borderId="10" xfId="0" applyFont="1" applyFill="1" applyBorder="1" applyAlignment="1">
      <alignment horizontal="center" vertical="center" wrapText="1"/>
    </xf>
    <xf numFmtId="9" fontId="2" fillId="5" borderId="6" xfId="1" applyFont="1" applyFill="1" applyBorder="1" applyAlignment="1">
      <alignment horizontal="center" vertical="center" wrapText="1"/>
    </xf>
    <xf numFmtId="0" fontId="0" fillId="0" borderId="6" xfId="0" applyFont="1" applyFill="1" applyBorder="1" applyAlignment="1">
      <alignment horizontal="center" wrapText="1"/>
    </xf>
    <xf numFmtId="0" fontId="25" fillId="0" borderId="6" xfId="0" applyFont="1" applyBorder="1" applyAlignment="1">
      <alignment horizontal="center" vertical="center"/>
    </xf>
    <xf numFmtId="0" fontId="26" fillId="25" borderId="6" xfId="0" applyFont="1" applyFill="1" applyBorder="1" applyAlignment="1">
      <alignment horizontal="center" vertical="center" wrapText="1"/>
    </xf>
    <xf numFmtId="0" fontId="26" fillId="5" borderId="6" xfId="0" applyFont="1" applyFill="1" applyBorder="1" applyAlignment="1">
      <alignment horizontal="center" vertical="center" wrapText="1"/>
    </xf>
    <xf numFmtId="3" fontId="12" fillId="5" borderId="6" xfId="0" applyNumberFormat="1" applyFont="1" applyFill="1" applyBorder="1" applyAlignment="1">
      <alignment horizontal="center" vertical="center" wrapText="1"/>
    </xf>
    <xf numFmtId="0" fontId="0" fillId="5" borderId="6" xfId="0" applyFill="1" applyBorder="1" applyAlignment="1">
      <alignment horizontal="center" vertical="center" wrapText="1"/>
    </xf>
    <xf numFmtId="0" fontId="0" fillId="0" borderId="6" xfId="0" applyFont="1" applyBorder="1" applyAlignment="1">
      <alignment horizontal="center" vertical="top" wrapText="1"/>
    </xf>
    <xf numFmtId="0" fontId="5" fillId="27" borderId="6" xfId="0" applyFont="1" applyFill="1" applyBorder="1" applyAlignment="1">
      <alignment horizontal="center" vertical="center" wrapText="1"/>
    </xf>
    <xf numFmtId="9" fontId="5" fillId="21" borderId="6" xfId="1" applyFont="1" applyFill="1" applyBorder="1" applyAlignment="1">
      <alignment horizontal="center" vertical="center" wrapText="1"/>
    </xf>
    <xf numFmtId="0" fontId="0" fillId="0" borderId="6" xfId="0" applyFill="1" applyBorder="1" applyAlignment="1">
      <alignment horizontal="center" vertical="center"/>
    </xf>
    <xf numFmtId="168" fontId="12" fillId="5" borderId="6" xfId="3" applyNumberFormat="1" applyFont="1" applyFill="1" applyBorder="1" applyAlignment="1">
      <alignment horizontal="center" vertical="center" wrapText="1"/>
    </xf>
    <xf numFmtId="9" fontId="5" fillId="4" borderId="6" xfId="1" applyFont="1" applyFill="1" applyBorder="1" applyAlignment="1">
      <alignment horizontal="center" vertical="center" wrapText="1"/>
    </xf>
    <xf numFmtId="3" fontId="14" fillId="0" borderId="6"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43" fontId="14" fillId="0" borderId="1" xfId="2" applyNumberFormat="1" applyFont="1" applyFill="1" applyBorder="1" applyAlignment="1">
      <alignment horizontal="center" vertical="center" wrapText="1"/>
    </xf>
    <xf numFmtId="0" fontId="5" fillId="27" borderId="1" xfId="0" applyFont="1" applyFill="1" applyBorder="1" applyAlignment="1">
      <alignment horizontal="center" vertical="center" wrapText="1"/>
    </xf>
    <xf numFmtId="1" fontId="14" fillId="5" borderId="6" xfId="0" applyNumberFormat="1" applyFont="1" applyFill="1" applyBorder="1" applyAlignment="1" applyProtection="1">
      <alignment horizontal="center" vertical="center" wrapText="1"/>
      <protection locked="0"/>
    </xf>
    <xf numFmtId="43" fontId="14" fillId="5" borderId="1" xfId="2" applyNumberFormat="1" applyFont="1" applyFill="1" applyBorder="1" applyAlignment="1" applyProtection="1">
      <alignment horizontal="center" vertical="center" wrapText="1"/>
      <protection locked="0"/>
    </xf>
    <xf numFmtId="9" fontId="5" fillId="5" borderId="1" xfId="1" applyFont="1" applyFill="1" applyBorder="1" applyAlignment="1">
      <alignment horizontal="center" vertical="center" wrapText="1"/>
    </xf>
    <xf numFmtId="3" fontId="0" fillId="0" borderId="6" xfId="0" applyNumberFormat="1" applyBorder="1" applyAlignment="1">
      <alignment horizontal="center" vertical="center"/>
    </xf>
    <xf numFmtId="0" fontId="14" fillId="0" borderId="51" xfId="6" applyNumberFormat="1" applyFont="1" applyFill="1" applyBorder="1" applyAlignment="1">
      <alignment horizontal="center" vertical="center" wrapText="1"/>
    </xf>
    <xf numFmtId="0" fontId="14" fillId="0" borderId="38" xfId="0" applyNumberFormat="1" applyFont="1" applyBorder="1" applyAlignment="1">
      <alignment horizontal="justify" vertical="center" wrapText="1"/>
    </xf>
    <xf numFmtId="0" fontId="14" fillId="0" borderId="38" xfId="6" applyNumberFormat="1" applyFont="1" applyFill="1" applyBorder="1" applyAlignment="1">
      <alignment horizontal="center" vertical="center" wrapText="1"/>
    </xf>
    <xf numFmtId="0" fontId="14" fillId="0" borderId="38" xfId="0" applyFont="1" applyBorder="1" applyAlignment="1">
      <alignment horizontal="justify" vertical="center" wrapText="1"/>
    </xf>
    <xf numFmtId="0" fontId="13" fillId="5" borderId="52" xfId="7" applyFont="1" applyFill="1" applyBorder="1" applyAlignment="1">
      <alignment horizontal="center" vertical="center" wrapText="1"/>
    </xf>
    <xf numFmtId="173" fontId="23" fillId="0" borderId="6" xfId="0" applyNumberFormat="1" applyFont="1" applyFill="1" applyBorder="1" applyAlignment="1">
      <alignment horizontal="center" vertical="center" wrapText="1"/>
    </xf>
    <xf numFmtId="173" fontId="23" fillId="0" borderId="6" xfId="0" applyNumberFormat="1" applyFont="1" applyFill="1" applyBorder="1" applyAlignment="1">
      <alignment vertical="center" wrapText="1"/>
    </xf>
    <xf numFmtId="0" fontId="0" fillId="27" borderId="6" xfId="0" applyFill="1" applyBorder="1" applyAlignment="1">
      <alignment horizontal="center" vertical="center" wrapText="1"/>
    </xf>
    <xf numFmtId="0" fontId="24" fillId="5" borderId="49" xfId="0" applyFont="1" applyFill="1" applyBorder="1" applyAlignment="1">
      <alignment horizontal="center" vertical="center" wrapText="1"/>
    </xf>
    <xf numFmtId="0" fontId="24" fillId="5" borderId="6" xfId="0" applyFont="1" applyFill="1" applyBorder="1" applyAlignment="1">
      <alignment horizontal="center" vertical="center" wrapText="1"/>
    </xf>
    <xf numFmtId="0" fontId="14" fillId="0" borderId="38" xfId="0" applyNumberFormat="1" applyFont="1" applyBorder="1" applyAlignment="1">
      <alignment horizontal="center" vertical="center"/>
    </xf>
    <xf numFmtId="0" fontId="14" fillId="0" borderId="38" xfId="0" applyNumberFormat="1" applyFont="1" applyBorder="1" applyAlignment="1">
      <alignment horizontal="center" vertical="center" wrapText="1"/>
    </xf>
    <xf numFmtId="0" fontId="14" fillId="0" borderId="38" xfId="7" applyNumberFormat="1" applyFont="1" applyBorder="1" applyAlignment="1">
      <alignment horizontal="center" vertical="center" wrapText="1"/>
    </xf>
    <xf numFmtId="0" fontId="14" fillId="0" borderId="38" xfId="7" applyFont="1" applyBorder="1" applyAlignment="1">
      <alignment horizontal="center" vertical="center" wrapText="1"/>
    </xf>
    <xf numFmtId="0" fontId="23" fillId="0" borderId="28" xfId="0" applyFont="1" applyBorder="1" applyAlignment="1">
      <alignment horizontal="center" vertical="center" wrapText="1"/>
    </xf>
    <xf numFmtId="0" fontId="23" fillId="0" borderId="6" xfId="0" applyFont="1" applyBorder="1" applyAlignment="1">
      <alignment horizontal="center" vertical="center" wrapText="1"/>
    </xf>
    <xf numFmtId="0" fontId="14" fillId="0" borderId="53" xfId="0" applyNumberFormat="1" applyFont="1" applyFill="1" applyBorder="1" applyAlignment="1">
      <alignment horizontal="center" vertical="center" wrapText="1"/>
    </xf>
    <xf numFmtId="0" fontId="14" fillId="5" borderId="53" xfId="0" applyNumberFormat="1" applyFont="1" applyFill="1" applyBorder="1" applyAlignment="1">
      <alignment horizontal="justify" vertical="center" wrapText="1"/>
    </xf>
    <xf numFmtId="0" fontId="14" fillId="0" borderId="53" xfId="0" applyFont="1" applyFill="1" applyBorder="1" applyAlignment="1">
      <alignment horizontal="justify" vertical="center" wrapText="1"/>
    </xf>
    <xf numFmtId="0" fontId="13" fillId="0" borderId="52" xfId="7" applyFont="1" applyFill="1" applyBorder="1" applyAlignment="1">
      <alignment horizontal="center" vertical="center" wrapText="1"/>
    </xf>
    <xf numFmtId="0" fontId="14" fillId="5" borderId="52" xfId="0" applyFont="1" applyFill="1" applyBorder="1" applyAlignment="1">
      <alignment horizontal="center" vertical="center" wrapText="1"/>
    </xf>
    <xf numFmtId="0" fontId="14" fillId="5" borderId="6" xfId="0" applyNumberFormat="1" applyFont="1" applyFill="1" applyBorder="1" applyAlignment="1">
      <alignment horizontal="center" vertical="center" wrapText="1"/>
    </xf>
    <xf numFmtId="0" fontId="14" fillId="0" borderId="6" xfId="0" applyNumberFormat="1" applyFont="1" applyBorder="1" applyAlignment="1">
      <alignment horizontal="justify" vertical="center" wrapText="1"/>
    </xf>
    <xf numFmtId="0" fontId="14" fillId="0" borderId="6" xfId="7" applyNumberFormat="1" applyFont="1" applyBorder="1" applyAlignment="1">
      <alignment horizontal="center" vertical="center" wrapText="1"/>
    </xf>
    <xf numFmtId="0" fontId="14" fillId="0" borderId="6" xfId="0" applyFont="1" applyBorder="1" applyAlignment="1">
      <alignment horizontal="justify" vertical="center" wrapText="1"/>
    </xf>
    <xf numFmtId="176" fontId="12" fillId="5" borderId="6" xfId="3" applyNumberFormat="1" applyFont="1" applyFill="1" applyBorder="1" applyAlignment="1">
      <alignment horizontal="center" vertical="center" wrapText="1"/>
    </xf>
    <xf numFmtId="0" fontId="22" fillId="0" borderId="6" xfId="0" applyFont="1" applyFill="1" applyBorder="1" applyAlignment="1">
      <alignment horizontal="center" vertical="center" wrapText="1"/>
    </xf>
    <xf numFmtId="177" fontId="14" fillId="5" borderId="6" xfId="2" applyNumberFormat="1" applyFont="1" applyFill="1" applyBorder="1" applyAlignment="1" applyProtection="1">
      <alignment horizontal="center" vertical="center" wrapText="1"/>
      <protection locked="0"/>
    </xf>
    <xf numFmtId="9" fontId="5" fillId="5" borderId="10" xfId="1" applyFont="1" applyFill="1" applyBorder="1" applyAlignment="1">
      <alignment horizontal="center" vertical="center" wrapText="1"/>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5" borderId="10" xfId="0" applyFont="1" applyFill="1" applyBorder="1" applyAlignment="1">
      <alignment vertical="center" wrapText="1"/>
    </xf>
    <xf numFmtId="173" fontId="0" fillId="0" borderId="6" xfId="0" applyNumberFormat="1" applyBorder="1" applyAlignment="1">
      <alignment horizontal="right" vertical="center"/>
    </xf>
    <xf numFmtId="0" fontId="5" fillId="29" borderId="6" xfId="0" applyFont="1" applyFill="1" applyBorder="1" applyAlignment="1">
      <alignment horizontal="center" vertical="center" wrapText="1"/>
    </xf>
    <xf numFmtId="0" fontId="23" fillId="5" borderId="6" xfId="0" applyFont="1" applyFill="1" applyBorder="1" applyAlignment="1">
      <alignment horizontal="center" vertical="center" wrapText="1"/>
    </xf>
    <xf numFmtId="178" fontId="23" fillId="0" borderId="6" xfId="3" applyNumberFormat="1" applyFont="1" applyBorder="1" applyAlignment="1">
      <alignment vertical="center" wrapText="1"/>
    </xf>
    <xf numFmtId="0" fontId="5" fillId="5" borderId="1" xfId="0" applyFont="1" applyFill="1" applyBorder="1" applyAlignment="1">
      <alignment vertical="center" wrapText="1"/>
    </xf>
    <xf numFmtId="169" fontId="12" fillId="0" borderId="6" xfId="0" applyNumberFormat="1" applyFont="1" applyBorder="1" applyAlignment="1">
      <alignment vertical="center" wrapText="1"/>
    </xf>
    <xf numFmtId="9" fontId="0" fillId="0" borderId="6" xfId="1" applyFont="1" applyBorder="1" applyAlignment="1">
      <alignment horizontal="center" vertical="center"/>
    </xf>
    <xf numFmtId="9" fontId="12" fillId="0" borderId="6" xfId="1" applyFont="1" applyFill="1" applyBorder="1" applyAlignment="1">
      <alignment horizontal="center" vertical="center" wrapText="1"/>
    </xf>
    <xf numFmtId="0" fontId="5" fillId="5" borderId="10" xfId="0" applyFont="1" applyFill="1" applyBorder="1" applyAlignment="1">
      <alignment horizontal="center" vertical="center" wrapText="1"/>
    </xf>
    <xf numFmtId="0" fontId="29" fillId="5" borderId="6" xfId="0" applyFont="1" applyFill="1" applyBorder="1" applyAlignment="1">
      <alignment horizontal="center" vertical="center" wrapText="1"/>
    </xf>
    <xf numFmtId="0" fontId="23" fillId="5" borderId="40" xfId="0" applyFont="1" applyFill="1" applyBorder="1" applyAlignment="1">
      <alignment horizontal="center" vertical="center" wrapText="1"/>
    </xf>
    <xf numFmtId="0" fontId="23" fillId="5" borderId="10" xfId="0" applyFont="1" applyFill="1" applyBorder="1" applyAlignment="1">
      <alignment horizontal="center" vertical="center" wrapText="1"/>
    </xf>
    <xf numFmtId="179" fontId="23" fillId="5" borderId="6" xfId="0" applyNumberFormat="1" applyFont="1" applyFill="1" applyBorder="1" applyAlignment="1">
      <alignment horizontal="center" vertical="center" wrapText="1"/>
    </xf>
    <xf numFmtId="0" fontId="23" fillId="5" borderId="6" xfId="0" applyFont="1" applyFill="1" applyBorder="1" applyAlignment="1">
      <alignment horizontal="justify" vertical="center" wrapText="1"/>
    </xf>
    <xf numFmtId="0" fontId="5" fillId="0" borderId="1" xfId="0" applyFont="1" applyFill="1" applyBorder="1" applyAlignment="1">
      <alignment horizontal="center" vertical="center" wrapText="1"/>
    </xf>
    <xf numFmtId="0" fontId="23" fillId="0" borderId="6" xfId="0" applyFont="1" applyBorder="1" applyAlignment="1">
      <alignment vertical="center" wrapText="1"/>
    </xf>
    <xf numFmtId="0" fontId="5" fillId="5" borderId="6" xfId="0" applyFont="1" applyFill="1" applyBorder="1" applyAlignment="1">
      <alignment horizontal="center" vertical="center"/>
    </xf>
    <xf numFmtId="0" fontId="26" fillId="5" borderId="6" xfId="0" applyFont="1" applyFill="1" applyBorder="1" applyAlignment="1">
      <alignment vertical="center" wrapText="1"/>
    </xf>
    <xf numFmtId="173" fontId="23" fillId="0" borderId="6" xfId="0" applyNumberFormat="1" applyFont="1" applyBorder="1" applyAlignment="1">
      <alignment vertical="center" wrapText="1"/>
    </xf>
    <xf numFmtId="0" fontId="23" fillId="5" borderId="28" xfId="0" applyFont="1" applyFill="1" applyBorder="1" applyAlignment="1">
      <alignment vertical="center"/>
    </xf>
    <xf numFmtId="0" fontId="23" fillId="5" borderId="28" xfId="0" applyFont="1" applyFill="1" applyBorder="1" applyAlignment="1">
      <alignment horizontal="center" vertical="center" wrapText="1"/>
    </xf>
    <xf numFmtId="0" fontId="23" fillId="5" borderId="28" xfId="0" applyFont="1" applyFill="1" applyBorder="1" applyAlignment="1">
      <alignment horizontal="center" vertical="center"/>
    </xf>
    <xf numFmtId="3" fontId="23" fillId="5" borderId="6" xfId="0" applyNumberFormat="1" applyFont="1" applyFill="1" applyBorder="1" applyAlignment="1">
      <alignment horizontal="center" vertical="center" wrapText="1"/>
    </xf>
    <xf numFmtId="0" fontId="14" fillId="27" borderId="6" xfId="0" applyFont="1" applyFill="1" applyBorder="1" applyAlignment="1">
      <alignment horizontal="center" vertical="center" wrapText="1"/>
    </xf>
    <xf numFmtId="0" fontId="30" fillId="30" borderId="2" xfId="0" applyFont="1" applyFill="1" applyBorder="1" applyAlignment="1">
      <alignment horizontal="center" vertical="center" wrapText="1"/>
    </xf>
    <xf numFmtId="0" fontId="14" fillId="5" borderId="6" xfId="0" applyFont="1" applyFill="1" applyBorder="1" applyAlignment="1">
      <alignment vertical="center" wrapText="1"/>
    </xf>
    <xf numFmtId="0" fontId="24" fillId="5" borderId="1" xfId="0" applyFont="1" applyFill="1" applyBorder="1" applyAlignment="1">
      <alignment horizontal="center" vertical="center" wrapText="1"/>
    </xf>
    <xf numFmtId="0" fontId="23" fillId="0" borderId="0" xfId="0" applyFont="1" applyAlignment="1">
      <alignment vertical="center" wrapText="1"/>
    </xf>
    <xf numFmtId="0" fontId="5" fillId="5" borderId="21" xfId="0" applyFont="1" applyFill="1" applyBorder="1" applyAlignment="1">
      <alignment horizontal="center" vertical="center" wrapText="1"/>
    </xf>
    <xf numFmtId="0" fontId="5" fillId="25" borderId="6" xfId="0" applyFont="1" applyFill="1" applyBorder="1" applyAlignment="1">
      <alignment vertical="center" wrapText="1"/>
    </xf>
    <xf numFmtId="0" fontId="5" fillId="25" borderId="6" xfId="0" applyFont="1" applyFill="1" applyBorder="1" applyAlignment="1">
      <alignment horizontal="center" vertical="center"/>
    </xf>
    <xf numFmtId="173" fontId="12" fillId="5" borderId="6" xfId="0" applyNumberFormat="1" applyFont="1" applyFill="1" applyBorder="1" applyAlignment="1">
      <alignment vertical="center" wrapText="1"/>
    </xf>
    <xf numFmtId="0" fontId="5" fillId="31" borderId="6" xfId="0" applyFont="1" applyFill="1" applyBorder="1" applyAlignment="1">
      <alignment horizontal="center" vertical="center" wrapText="1"/>
    </xf>
    <xf numFmtId="0" fontId="0" fillId="0" borderId="6" xfId="0" applyBorder="1" applyAlignment="1">
      <alignment horizontal="justify" vertical="center" wrapText="1"/>
    </xf>
    <xf numFmtId="0" fontId="31" fillId="30" borderId="10" xfId="0" applyFont="1" applyFill="1" applyBorder="1" applyAlignment="1">
      <alignment horizontal="center" vertical="center" wrapText="1"/>
    </xf>
    <xf numFmtId="1" fontId="14" fillId="5" borderId="6" xfId="2" applyNumberFormat="1" applyFont="1" applyFill="1" applyBorder="1" applyAlignment="1" applyProtection="1">
      <alignment horizontal="center" vertical="center" wrapText="1"/>
      <protection locked="0"/>
    </xf>
    <xf numFmtId="3" fontId="23" fillId="5" borderId="6" xfId="0" applyNumberFormat="1" applyFont="1" applyFill="1" applyBorder="1" applyAlignment="1">
      <alignment horizontal="right" vertical="center" wrapText="1"/>
    </xf>
    <xf numFmtId="0" fontId="19" fillId="0" borderId="6" xfId="0" applyFont="1" applyFill="1" applyBorder="1" applyAlignment="1">
      <alignment horizontal="center" vertical="center" wrapText="1"/>
    </xf>
    <xf numFmtId="0" fontId="5" fillId="32" borderId="6" xfId="0" applyFont="1" applyFill="1" applyBorder="1" applyAlignment="1">
      <alignment horizontal="center" vertical="center" wrapText="1"/>
    </xf>
    <xf numFmtId="0" fontId="5" fillId="32" borderId="6" xfId="0" applyFont="1" applyFill="1" applyBorder="1" applyAlignment="1">
      <alignment horizontal="center" vertical="center"/>
    </xf>
    <xf numFmtId="0" fontId="18" fillId="0" borderId="6" xfId="0" applyFont="1" applyBorder="1" applyAlignment="1">
      <alignment horizontal="center" vertical="center" wrapText="1"/>
    </xf>
    <xf numFmtId="173" fontId="23" fillId="5" borderId="6" xfId="0" applyNumberFormat="1" applyFont="1" applyFill="1" applyBorder="1" applyAlignment="1">
      <alignment horizontal="center" vertical="center" wrapText="1"/>
    </xf>
    <xf numFmtId="0" fontId="5" fillId="32" borderId="10" xfId="0" applyFont="1" applyFill="1" applyBorder="1" applyAlignment="1">
      <alignment vertical="center" wrapText="1"/>
    </xf>
    <xf numFmtId="0" fontId="5" fillId="32" borderId="10" xfId="0" applyFont="1" applyFill="1" applyBorder="1" applyAlignment="1">
      <alignment horizontal="center" vertical="center" wrapText="1"/>
    </xf>
    <xf numFmtId="179" fontId="23" fillId="5" borderId="6" xfId="0" applyNumberFormat="1" applyFont="1" applyFill="1" applyBorder="1" applyAlignment="1">
      <alignment vertical="center" wrapText="1"/>
    </xf>
    <xf numFmtId="9" fontId="14" fillId="5" borderId="6" xfId="0" applyNumberFormat="1" applyFont="1" applyFill="1" applyBorder="1" applyAlignment="1">
      <alignment horizontal="center" vertical="center" wrapText="1"/>
    </xf>
    <xf numFmtId="0" fontId="12" fillId="0" borderId="28" xfId="0" applyFont="1" applyBorder="1" applyAlignment="1">
      <alignment horizontal="center" vertical="center" wrapText="1"/>
    </xf>
    <xf numFmtId="0" fontId="5" fillId="20" borderId="6" xfId="0" applyFont="1" applyFill="1" applyBorder="1" applyAlignment="1">
      <alignment horizontal="center" vertical="center" wrapText="1"/>
    </xf>
    <xf numFmtId="176" fontId="23" fillId="5" borderId="6" xfId="0" applyNumberFormat="1" applyFont="1" applyFill="1" applyBorder="1" applyAlignment="1">
      <alignment vertical="center" wrapText="1"/>
    </xf>
    <xf numFmtId="0" fontId="5" fillId="2" borderId="6" xfId="0" applyFont="1" applyFill="1" applyBorder="1" applyAlignment="1">
      <alignment horizontal="center" vertical="center"/>
    </xf>
    <xf numFmtId="0" fontId="23" fillId="0" borderId="40" xfId="0" applyFont="1" applyBorder="1" applyAlignment="1">
      <alignment horizontal="justify" vertical="center" wrapText="1"/>
    </xf>
    <xf numFmtId="0" fontId="23" fillId="0" borderId="28" xfId="0" applyFont="1" applyBorder="1" applyAlignment="1">
      <alignment vertical="center" wrapText="1"/>
    </xf>
    <xf numFmtId="0" fontId="24" fillId="5" borderId="52" xfId="7" applyFont="1" applyFill="1" applyBorder="1" applyAlignment="1">
      <alignment horizontal="center" vertical="center" wrapText="1"/>
    </xf>
    <xf numFmtId="0" fontId="30" fillId="33" borderId="6" xfId="0" applyFont="1" applyFill="1" applyBorder="1" applyAlignment="1">
      <alignment horizontal="center" vertical="center" wrapText="1"/>
    </xf>
    <xf numFmtId="9" fontId="23" fillId="0" borderId="28" xfId="0" applyNumberFormat="1" applyFont="1" applyBorder="1" applyAlignment="1">
      <alignment horizontal="center" vertical="center" wrapText="1"/>
    </xf>
    <xf numFmtId="0" fontId="5" fillId="2" borderId="10" xfId="0" applyFont="1" applyFill="1" applyBorder="1" applyAlignment="1">
      <alignment vertical="center" wrapText="1"/>
    </xf>
    <xf numFmtId="0" fontId="5" fillId="2" borderId="10" xfId="0" applyFont="1" applyFill="1" applyBorder="1" applyAlignment="1">
      <alignment horizontal="center" vertical="center" wrapText="1"/>
    </xf>
    <xf numFmtId="0" fontId="5" fillId="2" borderId="10" xfId="0" applyFont="1" applyFill="1" applyBorder="1" applyAlignment="1">
      <alignment horizontal="center" vertical="center"/>
    </xf>
    <xf numFmtId="0" fontId="18" fillId="5" borderId="6" xfId="0" applyFont="1" applyFill="1" applyBorder="1" applyAlignment="1">
      <alignment horizontal="center" vertical="center" wrapText="1"/>
    </xf>
    <xf numFmtId="0" fontId="5" fillId="25" borderId="10" xfId="0" applyFont="1" applyFill="1" applyBorder="1" applyAlignment="1">
      <alignment horizontal="center" vertical="center"/>
    </xf>
    <xf numFmtId="3" fontId="23" fillId="0" borderId="6" xfId="0" applyNumberFormat="1" applyFont="1" applyBorder="1" applyAlignment="1">
      <alignment vertical="center" wrapText="1"/>
    </xf>
    <xf numFmtId="0" fontId="23" fillId="0" borderId="10" xfId="0" applyFont="1" applyBorder="1" applyAlignment="1">
      <alignment horizontal="justify" vertical="center" wrapText="1"/>
    </xf>
    <xf numFmtId="0" fontId="14" fillId="0" borderId="35" xfId="0" applyNumberFormat="1" applyFont="1" applyBorder="1" applyAlignment="1" applyProtection="1">
      <alignment horizontal="center" vertical="center" wrapText="1"/>
      <protection locked="0"/>
    </xf>
    <xf numFmtId="0" fontId="14" fillId="0" borderId="35" xfId="7" applyNumberFormat="1" applyFont="1" applyBorder="1" applyAlignment="1">
      <alignment horizontal="center" vertical="center" wrapText="1"/>
    </xf>
    <xf numFmtId="0" fontId="23" fillId="0" borderId="46" xfId="0" applyFont="1" applyBorder="1" applyAlignment="1">
      <alignment horizontal="justify" vertical="center" wrapText="1"/>
    </xf>
    <xf numFmtId="0" fontId="23" fillId="0" borderId="9" xfId="0" applyFont="1" applyBorder="1" applyAlignment="1">
      <alignment horizontal="center" vertical="center" wrapText="1"/>
    </xf>
    <xf numFmtId="173" fontId="0" fillId="0" borderId="6" xfId="0" applyNumberFormat="1" applyBorder="1" applyAlignment="1">
      <alignment horizontal="center" vertical="center" wrapText="1"/>
    </xf>
    <xf numFmtId="178" fontId="0" fillId="0" borderId="6" xfId="3" applyNumberFormat="1" applyFont="1" applyBorder="1" applyAlignment="1">
      <alignment horizontal="center" vertical="center" wrapText="1"/>
    </xf>
    <xf numFmtId="180" fontId="23" fillId="0" borderId="0" xfId="0" applyNumberFormat="1" applyFont="1" applyAlignment="1">
      <alignment vertical="center" wrapText="1"/>
    </xf>
    <xf numFmtId="180" fontId="23" fillId="0" borderId="6" xfId="0" applyNumberFormat="1" applyFont="1" applyBorder="1" applyAlignment="1">
      <alignment vertical="center" wrapText="1"/>
    </xf>
    <xf numFmtId="0" fontId="14" fillId="5" borderId="10" xfId="0" applyFont="1" applyFill="1" applyBorder="1" applyAlignment="1">
      <alignment horizontal="center" vertical="center" wrapText="1"/>
    </xf>
    <xf numFmtId="0" fontId="32" fillId="5" borderId="6" xfId="0" applyFont="1" applyFill="1" applyBorder="1" applyAlignment="1">
      <alignment vertical="center" wrapText="1"/>
    </xf>
    <xf numFmtId="0" fontId="23" fillId="0" borderId="6" xfId="0" applyFont="1" applyFill="1" applyBorder="1" applyAlignment="1">
      <alignment vertical="center" wrapText="1"/>
    </xf>
    <xf numFmtId="0" fontId="5" fillId="4" borderId="21" xfId="0" applyFont="1" applyFill="1" applyBorder="1" applyAlignment="1">
      <alignment vertical="center" wrapText="1"/>
    </xf>
    <xf numFmtId="0" fontId="5" fillId="4" borderId="21" xfId="0" applyFont="1" applyFill="1" applyBorder="1" applyAlignment="1">
      <alignment horizontal="center" vertical="center" wrapText="1"/>
    </xf>
    <xf numFmtId="0" fontId="23" fillId="5" borderId="6" xfId="0" applyFont="1" applyFill="1" applyBorder="1" applyAlignment="1">
      <alignment vertical="center" wrapText="1"/>
    </xf>
    <xf numFmtId="0" fontId="26" fillId="0" borderId="6" xfId="0" applyFont="1" applyFill="1" applyBorder="1" applyAlignment="1">
      <alignment vertical="center" wrapText="1"/>
    </xf>
    <xf numFmtId="0" fontId="5" fillId="5" borderId="21" xfId="0" applyFont="1" applyFill="1" applyBorder="1" applyAlignment="1">
      <alignment vertical="center" wrapText="1"/>
    </xf>
    <xf numFmtId="0" fontId="5" fillId="32" borderId="6" xfId="0" applyFont="1" applyFill="1" applyBorder="1" applyAlignment="1">
      <alignment vertical="center" wrapText="1"/>
    </xf>
    <xf numFmtId="0" fontId="26" fillId="5" borderId="10" xfId="0" applyFont="1" applyFill="1" applyBorder="1" applyAlignment="1">
      <alignment horizontal="center" vertical="center" wrapText="1"/>
    </xf>
    <xf numFmtId="0" fontId="26" fillId="5" borderId="10" xfId="0" applyFont="1" applyFill="1" applyBorder="1" applyAlignment="1">
      <alignment horizontal="justify" vertical="center" wrapText="1"/>
    </xf>
    <xf numFmtId="173" fontId="12" fillId="0" borderId="6" xfId="0" applyNumberFormat="1" applyFont="1" applyFill="1" applyBorder="1" applyAlignment="1">
      <alignment vertical="center" wrapText="1"/>
    </xf>
    <xf numFmtId="0" fontId="2" fillId="4" borderId="0" xfId="0" applyFont="1" applyFill="1" applyBorder="1" applyAlignment="1">
      <alignment horizontal="center" vertical="center" wrapText="1"/>
    </xf>
    <xf numFmtId="0" fontId="33" fillId="0" borderId="0" xfId="0" applyFont="1"/>
    <xf numFmtId="0" fontId="17" fillId="0" borderId="28"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5" fillId="0" borderId="6" xfId="0" applyFont="1" applyFill="1" applyBorder="1" applyAlignment="1">
      <alignment horizontal="left" vertical="center" wrapText="1"/>
    </xf>
    <xf numFmtId="166" fontId="23" fillId="0" borderId="6" xfId="0" applyNumberFormat="1" applyFont="1" applyFill="1" applyBorder="1" applyAlignment="1">
      <alignment vertical="center" wrapText="1"/>
    </xf>
    <xf numFmtId="166" fontId="23" fillId="0" borderId="6" xfId="4" applyNumberFormat="1" applyFont="1" applyFill="1" applyBorder="1" applyAlignment="1">
      <alignment vertical="center" wrapText="1"/>
    </xf>
    <xf numFmtId="169" fontId="12" fillId="0" borderId="6" xfId="0" applyNumberFormat="1" applyFont="1" applyFill="1" applyBorder="1" applyAlignment="1">
      <alignment horizontal="center" vertical="center"/>
    </xf>
    <xf numFmtId="169" fontId="12" fillId="0" borderId="6" xfId="0" applyNumberFormat="1" applyFont="1" applyFill="1" applyBorder="1" applyAlignment="1">
      <alignment horizontal="center" vertical="center" wrapText="1"/>
    </xf>
    <xf numFmtId="169" fontId="0" fillId="0" borderId="6" xfId="0" applyNumberFormat="1" applyFill="1" applyBorder="1" applyAlignment="1">
      <alignment horizontal="center" vertical="center"/>
    </xf>
    <xf numFmtId="0" fontId="0" fillId="0" borderId="6" xfId="0" quotePrefix="1" applyBorder="1" applyAlignment="1">
      <alignment horizontal="center" vertical="center" wrapText="1"/>
    </xf>
    <xf numFmtId="166" fontId="23" fillId="0" borderId="6" xfId="4" applyNumberFormat="1" applyFont="1" applyBorder="1" applyAlignment="1">
      <alignment vertical="center" wrapText="1"/>
    </xf>
    <xf numFmtId="0" fontId="19" fillId="5" borderId="6" xfId="0" applyFont="1" applyFill="1" applyBorder="1" applyAlignment="1">
      <alignment horizontal="center" vertical="center" wrapText="1"/>
    </xf>
    <xf numFmtId="0" fontId="25" fillId="0" borderId="6" xfId="0" applyFont="1" applyBorder="1" applyAlignment="1">
      <alignment horizontal="center" vertical="center" wrapText="1"/>
    </xf>
    <xf numFmtId="9" fontId="2" fillId="0" borderId="5" xfId="0" applyNumberFormat="1" applyFont="1" applyFill="1" applyBorder="1" applyAlignment="1">
      <alignment vertical="center" wrapText="1"/>
    </xf>
    <xf numFmtId="178" fontId="24" fillId="0" borderId="6" xfId="3" applyNumberFormat="1" applyFont="1" applyFill="1" applyBorder="1" applyAlignment="1">
      <alignment vertical="center" wrapText="1"/>
    </xf>
    <xf numFmtId="0" fontId="2" fillId="0" borderId="5" xfId="0" applyFont="1" applyFill="1" applyBorder="1" applyAlignment="1">
      <alignment horizontal="justify" vertical="top" wrapText="1"/>
    </xf>
    <xf numFmtId="0" fontId="24" fillId="0" borderId="6" xfId="0" applyFont="1" applyBorder="1" applyAlignment="1">
      <alignment horizontal="center" vertical="center" wrapText="1"/>
    </xf>
    <xf numFmtId="9" fontId="14" fillId="27" borderId="6" xfId="0" applyNumberFormat="1" applyFont="1" applyFill="1" applyBorder="1" applyAlignment="1">
      <alignment horizontal="center" vertical="center" wrapText="1"/>
    </xf>
    <xf numFmtId="10" fontId="14" fillId="0" borderId="6" xfId="0" applyNumberFormat="1" applyFont="1" applyFill="1" applyBorder="1" applyAlignment="1">
      <alignment vertical="center" wrapText="1"/>
    </xf>
    <xf numFmtId="0" fontId="2" fillId="0" borderId="5" xfId="0" applyFont="1" applyFill="1" applyBorder="1" applyAlignment="1">
      <alignment horizontal="justify" vertical="center"/>
    </xf>
    <xf numFmtId="9" fontId="2" fillId="0" borderId="5" xfId="0" applyNumberFormat="1" applyFont="1" applyFill="1" applyBorder="1" applyAlignment="1">
      <alignment horizontal="center" vertical="center"/>
    </xf>
    <xf numFmtId="0" fontId="23" fillId="0" borderId="6" xfId="0" applyFont="1" applyBorder="1" applyAlignment="1">
      <alignment horizontal="right" vertical="center" wrapText="1"/>
    </xf>
    <xf numFmtId="0" fontId="24" fillId="0" borderId="6" xfId="0" applyFont="1" applyFill="1" applyBorder="1" applyAlignment="1">
      <alignment vertical="center" wrapText="1"/>
    </xf>
    <xf numFmtId="0" fontId="2" fillId="0" borderId="40" xfId="0" applyFont="1" applyFill="1" applyBorder="1" applyAlignment="1">
      <alignment horizontal="center" vertical="center" wrapText="1"/>
    </xf>
    <xf numFmtId="0" fontId="7" fillId="2" borderId="43" xfId="0" applyFont="1" applyFill="1" applyBorder="1" applyAlignment="1">
      <alignment horizontal="center" vertical="center" wrapText="1"/>
    </xf>
    <xf numFmtId="9" fontId="2" fillId="21" borderId="11" xfId="1" applyFont="1" applyFill="1" applyBorder="1" applyAlignment="1">
      <alignment horizontal="center" vertical="center" wrapText="1"/>
    </xf>
    <xf numFmtId="0" fontId="11" fillId="2" borderId="0" xfId="0" applyFont="1" applyFill="1" applyBorder="1" applyAlignment="1">
      <alignment horizontal="center" vertical="center" wrapText="1"/>
    </xf>
    <xf numFmtId="9" fontId="2" fillId="21" borderId="11" xfId="1" applyFont="1" applyFill="1" applyBorder="1" applyAlignment="1">
      <alignment horizontal="center" vertical="center" wrapText="1"/>
    </xf>
    <xf numFmtId="0" fontId="2" fillId="0" borderId="1" xfId="0" applyFont="1" applyFill="1" applyBorder="1" applyAlignment="1">
      <alignment vertical="center" wrapText="1"/>
    </xf>
    <xf numFmtId="9" fontId="2" fillId="22" borderId="11" xfId="1" applyFont="1" applyFill="1" applyBorder="1" applyAlignment="1">
      <alignment horizontal="center" vertical="center" wrapText="1"/>
    </xf>
    <xf numFmtId="0" fontId="2" fillId="0" borderId="40" xfId="0" applyFont="1" applyFill="1" applyBorder="1" applyAlignment="1">
      <alignment horizontal="center" vertical="center"/>
    </xf>
    <xf numFmtId="0" fontId="2" fillId="0" borderId="6" xfId="0" quotePrefix="1" applyFont="1" applyFill="1" applyBorder="1" applyAlignment="1">
      <alignment horizontal="center" vertical="center" wrapText="1"/>
    </xf>
    <xf numFmtId="166" fontId="23" fillId="0" borderId="6" xfId="0" applyNumberFormat="1" applyFont="1" applyFill="1" applyBorder="1" applyAlignment="1">
      <alignment horizontal="center" vertical="center" wrapText="1"/>
    </xf>
    <xf numFmtId="166" fontId="23" fillId="0" borderId="6" xfId="4" applyNumberFormat="1" applyFont="1" applyFill="1" applyBorder="1" applyAlignment="1">
      <alignment horizontal="center" vertical="center" wrapText="1"/>
    </xf>
    <xf numFmtId="9" fontId="5" fillId="7" borderId="6" xfId="1" applyFont="1" applyFill="1" applyBorder="1" applyAlignment="1">
      <alignment horizontal="center" vertical="center" wrapText="1"/>
    </xf>
    <xf numFmtId="9" fontId="5" fillId="20" borderId="6" xfId="1" applyFont="1" applyFill="1" applyBorder="1" applyAlignment="1">
      <alignment horizontal="center" vertical="center" wrapText="1"/>
    </xf>
    <xf numFmtId="9" fontId="5" fillId="21" borderId="11" xfId="1" applyFont="1" applyFill="1" applyBorder="1" applyAlignment="1">
      <alignment horizontal="center" vertical="center" wrapText="1"/>
    </xf>
    <xf numFmtId="166" fontId="2" fillId="0" borderId="0" xfId="3"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14" borderId="6" xfId="0" applyFont="1" applyFill="1" applyBorder="1" applyAlignment="1">
      <alignment horizontal="center" vertical="center" wrapText="1"/>
    </xf>
    <xf numFmtId="0" fontId="2" fillId="31" borderId="6" xfId="0" applyFont="1" applyFill="1" applyBorder="1" applyAlignment="1">
      <alignment horizontal="center" vertical="center" wrapText="1"/>
    </xf>
    <xf numFmtId="0" fontId="2" fillId="20" borderId="6" xfId="0" applyFont="1" applyFill="1" applyBorder="1" applyAlignment="1">
      <alignment horizontal="center" vertical="center" wrapText="1"/>
    </xf>
    <xf numFmtId="3" fontId="0" fillId="0" borderId="6" xfId="0" applyNumberFormat="1" applyBorder="1" applyAlignment="1">
      <alignment horizontal="center" vertical="center" wrapText="1"/>
    </xf>
    <xf numFmtId="0" fontId="11" fillId="2" borderId="0" xfId="0" applyFont="1" applyFill="1" applyBorder="1" applyAlignment="1">
      <alignment horizontal="center" vertical="center" wrapText="1"/>
    </xf>
    <xf numFmtId="9" fontId="5" fillId="5" borderId="1" xfId="1" applyFont="1" applyFill="1" applyBorder="1" applyAlignment="1">
      <alignment horizontal="center" vertical="center" wrapText="1"/>
    </xf>
    <xf numFmtId="9" fontId="5" fillId="5" borderId="10" xfId="1"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2" fillId="5" borderId="6" xfId="0" quotePrefix="1" applyFont="1" applyFill="1" applyBorder="1" applyAlignment="1">
      <alignment horizontal="center" vertical="center" wrapText="1"/>
    </xf>
    <xf numFmtId="4" fontId="23" fillId="0" borderId="6" xfId="0" applyNumberFormat="1" applyFont="1" applyFill="1" applyBorder="1" applyAlignment="1">
      <alignment vertical="center" wrapText="1"/>
    </xf>
    <xf numFmtId="4" fontId="23" fillId="0" borderId="6" xfId="0" applyNumberFormat="1" applyFont="1" applyBorder="1" applyAlignment="1">
      <alignment vertical="center" wrapText="1"/>
    </xf>
    <xf numFmtId="0" fontId="12" fillId="5" borderId="6"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171" fontId="14" fillId="5" borderId="6" xfId="0" applyNumberFormat="1" applyFont="1" applyFill="1" applyBorder="1" applyAlignment="1" applyProtection="1">
      <alignment horizontal="center" vertical="center" wrapText="1"/>
      <protection locked="0"/>
    </xf>
    <xf numFmtId="9" fontId="2" fillId="21" borderId="11" xfId="1" applyFont="1" applyFill="1" applyBorder="1" applyAlignment="1">
      <alignment horizontal="center" vertical="center" wrapText="1"/>
    </xf>
    <xf numFmtId="9" fontId="2" fillId="34" borderId="11" xfId="1" applyFont="1" applyFill="1" applyBorder="1" applyAlignment="1">
      <alignment horizontal="center" vertical="center" wrapText="1"/>
    </xf>
    <xf numFmtId="0" fontId="12" fillId="0" borderId="6" xfId="0" quotePrefix="1"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0" xfId="0" applyFont="1" applyFill="1" applyBorder="1" applyAlignment="1">
      <alignment horizontal="center" vertical="center" wrapText="1"/>
    </xf>
    <xf numFmtId="9" fontId="7" fillId="2" borderId="43" xfId="1"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43" xfId="0" applyFont="1" applyFill="1" applyBorder="1" applyAlignment="1">
      <alignment horizontal="center" vertical="center" wrapText="1"/>
    </xf>
    <xf numFmtId="9" fontId="5" fillId="5" borderId="1" xfId="1" applyFont="1" applyFill="1" applyBorder="1" applyAlignment="1">
      <alignment horizontal="center" vertical="center" wrapText="1"/>
    </xf>
    <xf numFmtId="9" fontId="5" fillId="5" borderId="10" xfId="1" applyFont="1" applyFill="1" applyBorder="1" applyAlignment="1">
      <alignment horizontal="center" vertical="center" wrapText="1"/>
    </xf>
    <xf numFmtId="9" fontId="2" fillId="0" borderId="1" xfId="1" applyFont="1" applyFill="1" applyBorder="1" applyAlignment="1">
      <alignment horizontal="center" vertical="center" wrapText="1"/>
    </xf>
    <xf numFmtId="9" fontId="2" fillId="0" borderId="10" xfId="1" applyFont="1" applyFill="1" applyBorder="1" applyAlignment="1">
      <alignment horizontal="center" vertical="center" wrapText="1"/>
    </xf>
    <xf numFmtId="166" fontId="7" fillId="2" borderId="43" xfId="3" applyFont="1" applyFill="1" applyBorder="1" applyAlignment="1">
      <alignment horizontal="center" vertical="center" wrapText="1"/>
    </xf>
    <xf numFmtId="0" fontId="2" fillId="0" borderId="6" xfId="0" applyFont="1" applyFill="1" applyBorder="1" applyAlignment="1">
      <alignment horizontal="justify" vertical="center" wrapText="1"/>
    </xf>
    <xf numFmtId="0" fontId="2"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 fillId="0" borderId="10" xfId="0" applyFont="1" applyFill="1" applyBorder="1" applyAlignment="1">
      <alignment horizontal="justify" vertical="center" wrapText="1"/>
    </xf>
    <xf numFmtId="0" fontId="11" fillId="2" borderId="4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42"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0" borderId="6" xfId="0" applyFont="1" applyFill="1" applyBorder="1" applyAlignment="1">
      <alignment horizontal="center" vertical="center" wrapText="1"/>
    </xf>
    <xf numFmtId="9" fontId="2" fillId="0" borderId="6" xfId="1" applyFont="1" applyFill="1" applyBorder="1" applyAlignment="1">
      <alignment horizontal="center" vertical="center" wrapText="1"/>
    </xf>
    <xf numFmtId="0" fontId="18" fillId="2" borderId="0" xfId="0" applyFont="1" applyFill="1" applyBorder="1" applyAlignment="1">
      <alignment horizontal="center" vertical="center" wrapText="1"/>
    </xf>
    <xf numFmtId="1" fontId="12" fillId="0" borderId="6" xfId="2" applyNumberFormat="1" applyFont="1" applyFill="1" applyBorder="1" applyAlignment="1" applyProtection="1">
      <alignment horizontal="center" vertical="center" wrapText="1"/>
      <protection locked="0"/>
    </xf>
    <xf numFmtId="1" fontId="12" fillId="5" borderId="6" xfId="2" applyNumberFormat="1" applyFont="1" applyFill="1" applyBorder="1" applyAlignment="1" applyProtection="1">
      <alignment horizontal="center" vertical="center" wrapText="1"/>
      <protection locked="0"/>
    </xf>
    <xf numFmtId="1" fontId="12" fillId="5" borderId="6" xfId="0" applyNumberFormat="1" applyFont="1" applyFill="1" applyBorder="1" applyAlignment="1">
      <alignment horizontal="center" vertical="center" wrapText="1"/>
    </xf>
    <xf numFmtId="174" fontId="12" fillId="5" borderId="6" xfId="0" applyNumberFormat="1" applyFont="1" applyFill="1" applyBorder="1" applyAlignment="1" applyProtection="1">
      <alignment horizontal="center" vertical="center" wrapText="1"/>
      <protection locked="0"/>
    </xf>
    <xf numFmtId="9" fontId="12" fillId="5" borderId="6" xfId="0" applyNumberFormat="1" applyFont="1" applyFill="1" applyBorder="1" applyAlignment="1">
      <alignment horizontal="center" vertical="center" wrapText="1"/>
    </xf>
    <xf numFmtId="1" fontId="12" fillId="5" borderId="6" xfId="0" applyNumberFormat="1" applyFont="1" applyFill="1" applyBorder="1" applyAlignment="1" applyProtection="1">
      <alignment horizontal="center" vertical="center" wrapText="1"/>
      <protection locked="0"/>
    </xf>
    <xf numFmtId="9" fontId="12" fillId="5" borderId="6" xfId="0" applyNumberFormat="1" applyFont="1" applyFill="1" applyBorder="1" applyAlignment="1" applyProtection="1">
      <alignment horizontal="center" vertical="center" wrapText="1"/>
      <protection locked="0"/>
    </xf>
    <xf numFmtId="0" fontId="12" fillId="5" borderId="10" xfId="0" applyFont="1" applyFill="1" applyBorder="1" applyAlignment="1">
      <alignment horizontal="center" vertical="center" wrapText="1"/>
    </xf>
    <xf numFmtId="0" fontId="0" fillId="0" borderId="0" xfId="0" applyFont="1" applyFill="1" applyBorder="1" applyAlignment="1">
      <alignment horizontal="justify" vertical="center" wrapText="1"/>
    </xf>
    <xf numFmtId="174" fontId="12" fillId="5" borderId="6"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172" fontId="5" fillId="0" borderId="6" xfId="0" applyNumberFormat="1" applyFont="1" applyBorder="1" applyAlignment="1">
      <alignment horizontal="center" vertical="center" wrapText="1"/>
    </xf>
    <xf numFmtId="169" fontId="5" fillId="0" borderId="6" xfId="0" applyNumberFormat="1" applyFont="1" applyBorder="1" applyAlignment="1">
      <alignment horizontal="center" vertical="center" wrapText="1"/>
    </xf>
    <xf numFmtId="169" fontId="5" fillId="0" borderId="6" xfId="0" applyNumberFormat="1" applyFont="1" applyFill="1" applyBorder="1" applyAlignment="1">
      <alignment horizontal="center" vertical="center"/>
    </xf>
    <xf numFmtId="169" fontId="5" fillId="0" borderId="6" xfId="0" applyNumberFormat="1" applyFont="1" applyFill="1" applyBorder="1" applyAlignment="1">
      <alignment horizontal="center" vertical="center" wrapText="1"/>
    </xf>
    <xf numFmtId="0" fontId="2" fillId="0" borderId="6" xfId="0" applyFont="1" applyBorder="1" applyAlignment="1">
      <alignment horizontal="center" vertical="center"/>
    </xf>
    <xf numFmtId="169" fontId="2" fillId="0" borderId="6" xfId="0" applyNumberFormat="1" applyFont="1" applyFill="1" applyBorder="1" applyAlignment="1">
      <alignment horizontal="center" vertical="center"/>
    </xf>
    <xf numFmtId="0" fontId="5" fillId="0" borderId="6" xfId="0" applyFont="1" applyBorder="1" applyAlignment="1">
      <alignment horizontal="center" vertical="center" wrapText="1"/>
    </xf>
    <xf numFmtId="3" fontId="5" fillId="5" borderId="6" xfId="0" applyNumberFormat="1" applyFont="1" applyFill="1" applyBorder="1" applyAlignment="1">
      <alignment horizontal="center" vertical="center" wrapText="1"/>
    </xf>
    <xf numFmtId="169" fontId="5" fillId="5" borderId="6" xfId="0" applyNumberFormat="1" applyFont="1" applyFill="1" applyBorder="1" applyAlignment="1">
      <alignment horizontal="center" vertical="center" wrapText="1"/>
    </xf>
    <xf numFmtId="0" fontId="2" fillId="0" borderId="6" xfId="0" applyFont="1" applyBorder="1" applyAlignment="1">
      <alignment horizontal="center" vertical="center" wrapText="1"/>
    </xf>
    <xf numFmtId="179" fontId="2" fillId="5" borderId="6" xfId="0" applyNumberFormat="1" applyFont="1" applyFill="1" applyBorder="1" applyAlignment="1">
      <alignment horizontal="center" vertical="center" wrapText="1"/>
    </xf>
    <xf numFmtId="9" fontId="2" fillId="21" borderId="11" xfId="1" applyNumberFormat="1" applyFont="1" applyFill="1" applyBorder="1" applyAlignment="1">
      <alignment horizontal="center" vertical="center" wrapText="1"/>
    </xf>
    <xf numFmtId="9" fontId="2" fillId="7" borderId="11" xfId="1" applyNumberFormat="1" applyFont="1" applyFill="1" applyBorder="1" applyAlignment="1">
      <alignment horizontal="center" vertical="center" wrapText="1"/>
    </xf>
    <xf numFmtId="0" fontId="2" fillId="0" borderId="6" xfId="0" applyFont="1" applyFill="1" applyBorder="1" applyAlignment="1">
      <alignment horizontal="justify" vertical="center" wrapText="1"/>
    </xf>
    <xf numFmtId="9" fontId="2" fillId="21" borderId="11" xfId="1" applyFont="1" applyFill="1" applyBorder="1" applyAlignment="1">
      <alignment horizontal="center" vertical="center" wrapText="1"/>
    </xf>
    <xf numFmtId="0" fontId="2" fillId="0" borderId="40" xfId="0" applyFont="1" applyFill="1" applyBorder="1" applyAlignment="1">
      <alignment horizontal="center" vertical="center" wrapText="1"/>
    </xf>
    <xf numFmtId="9" fontId="2" fillId="21" borderId="22" xfId="1" applyFont="1" applyFill="1" applyBorder="1" applyAlignment="1">
      <alignment horizontal="center" vertical="center" wrapText="1"/>
    </xf>
    <xf numFmtId="9" fontId="2" fillId="21" borderId="11" xfId="1" applyFont="1" applyFill="1" applyBorder="1" applyAlignment="1">
      <alignment horizontal="center" vertical="center" wrapText="1"/>
    </xf>
    <xf numFmtId="169" fontId="0" fillId="0" borderId="6" xfId="0" applyNumberFormat="1" applyFill="1" applyBorder="1" applyAlignment="1">
      <alignment horizontal="center" vertical="center" wrapText="1"/>
    </xf>
    <xf numFmtId="167" fontId="23" fillId="0" borderId="38" xfId="2" applyFont="1" applyBorder="1" applyAlignment="1">
      <alignment horizontal="center" vertical="center" wrapText="1"/>
    </xf>
    <xf numFmtId="4" fontId="23" fillId="0" borderId="6" xfId="0" applyNumberFormat="1" applyFont="1" applyBorder="1" applyAlignment="1">
      <alignment horizontal="center" vertical="center" wrapText="1"/>
    </xf>
    <xf numFmtId="4" fontId="0" fillId="0" borderId="6" xfId="0" applyNumberFormat="1" applyFont="1" applyBorder="1" applyAlignment="1">
      <alignment horizontal="center" vertical="center"/>
    </xf>
    <xf numFmtId="0" fontId="2" fillId="5" borderId="0" xfId="0" applyFont="1" applyFill="1" applyBorder="1" applyAlignment="1">
      <alignment vertical="center" wrapText="1"/>
    </xf>
    <xf numFmtId="9" fontId="2" fillId="21" borderId="11" xfId="1" applyFont="1" applyFill="1" applyBorder="1" applyAlignment="1">
      <alignment horizontal="center" vertical="center" wrapText="1"/>
    </xf>
    <xf numFmtId="9" fontId="5" fillId="5" borderId="1" xfId="1" applyFont="1" applyFill="1" applyBorder="1" applyAlignment="1">
      <alignment horizontal="center" vertical="center" wrapText="1"/>
    </xf>
    <xf numFmtId="9" fontId="5" fillId="5" borderId="10" xfId="1" applyFont="1" applyFill="1" applyBorder="1" applyAlignment="1">
      <alignment horizontal="center" vertical="center" wrapText="1"/>
    </xf>
    <xf numFmtId="0" fontId="14" fillId="5" borderId="10" xfId="0" applyFont="1" applyFill="1" applyBorder="1" applyAlignment="1">
      <alignment horizontal="center" vertical="center" wrapText="1"/>
    </xf>
    <xf numFmtId="0" fontId="2" fillId="0" borderId="6" xfId="0" applyFont="1" applyFill="1" applyBorder="1" applyAlignment="1">
      <alignment horizontal="justify"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9" fontId="2" fillId="21" borderId="11" xfId="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 xfId="0"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0" fontId="12" fillId="5" borderId="6" xfId="0" applyFont="1" applyFill="1" applyBorder="1" applyAlignment="1">
      <alignment horizontal="center" vertical="center" wrapText="1"/>
    </xf>
    <xf numFmtId="0" fontId="0" fillId="0" borderId="6" xfId="0" applyBorder="1" applyAlignment="1">
      <alignment horizontal="center" vertical="center" wrapText="1"/>
    </xf>
    <xf numFmtId="0" fontId="12" fillId="0"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171" fontId="14" fillId="5" borderId="6" xfId="0" applyNumberFormat="1" applyFont="1" applyFill="1" applyBorder="1" applyAlignment="1" applyProtection="1">
      <alignment horizontal="center" vertical="center" wrapText="1"/>
      <protection locked="0"/>
    </xf>
    <xf numFmtId="167" fontId="0" fillId="0" borderId="6" xfId="2" applyFont="1" applyBorder="1" applyAlignment="1">
      <alignment horizontal="left" vertical="center" wrapText="1"/>
    </xf>
    <xf numFmtId="4" fontId="0" fillId="0" borderId="6" xfId="0" applyNumberFormat="1" applyFont="1" applyBorder="1" applyAlignment="1">
      <alignment horizontal="right" vertical="center"/>
    </xf>
    <xf numFmtId="167" fontId="0" fillId="0" borderId="6" xfId="2" applyFont="1" applyBorder="1" applyAlignment="1">
      <alignment vertical="center" wrapText="1"/>
    </xf>
    <xf numFmtId="9" fontId="12" fillId="0" borderId="6" xfId="0" applyNumberFormat="1" applyFont="1" applyBorder="1" applyAlignment="1">
      <alignment horizontal="center" vertical="center" wrapText="1"/>
    </xf>
    <xf numFmtId="9" fontId="12" fillId="0" borderId="6" xfId="0" applyNumberFormat="1" applyFont="1" applyFill="1" applyBorder="1" applyAlignment="1">
      <alignment horizontal="center" vertical="center" wrapText="1"/>
    </xf>
    <xf numFmtId="9" fontId="2" fillId="21" borderId="11" xfId="1" applyFont="1" applyFill="1" applyBorder="1" applyAlignment="1">
      <alignment horizontal="center" vertical="center" wrapText="1"/>
    </xf>
    <xf numFmtId="9" fontId="12" fillId="5" borderId="6" xfId="1" applyFont="1" applyFill="1" applyBorder="1" applyAlignment="1" applyProtection="1">
      <alignment horizontal="center" vertical="center" wrapText="1"/>
      <protection locked="0"/>
    </xf>
    <xf numFmtId="9" fontId="12" fillId="5" borderId="6" xfId="1" applyNumberFormat="1" applyFont="1" applyFill="1" applyBorder="1" applyAlignment="1" applyProtection="1">
      <alignment horizontal="center" vertical="center" wrapText="1"/>
      <protection locked="0"/>
    </xf>
    <xf numFmtId="9" fontId="12" fillId="5" borderId="6" xfId="1" applyFont="1" applyFill="1" applyBorder="1" applyAlignment="1">
      <alignment horizontal="center" vertical="center" wrapText="1"/>
    </xf>
    <xf numFmtId="9" fontId="2" fillId="0" borderId="1" xfId="1" applyFont="1" applyFill="1" applyBorder="1" applyAlignment="1">
      <alignment horizontal="center" vertical="center" wrapText="1"/>
    </xf>
    <xf numFmtId="9" fontId="2" fillId="0" borderId="10" xfId="1" applyFont="1" applyFill="1" applyBorder="1" applyAlignment="1">
      <alignment horizontal="center" vertical="center" wrapText="1"/>
    </xf>
    <xf numFmtId="9" fontId="2" fillId="21" borderId="11" xfId="1" applyFont="1" applyFill="1" applyBorder="1" applyAlignment="1">
      <alignment horizontal="center" vertical="center" wrapText="1"/>
    </xf>
    <xf numFmtId="9" fontId="2" fillId="0" borderId="40" xfId="0" applyNumberFormat="1"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6" xfId="0" applyFont="1" applyFill="1" applyBorder="1" applyAlignment="1">
      <alignment horizontal="justify" vertical="center" wrapText="1"/>
    </xf>
    <xf numFmtId="9" fontId="2" fillId="0" borderId="10" xfId="0" applyNumberFormat="1" applyFont="1" applyFill="1" applyBorder="1" applyAlignment="1">
      <alignment horizontal="center" vertical="center" wrapText="1"/>
    </xf>
    <xf numFmtId="1" fontId="2" fillId="0" borderId="40" xfId="1" applyNumberFormat="1" applyFont="1" applyFill="1" applyBorder="1" applyAlignment="1">
      <alignment horizontal="center" vertical="center" wrapText="1"/>
    </xf>
    <xf numFmtId="9" fontId="5" fillId="34" borderId="11" xfId="1" applyFont="1" applyFill="1" applyBorder="1" applyAlignment="1">
      <alignment horizontal="center" vertical="center" wrapText="1"/>
    </xf>
    <xf numFmtId="9" fontId="2" fillId="34" borderId="11" xfId="1"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4" fontId="2" fillId="0" borderId="21"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9" fontId="2" fillId="0" borderId="1" xfId="1" applyFont="1" applyFill="1" applyBorder="1" applyAlignment="1">
      <alignment horizontal="center" vertical="center" wrapText="1"/>
    </xf>
    <xf numFmtId="9" fontId="2" fillId="0" borderId="21" xfId="1" applyFont="1" applyFill="1" applyBorder="1" applyAlignment="1">
      <alignment horizontal="center" vertical="center" wrapText="1"/>
    </xf>
    <xf numFmtId="9" fontId="2" fillId="0" borderId="10" xfId="1" applyFont="1" applyFill="1" applyBorder="1" applyAlignment="1">
      <alignment horizontal="center" vertical="center" wrapText="1"/>
    </xf>
    <xf numFmtId="0" fontId="7" fillId="2" borderId="43" xfId="0" applyFont="1" applyFill="1" applyBorder="1" applyAlignment="1">
      <alignment horizontal="center" vertical="center" wrapText="1"/>
    </xf>
    <xf numFmtId="9" fontId="7" fillId="2" borderId="43" xfId="1"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2" xfId="0" applyFont="1" applyFill="1" applyBorder="1" applyAlignment="1">
      <alignment horizontal="justify" vertical="center" wrapText="1"/>
    </xf>
    <xf numFmtId="0" fontId="2" fillId="0" borderId="23" xfId="0" applyFont="1" applyFill="1" applyBorder="1" applyAlignment="1">
      <alignment horizontal="justify" vertical="center" wrapText="1"/>
    </xf>
    <xf numFmtId="0" fontId="2" fillId="0" borderId="11" xfId="0" applyFont="1" applyFill="1" applyBorder="1" applyAlignment="1">
      <alignment horizontal="justify" vertical="center" wrapText="1"/>
    </xf>
    <xf numFmtId="9" fontId="10" fillId="2" borderId="43" xfId="1" applyFont="1" applyFill="1" applyBorder="1" applyAlignment="1">
      <alignment horizontal="center" vertical="center" wrapText="1"/>
    </xf>
    <xf numFmtId="0" fontId="6" fillId="2" borderId="43"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5" xfId="0"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9" fontId="2" fillId="21" borderId="22" xfId="1" applyFont="1" applyFill="1" applyBorder="1" applyAlignment="1">
      <alignment horizontal="center" vertical="center" wrapText="1"/>
    </xf>
    <xf numFmtId="9" fontId="2" fillId="21" borderId="23" xfId="1" applyFont="1" applyFill="1" applyBorder="1" applyAlignment="1">
      <alignment horizontal="center" vertical="center" wrapText="1"/>
    </xf>
    <xf numFmtId="9" fontId="2" fillId="21" borderId="11" xfId="1" applyFont="1" applyFill="1" applyBorder="1" applyAlignment="1">
      <alignment horizontal="center" vertical="center" wrapText="1"/>
    </xf>
    <xf numFmtId="9" fontId="2" fillId="0" borderId="40" xfId="0" applyNumberFormat="1" applyFont="1" applyFill="1" applyBorder="1" applyAlignment="1">
      <alignment horizontal="center" vertical="center" wrapText="1"/>
    </xf>
    <xf numFmtId="0" fontId="2" fillId="0" borderId="40"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2" fillId="0" borderId="10" xfId="0" applyFont="1" applyFill="1" applyBorder="1" applyAlignment="1">
      <alignment horizontal="justify" vertical="center" wrapText="1"/>
    </xf>
    <xf numFmtId="0" fontId="2" fillId="0" borderId="6" xfId="0" applyFont="1" applyFill="1" applyBorder="1" applyAlignment="1">
      <alignment horizontal="justify" vertical="center" wrapText="1"/>
    </xf>
    <xf numFmtId="0" fontId="2"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5" fillId="0" borderId="6" xfId="0" applyFont="1" applyFill="1" applyBorder="1" applyAlignment="1">
      <alignment horizontal="justify" vertical="center" wrapText="1"/>
    </xf>
    <xf numFmtId="0" fontId="5" fillId="0" borderId="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justify" vertical="top" wrapText="1"/>
    </xf>
    <xf numFmtId="0" fontId="5" fillId="0" borderId="8" xfId="0" applyFont="1" applyFill="1" applyBorder="1" applyAlignment="1">
      <alignment horizontal="justify" vertical="top" wrapText="1"/>
    </xf>
    <xf numFmtId="0" fontId="2" fillId="0" borderId="1" xfId="0" applyFont="1" applyFill="1" applyBorder="1" applyAlignment="1">
      <alignment horizontal="justify" vertical="center" wrapText="1"/>
    </xf>
    <xf numFmtId="0" fontId="2" fillId="0" borderId="26" xfId="0" applyFont="1" applyFill="1" applyBorder="1" applyAlignment="1">
      <alignment horizontal="justify" vertical="center" wrapText="1"/>
    </xf>
    <xf numFmtId="0" fontId="2" fillId="0" borderId="6" xfId="0" applyFont="1" applyFill="1" applyBorder="1" applyAlignment="1">
      <alignment horizontal="justify" vertical="top"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28" xfId="0" applyFont="1" applyFill="1" applyBorder="1" applyAlignment="1">
      <alignment horizontal="center" vertical="center"/>
    </xf>
    <xf numFmtId="166" fontId="2" fillId="0" borderId="1" xfId="3" applyFont="1" applyFill="1" applyBorder="1" applyAlignment="1">
      <alignment horizontal="center" vertical="center" wrapText="1"/>
    </xf>
    <xf numFmtId="166" fontId="2" fillId="0" borderId="21" xfId="3" applyFont="1" applyFill="1" applyBorder="1" applyAlignment="1">
      <alignment horizontal="center" vertical="center" wrapText="1"/>
    </xf>
    <xf numFmtId="166" fontId="2" fillId="0" borderId="10" xfId="3"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45" xfId="0" applyFont="1" applyFill="1" applyBorder="1" applyAlignment="1">
      <alignment horizontal="center" vertical="center" wrapText="1"/>
    </xf>
    <xf numFmtId="166" fontId="7" fillId="2" borderId="43" xfId="3" applyFont="1" applyFill="1" applyBorder="1" applyAlignment="1">
      <alignment horizontal="center" vertical="center" wrapText="1"/>
    </xf>
    <xf numFmtId="172" fontId="5" fillId="0" borderId="1" xfId="0" applyNumberFormat="1" applyFont="1" applyBorder="1" applyAlignment="1">
      <alignment horizontal="center" vertical="center" wrapText="1"/>
    </xf>
    <xf numFmtId="172" fontId="5" fillId="0" borderId="21" xfId="0" applyNumberFormat="1" applyFont="1" applyBorder="1" applyAlignment="1">
      <alignment horizontal="center" vertical="center" wrapText="1"/>
    </xf>
    <xf numFmtId="172" fontId="5" fillId="0" borderId="10" xfId="0" applyNumberFormat="1" applyFont="1" applyBorder="1" applyAlignment="1">
      <alignment horizontal="center" vertical="center" wrapText="1"/>
    </xf>
    <xf numFmtId="169" fontId="5" fillId="0" borderId="1" xfId="0" applyNumberFormat="1" applyFont="1" applyBorder="1" applyAlignment="1">
      <alignment horizontal="center" vertical="center" wrapText="1"/>
    </xf>
    <xf numFmtId="169" fontId="5" fillId="0" borderId="21" xfId="0" applyNumberFormat="1" applyFont="1" applyBorder="1" applyAlignment="1">
      <alignment horizontal="center" vertical="center" wrapText="1"/>
    </xf>
    <xf numFmtId="169" fontId="5" fillId="0" borderId="10" xfId="0" applyNumberFormat="1" applyFont="1" applyBorder="1" applyAlignment="1">
      <alignment horizontal="center" vertical="center" wrapText="1"/>
    </xf>
    <xf numFmtId="9" fontId="5" fillId="5" borderId="1" xfId="1" applyFont="1" applyFill="1" applyBorder="1" applyAlignment="1">
      <alignment horizontal="center" vertical="center" wrapText="1"/>
    </xf>
    <xf numFmtId="9" fontId="5" fillId="5" borderId="21" xfId="1" applyFont="1" applyFill="1" applyBorder="1" applyAlignment="1">
      <alignment horizontal="center" vertical="center" wrapText="1"/>
    </xf>
    <xf numFmtId="9" fontId="5" fillId="5" borderId="10" xfId="1" applyFont="1" applyFill="1" applyBorder="1" applyAlignment="1">
      <alignment horizontal="center" vertical="center" wrapText="1"/>
    </xf>
    <xf numFmtId="9" fontId="12" fillId="5" borderId="1" xfId="1" applyFont="1" applyFill="1" applyBorder="1" applyAlignment="1">
      <alignment horizontal="center" vertical="center" wrapText="1"/>
    </xf>
    <xf numFmtId="9" fontId="12" fillId="5" borderId="21" xfId="1" applyFont="1" applyFill="1" applyBorder="1" applyAlignment="1">
      <alignment horizontal="center" vertical="center" wrapText="1"/>
    </xf>
    <xf numFmtId="9" fontId="12" fillId="5" borderId="10" xfId="1" applyFont="1" applyFill="1" applyBorder="1" applyAlignment="1">
      <alignment horizontal="center" vertical="center" wrapText="1"/>
    </xf>
    <xf numFmtId="9" fontId="12" fillId="5" borderId="1" xfId="1" applyFont="1" applyFill="1" applyBorder="1" applyAlignment="1" applyProtection="1">
      <alignment horizontal="center" vertical="center" wrapText="1"/>
      <protection locked="0"/>
    </xf>
    <xf numFmtId="9" fontId="12" fillId="5" borderId="21" xfId="1" applyFont="1" applyFill="1" applyBorder="1" applyAlignment="1" applyProtection="1">
      <alignment horizontal="center" vertical="center" wrapText="1"/>
      <protection locked="0"/>
    </xf>
    <xf numFmtId="9" fontId="12" fillId="5" borderId="10" xfId="1" applyFont="1" applyFill="1" applyBorder="1" applyAlignment="1" applyProtection="1">
      <alignment horizontal="center" vertical="center" wrapText="1"/>
      <protection locked="0"/>
    </xf>
    <xf numFmtId="9" fontId="5" fillId="4" borderId="1" xfId="1" applyFont="1" applyFill="1" applyBorder="1" applyAlignment="1">
      <alignment horizontal="center" vertical="center" wrapText="1"/>
    </xf>
    <xf numFmtId="9" fontId="5" fillId="4" borderId="21" xfId="1" applyFont="1" applyFill="1" applyBorder="1" applyAlignment="1">
      <alignment horizontal="center" vertical="center" wrapText="1"/>
    </xf>
    <xf numFmtId="9" fontId="5" fillId="4" borderId="10" xfId="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21" xfId="0" applyFont="1" applyFill="1" applyBorder="1" applyAlignment="1">
      <alignment horizontal="center" vertical="center" wrapText="1"/>
    </xf>
    <xf numFmtId="0" fontId="14" fillId="5" borderId="10" xfId="0" applyFont="1" applyFill="1" applyBorder="1" applyAlignment="1">
      <alignment horizontal="center" vertical="center" wrapText="1"/>
    </xf>
    <xf numFmtId="171" fontId="14" fillId="5" borderId="1" xfId="0" applyNumberFormat="1" applyFont="1" applyFill="1" applyBorder="1" applyAlignment="1" applyProtection="1">
      <alignment horizontal="center" vertical="center" wrapText="1"/>
      <protection locked="0"/>
    </xf>
    <xf numFmtId="171" fontId="14" fillId="5" borderId="21" xfId="0" applyNumberFormat="1" applyFont="1" applyFill="1" applyBorder="1" applyAlignment="1" applyProtection="1">
      <alignment horizontal="center" vertical="center" wrapText="1"/>
      <protection locked="0"/>
    </xf>
    <xf numFmtId="171" fontId="14" fillId="5" borderId="10" xfId="0" applyNumberFormat="1" applyFont="1" applyFill="1" applyBorder="1" applyAlignment="1" applyProtection="1">
      <alignment horizontal="center" vertical="center" wrapText="1"/>
      <protection locked="0"/>
    </xf>
    <xf numFmtId="0" fontId="7" fillId="0" borderId="4" xfId="0" applyFont="1" applyFill="1" applyBorder="1" applyAlignment="1">
      <alignment horizontal="center" vertical="center" wrapText="1"/>
    </xf>
    <xf numFmtId="9" fontId="7" fillId="0" borderId="4" xfId="1" applyFont="1" applyFill="1" applyBorder="1" applyAlignment="1">
      <alignment horizontal="center" vertical="center" wrapText="1"/>
    </xf>
    <xf numFmtId="9" fontId="7" fillId="0" borderId="8" xfId="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2" fillId="0" borderId="8" xfId="0" applyFont="1" applyFill="1" applyBorder="1" applyAlignment="1">
      <alignment horizontal="justify"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2" fillId="0" borderId="12"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Fill="1" applyBorder="1" applyAlignment="1">
      <alignment horizontal="justify"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wrapText="1"/>
    </xf>
    <xf numFmtId="9" fontId="2" fillId="0" borderId="24" xfId="0" applyNumberFormat="1" applyFont="1" applyFill="1" applyBorder="1" applyAlignment="1">
      <alignment horizontal="center" vertical="center" wrapText="1"/>
    </xf>
    <xf numFmtId="9" fontId="2" fillId="0" borderId="21" xfId="0" applyNumberFormat="1"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164" fontId="2" fillId="0" borderId="27" xfId="0" applyNumberFormat="1" applyFont="1" applyFill="1" applyBorder="1" applyAlignment="1">
      <alignment horizontal="center" vertical="center" wrapText="1"/>
    </xf>
    <xf numFmtId="164" fontId="2" fillId="0" borderId="26" xfId="0" applyNumberFormat="1" applyFont="1" applyFill="1" applyBorder="1" applyAlignment="1">
      <alignment horizontal="center" vertical="center" wrapText="1"/>
    </xf>
    <xf numFmtId="9" fontId="2" fillId="0" borderId="26" xfId="1"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33" xfId="0" applyFont="1" applyFill="1" applyBorder="1" applyAlignment="1">
      <alignment horizontal="center" vertical="center" wrapText="1"/>
    </xf>
    <xf numFmtId="9" fontId="2" fillId="0" borderId="22" xfId="1" applyFont="1" applyFill="1" applyBorder="1" applyAlignment="1">
      <alignment horizontal="center" vertical="center" wrapText="1"/>
    </xf>
    <xf numFmtId="9" fontId="2" fillId="0" borderId="11" xfId="1" applyFont="1" applyFill="1"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169" fontId="0" fillId="0" borderId="1" xfId="0" applyNumberFormat="1" applyBorder="1" applyAlignment="1">
      <alignment horizontal="center" vertical="center" wrapText="1"/>
    </xf>
    <xf numFmtId="169" fontId="0" fillId="0" borderId="10" xfId="0" applyNumberFormat="1" applyBorder="1" applyAlignment="1">
      <alignment horizontal="center" vertical="center" wrapText="1"/>
    </xf>
    <xf numFmtId="171" fontId="14" fillId="5" borderId="26" xfId="0" applyNumberFormat="1" applyFont="1" applyFill="1" applyBorder="1" applyAlignment="1" applyProtection="1">
      <alignment horizontal="center" vertical="center" wrapText="1"/>
      <protection locked="0"/>
    </xf>
    <xf numFmtId="0" fontId="0" fillId="0" borderId="21" xfId="0" applyBorder="1" applyAlignment="1">
      <alignment horizontal="center" vertical="center" wrapText="1"/>
    </xf>
    <xf numFmtId="0" fontId="0" fillId="0" borderId="26" xfId="0" applyBorder="1" applyAlignment="1">
      <alignment horizontal="center" vertical="center" wrapText="1"/>
    </xf>
    <xf numFmtId="169" fontId="0" fillId="0" borderId="21" xfId="0" applyNumberFormat="1" applyBorder="1" applyAlignment="1">
      <alignment horizontal="center" vertical="center" wrapText="1"/>
    </xf>
    <xf numFmtId="169" fontId="0" fillId="0" borderId="26" xfId="0" applyNumberFormat="1" applyBorder="1" applyAlignment="1">
      <alignment horizontal="center" vertical="center" wrapText="1"/>
    </xf>
    <xf numFmtId="0" fontId="14" fillId="0" borderId="15" xfId="0" applyFont="1" applyFill="1" applyBorder="1" applyAlignment="1">
      <alignment horizontal="center" vertical="center" wrapText="1"/>
    </xf>
    <xf numFmtId="9" fontId="2" fillId="0" borderId="23" xfId="1" applyFont="1" applyFill="1" applyBorder="1" applyAlignment="1">
      <alignment horizontal="center" vertical="center" wrapText="1"/>
    </xf>
    <xf numFmtId="9" fontId="2" fillId="0" borderId="34" xfId="1" applyFont="1" applyFill="1" applyBorder="1" applyAlignment="1">
      <alignment horizontal="center" vertical="center" wrapText="1"/>
    </xf>
    <xf numFmtId="43" fontId="13" fillId="0" borderId="1" xfId="2" applyNumberFormat="1" applyFont="1" applyFill="1" applyBorder="1" applyAlignment="1" applyProtection="1">
      <alignment horizontal="center" vertical="center" wrapText="1"/>
      <protection locked="0"/>
    </xf>
    <xf numFmtId="43" fontId="13" fillId="0" borderId="10" xfId="2" applyNumberFormat="1" applyFont="1" applyFill="1" applyBorder="1" applyAlignment="1" applyProtection="1">
      <alignment horizontal="center" vertical="center" wrapText="1"/>
      <protection locked="0"/>
    </xf>
    <xf numFmtId="0" fontId="13" fillId="0" borderId="24" xfId="0" applyFont="1" applyFill="1" applyBorder="1" applyAlignment="1">
      <alignment horizontal="center" vertical="center" wrapText="1"/>
    </xf>
    <xf numFmtId="0" fontId="13" fillId="0" borderId="15" xfId="0" applyFont="1" applyFill="1" applyBorder="1" applyAlignment="1">
      <alignment horizontal="center" vertical="center" wrapText="1"/>
    </xf>
    <xf numFmtId="43" fontId="13" fillId="0" borderId="1" xfId="2" applyNumberFormat="1" applyFont="1" applyFill="1" applyBorder="1" applyAlignment="1">
      <alignment horizontal="center" vertical="center" wrapText="1"/>
    </xf>
    <xf numFmtId="43" fontId="13" fillId="0" borderId="10" xfId="2" applyNumberFormat="1"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8" borderId="1" xfId="0" applyFont="1" applyFill="1" applyBorder="1" applyAlignment="1">
      <alignment horizontal="center" vertical="center"/>
    </xf>
    <xf numFmtId="0" fontId="2" fillId="8" borderId="21" xfId="0" applyFont="1" applyFill="1" applyBorder="1" applyAlignment="1">
      <alignment horizontal="center" vertical="center"/>
    </xf>
    <xf numFmtId="0" fontId="2" fillId="8" borderId="10" xfId="0" applyFont="1" applyFill="1" applyBorder="1" applyAlignment="1">
      <alignment horizontal="center" vertical="center"/>
    </xf>
    <xf numFmtId="168" fontId="0" fillId="0" borderId="1" xfId="3" applyNumberFormat="1" applyFont="1" applyBorder="1" applyAlignment="1">
      <alignment horizontal="center" vertical="center" wrapText="1"/>
    </xf>
    <xf numFmtId="168" fontId="0" fillId="0" borderId="10" xfId="3" applyNumberFormat="1" applyFont="1" applyBorder="1" applyAlignment="1">
      <alignment horizontal="center" vertical="center" wrapText="1"/>
    </xf>
    <xf numFmtId="0" fontId="13" fillId="0" borderId="1" xfId="0" applyFont="1" applyFill="1" applyBorder="1" applyAlignment="1">
      <alignment horizontal="center" vertical="center" wrapText="1"/>
    </xf>
    <xf numFmtId="0" fontId="13" fillId="0" borderId="10" xfId="0" applyFont="1" applyFill="1" applyBorder="1" applyAlignment="1">
      <alignment horizontal="center" vertical="center" wrapText="1"/>
    </xf>
    <xf numFmtId="1" fontId="13" fillId="0" borderId="1" xfId="0" applyNumberFormat="1" applyFont="1" applyFill="1" applyBorder="1" applyAlignment="1" applyProtection="1">
      <alignment horizontal="center" vertical="center" wrapText="1"/>
      <protection locked="0"/>
    </xf>
    <xf numFmtId="1" fontId="13" fillId="0" borderId="10" xfId="0" applyNumberFormat="1" applyFont="1" applyFill="1" applyBorder="1" applyAlignment="1" applyProtection="1">
      <alignment horizontal="center" vertical="center" wrapText="1"/>
      <protection locked="0"/>
    </xf>
    <xf numFmtId="0" fontId="2" fillId="8" borderId="1"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6"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9" fontId="7" fillId="0" borderId="14" xfId="1" applyFont="1" applyFill="1" applyBorder="1" applyAlignment="1">
      <alignment horizontal="center" vertical="center" wrapText="1"/>
    </xf>
    <xf numFmtId="9" fontId="7" fillId="0" borderId="13" xfId="1"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12" fillId="5" borderId="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0" fillId="0" borderId="6" xfId="0" applyBorder="1" applyAlignment="1">
      <alignment horizontal="center" vertical="center" wrapText="1"/>
    </xf>
    <xf numFmtId="169" fontId="0" fillId="0" borderId="6" xfId="0" applyNumberFormat="1" applyBorder="1" applyAlignment="1">
      <alignment horizontal="center" vertical="center" wrapText="1"/>
    </xf>
    <xf numFmtId="169" fontId="0" fillId="0" borderId="12" xfId="0" applyNumberFormat="1" applyBorder="1" applyAlignment="1">
      <alignment horizontal="center" vertical="center" wrapText="1"/>
    </xf>
    <xf numFmtId="0" fontId="7" fillId="0" borderId="14" xfId="0" applyFont="1" applyBorder="1" applyAlignment="1">
      <alignment horizontal="center" vertical="center" wrapText="1"/>
    </xf>
    <xf numFmtId="0" fontId="8" fillId="14" borderId="10" xfId="0" applyFont="1" applyFill="1" applyBorder="1" applyAlignment="1">
      <alignment horizontal="center" vertical="center" wrapText="1"/>
    </xf>
    <xf numFmtId="0" fontId="8" fillId="14" borderId="1" xfId="0" applyFont="1" applyFill="1" applyBorder="1" applyAlignment="1">
      <alignment horizontal="center" vertical="center" wrapText="1"/>
    </xf>
    <xf numFmtId="0" fontId="8" fillId="14" borderId="9" xfId="0" applyFont="1" applyFill="1" applyBorder="1" applyAlignment="1">
      <alignment horizontal="center" vertical="center" wrapText="1"/>
    </xf>
    <xf numFmtId="0" fontId="8" fillId="14" borderId="2" xfId="0" applyFont="1" applyFill="1" applyBorder="1" applyAlignment="1">
      <alignment horizontal="center" vertical="center" wrapText="1"/>
    </xf>
    <xf numFmtId="0" fontId="10" fillId="14" borderId="4" xfId="0" applyFont="1" applyFill="1" applyBorder="1" applyAlignment="1">
      <alignment horizontal="center" vertical="center" wrapText="1"/>
    </xf>
    <xf numFmtId="0" fontId="2" fillId="18" borderId="5" xfId="0" applyFont="1" applyFill="1" applyBorder="1" applyAlignment="1">
      <alignment horizontal="center" vertical="center" wrapText="1"/>
    </xf>
    <xf numFmtId="0" fontId="2" fillId="18" borderId="6" xfId="0" applyFont="1" applyFill="1" applyBorder="1" applyAlignment="1">
      <alignment horizontal="center" vertical="center" wrapText="1"/>
    </xf>
    <xf numFmtId="0" fontId="5" fillId="18" borderId="6" xfId="0" applyFont="1" applyFill="1" applyBorder="1" applyAlignment="1">
      <alignment horizontal="center" vertical="center" wrapText="1"/>
    </xf>
    <xf numFmtId="0" fontId="5" fillId="18" borderId="12" xfId="0" applyFont="1" applyFill="1" applyBorder="1" applyAlignment="1">
      <alignment horizontal="center" vertical="center" wrapText="1"/>
    </xf>
    <xf numFmtId="0" fontId="5" fillId="15" borderId="6" xfId="0" applyFont="1" applyFill="1" applyBorder="1" applyAlignment="1">
      <alignment horizontal="justify" vertical="center" wrapText="1"/>
    </xf>
    <xf numFmtId="0" fontId="2" fillId="19" borderId="6" xfId="0" applyFont="1" applyFill="1" applyBorder="1" applyAlignment="1">
      <alignment horizontal="justify" vertical="center" wrapText="1"/>
    </xf>
    <xf numFmtId="165" fontId="0" fillId="0" borderId="32" xfId="4" applyFont="1" applyBorder="1" applyAlignment="1">
      <alignment horizontal="center" vertical="center" wrapText="1"/>
    </xf>
    <xf numFmtId="165" fontId="0" fillId="0" borderId="10" xfId="4" applyFont="1" applyBorder="1" applyAlignment="1">
      <alignment horizontal="center" vertical="center" wrapText="1"/>
    </xf>
    <xf numFmtId="169" fontId="0" fillId="0" borderId="32" xfId="0" applyNumberFormat="1" applyBorder="1" applyAlignment="1">
      <alignment horizontal="center" vertical="center" wrapText="1"/>
    </xf>
    <xf numFmtId="0" fontId="2" fillId="15" borderId="3" xfId="0" applyFont="1" applyFill="1" applyBorder="1" applyAlignment="1">
      <alignment horizontal="center" vertical="center" wrapText="1"/>
    </xf>
    <xf numFmtId="0" fontId="2" fillId="15" borderId="5" xfId="0" applyFont="1" applyFill="1" applyBorder="1" applyAlignment="1">
      <alignment horizontal="center" vertical="center" wrapText="1"/>
    </xf>
    <xf numFmtId="0" fontId="2" fillId="15" borderId="4" xfId="0" applyFont="1" applyFill="1" applyBorder="1" applyAlignment="1">
      <alignment horizontal="center" vertical="center" wrapText="1"/>
    </xf>
    <xf numFmtId="0" fontId="2" fillId="15" borderId="6" xfId="0" applyFont="1" applyFill="1" applyBorder="1" applyAlignment="1">
      <alignment horizontal="center" vertical="center" wrapText="1"/>
    </xf>
    <xf numFmtId="0" fontId="2" fillId="16" borderId="4" xfId="0" applyFont="1" applyFill="1" applyBorder="1" applyAlignment="1">
      <alignment horizontal="justify" vertical="center" wrapText="1"/>
    </xf>
    <xf numFmtId="0" fontId="2" fillId="16" borderId="6" xfId="0" applyFont="1" applyFill="1" applyBorder="1" applyAlignment="1">
      <alignment horizontal="justify" vertical="center" wrapText="1"/>
    </xf>
    <xf numFmtId="0" fontId="2" fillId="17" borderId="6" xfId="0" applyFont="1" applyFill="1" applyBorder="1" applyAlignment="1">
      <alignment horizontal="justify" vertical="center" wrapText="1"/>
    </xf>
    <xf numFmtId="0" fontId="2" fillId="18" borderId="6" xfId="0" applyFont="1" applyFill="1" applyBorder="1" applyAlignment="1">
      <alignment horizontal="justify" vertical="center" wrapText="1"/>
    </xf>
    <xf numFmtId="0" fontId="8" fillId="14" borderId="3" xfId="0" applyFont="1" applyFill="1" applyBorder="1" applyAlignment="1">
      <alignment horizontal="center" vertical="center" wrapText="1"/>
    </xf>
    <xf numFmtId="0" fontId="8" fillId="14" borderId="4" xfId="0" applyFont="1" applyFill="1" applyBorder="1" applyAlignment="1">
      <alignment horizontal="center" vertical="center" wrapText="1"/>
    </xf>
    <xf numFmtId="0" fontId="8" fillId="14" borderId="14" xfId="0" applyFont="1" applyFill="1" applyBorder="1" applyAlignment="1">
      <alignment horizontal="center" vertical="center" wrapText="1"/>
    </xf>
    <xf numFmtId="0" fontId="10" fillId="14" borderId="3" xfId="0" applyFont="1" applyFill="1" applyBorder="1" applyAlignment="1">
      <alignment horizontal="center" vertical="center" wrapText="1"/>
    </xf>
    <xf numFmtId="9" fontId="7" fillId="14" borderId="4" xfId="1" applyFont="1" applyFill="1" applyBorder="1" applyAlignment="1">
      <alignment horizontal="center" vertical="center" wrapText="1"/>
    </xf>
    <xf numFmtId="9" fontId="7" fillId="14" borderId="1" xfId="1"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16" borderId="36" xfId="0" applyFont="1" applyFill="1" applyBorder="1" applyAlignment="1">
      <alignment horizontal="center" vertical="center" wrapText="1"/>
    </xf>
    <xf numFmtId="0" fontId="2" fillId="16" borderId="15" xfId="0" applyFont="1" applyFill="1" applyBorder="1" applyAlignment="1">
      <alignment horizontal="center" vertical="center" wrapText="1"/>
    </xf>
    <xf numFmtId="0" fontId="2" fillId="16" borderId="32" xfId="0" applyFont="1" applyFill="1" applyBorder="1" applyAlignment="1">
      <alignment horizontal="center" vertical="center" wrapText="1"/>
    </xf>
    <xf numFmtId="0" fontId="2" fillId="16" borderId="10" xfId="0" applyFont="1" applyFill="1" applyBorder="1" applyAlignment="1">
      <alignment horizontal="center" vertical="center" wrapText="1"/>
    </xf>
    <xf numFmtId="0" fontId="2" fillId="16" borderId="37"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0" fillId="16" borderId="36" xfId="0" applyFill="1" applyBorder="1" applyAlignment="1">
      <alignment horizontal="center" vertical="center" wrapText="1"/>
    </xf>
    <xf numFmtId="0" fontId="0" fillId="16" borderId="15" xfId="0" applyFill="1" applyBorder="1" applyAlignment="1">
      <alignment horizontal="center" vertical="center" wrapText="1"/>
    </xf>
    <xf numFmtId="0" fontId="0" fillId="16" borderId="32" xfId="0" applyFill="1" applyBorder="1" applyAlignment="1">
      <alignment horizontal="center" vertical="center" wrapText="1"/>
    </xf>
    <xf numFmtId="0" fontId="0" fillId="16" borderId="10" xfId="0" applyFill="1" applyBorder="1" applyAlignment="1">
      <alignment horizontal="center" vertical="center" wrapText="1"/>
    </xf>
    <xf numFmtId="0" fontId="5" fillId="15" borderId="5" xfId="0" applyFont="1" applyFill="1" applyBorder="1" applyAlignment="1">
      <alignment horizontal="center" vertical="center" wrapText="1"/>
    </xf>
    <xf numFmtId="0" fontId="5" fillId="15" borderId="6" xfId="0" applyFont="1" applyFill="1" applyBorder="1" applyAlignment="1">
      <alignment horizontal="center" vertical="center" wrapText="1"/>
    </xf>
    <xf numFmtId="0" fontId="2" fillId="15" borderId="6" xfId="0" applyFont="1" applyFill="1" applyBorder="1" applyAlignment="1">
      <alignment horizontal="justify" vertical="center" wrapText="1"/>
    </xf>
    <xf numFmtId="0" fontId="2" fillId="18" borderId="12" xfId="0" applyFont="1" applyFill="1" applyBorder="1" applyAlignment="1">
      <alignment horizontal="center" vertical="center" wrapText="1"/>
    </xf>
    <xf numFmtId="0" fontId="5" fillId="18" borderId="1" xfId="0" applyFont="1" applyFill="1" applyBorder="1" applyAlignment="1">
      <alignment horizontal="center" vertical="center" wrapText="1"/>
    </xf>
    <xf numFmtId="0" fontId="5" fillId="18" borderId="21" xfId="0" applyFont="1" applyFill="1" applyBorder="1" applyAlignment="1">
      <alignment horizontal="center" vertical="center" wrapText="1"/>
    </xf>
    <xf numFmtId="0" fontId="5" fillId="18" borderId="10" xfId="0" applyFont="1" applyFill="1" applyBorder="1" applyAlignment="1">
      <alignment horizontal="center" vertical="center" wrapText="1"/>
    </xf>
    <xf numFmtId="0" fontId="2" fillId="18" borderId="24" xfId="0" applyFont="1" applyFill="1" applyBorder="1" applyAlignment="1">
      <alignment horizontal="center" vertical="center" wrapText="1"/>
    </xf>
    <xf numFmtId="0" fontId="2" fillId="18" borderId="25" xfId="0" applyFont="1" applyFill="1" applyBorder="1" applyAlignment="1">
      <alignment horizontal="center" vertical="center" wrapText="1"/>
    </xf>
    <xf numFmtId="0" fontId="2" fillId="18" borderId="15" xfId="0" applyFont="1" applyFill="1" applyBorder="1" applyAlignment="1">
      <alignment horizontal="center" vertical="center" wrapText="1"/>
    </xf>
    <xf numFmtId="0" fontId="2" fillId="18" borderId="1" xfId="0" applyFont="1" applyFill="1" applyBorder="1" applyAlignment="1">
      <alignment horizontal="center" vertical="center" wrapText="1"/>
    </xf>
    <xf numFmtId="0" fontId="2" fillId="18" borderId="21" xfId="0" applyFont="1" applyFill="1" applyBorder="1" applyAlignment="1">
      <alignment horizontal="center" vertical="center" wrapText="1"/>
    </xf>
    <xf numFmtId="0" fontId="2" fillId="18" borderId="10" xfId="0" applyFont="1" applyFill="1" applyBorder="1" applyAlignment="1">
      <alignment horizontal="center" vertical="center" wrapText="1"/>
    </xf>
    <xf numFmtId="0" fontId="2" fillId="18" borderId="1" xfId="0" applyFont="1" applyFill="1" applyBorder="1" applyAlignment="1">
      <alignment horizontal="center" vertical="center"/>
    </xf>
    <xf numFmtId="0" fontId="2" fillId="18" borderId="21" xfId="0" applyFont="1" applyFill="1" applyBorder="1" applyAlignment="1">
      <alignment horizontal="center" vertical="center"/>
    </xf>
    <xf numFmtId="0" fontId="2" fillId="18" borderId="10" xfId="0" applyFont="1" applyFill="1" applyBorder="1" applyAlignment="1">
      <alignment horizontal="center" vertical="center"/>
    </xf>
    <xf numFmtId="0" fontId="2" fillId="18" borderId="1" xfId="0" applyFont="1" applyFill="1" applyBorder="1" applyAlignment="1">
      <alignment horizontal="center" vertical="top" wrapText="1"/>
    </xf>
    <xf numFmtId="0" fontId="2" fillId="18" borderId="10" xfId="0" applyFont="1" applyFill="1" applyBorder="1" applyAlignment="1">
      <alignment horizontal="center" vertical="top" wrapText="1"/>
    </xf>
    <xf numFmtId="0" fontId="17" fillId="14" borderId="14" xfId="0" applyFont="1" applyFill="1" applyBorder="1" applyAlignment="1">
      <alignment horizontal="center" vertical="center" wrapText="1"/>
    </xf>
    <xf numFmtId="0" fontId="17" fillId="14" borderId="22"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2" fillId="18" borderId="6" xfId="0" applyFont="1" applyFill="1" applyBorder="1" applyAlignment="1">
      <alignment horizontal="center" vertical="center"/>
    </xf>
    <xf numFmtId="0" fontId="5" fillId="3" borderId="6"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2" fillId="18" borderId="28" xfId="0" applyFont="1" applyFill="1" applyBorder="1" applyAlignment="1">
      <alignment horizontal="center" vertical="center" wrapText="1"/>
    </xf>
    <xf numFmtId="0" fontId="2" fillId="3" borderId="6" xfId="0" applyFont="1" applyFill="1" applyBorder="1" applyAlignment="1">
      <alignment horizontal="justify" vertical="center" wrapText="1"/>
    </xf>
    <xf numFmtId="0" fontId="2" fillId="3" borderId="5" xfId="0" applyFont="1" applyFill="1" applyBorder="1" applyAlignment="1">
      <alignment horizontal="center" vertical="center" wrapText="1"/>
    </xf>
    <xf numFmtId="0" fontId="5" fillId="18" borderId="6" xfId="0" applyFont="1" applyFill="1" applyBorder="1" applyAlignment="1">
      <alignment horizontal="justify" vertical="center" wrapText="1"/>
    </xf>
    <xf numFmtId="0" fontId="2" fillId="3" borderId="2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0" fillId="3" borderId="24" xfId="0" applyFill="1" applyBorder="1" applyAlignment="1">
      <alignment horizontal="center" vertical="center" wrapText="1"/>
    </xf>
    <xf numFmtId="0" fontId="0" fillId="3" borderId="15"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0" xfId="0" applyFill="1" applyBorder="1" applyAlignment="1">
      <alignment horizontal="center" vertical="center" wrapText="1"/>
    </xf>
    <xf numFmtId="0" fontId="2" fillId="3" borderId="12" xfId="0" applyFont="1" applyFill="1" applyBorder="1" applyAlignment="1">
      <alignment horizontal="center" vertical="center" wrapText="1"/>
    </xf>
    <xf numFmtId="9" fontId="2" fillId="4" borderId="1" xfId="0" applyNumberFormat="1" applyFont="1" applyFill="1" applyBorder="1" applyAlignment="1">
      <alignment horizontal="center" vertical="center" wrapText="1"/>
    </xf>
    <xf numFmtId="9" fontId="2" fillId="4" borderId="21" xfId="0" applyNumberFormat="1" applyFont="1" applyFill="1" applyBorder="1" applyAlignment="1">
      <alignment horizontal="center" vertical="center" wrapText="1"/>
    </xf>
    <xf numFmtId="9" fontId="2" fillId="4" borderId="10" xfId="0" applyNumberFormat="1" applyFont="1" applyFill="1" applyBorder="1" applyAlignment="1">
      <alignment horizontal="center" vertical="center" wrapText="1"/>
    </xf>
    <xf numFmtId="0" fontId="0" fillId="18" borderId="6" xfId="0" applyFill="1" applyBorder="1" applyAlignment="1">
      <alignment horizontal="center" vertical="center" wrapText="1"/>
    </xf>
    <xf numFmtId="0" fontId="0" fillId="18" borderId="1" xfId="0" applyFill="1" applyBorder="1" applyAlignment="1">
      <alignment horizontal="center" vertical="center" wrapText="1"/>
    </xf>
    <xf numFmtId="0" fontId="0" fillId="18" borderId="24" xfId="0" applyFill="1" applyBorder="1" applyAlignment="1">
      <alignment horizontal="center" vertical="center" wrapText="1"/>
    </xf>
    <xf numFmtId="0" fontId="0" fillId="18" borderId="15" xfId="0" applyFill="1" applyBorder="1" applyAlignment="1">
      <alignment horizontal="center" vertical="center" wrapText="1"/>
    </xf>
    <xf numFmtId="0" fontId="0" fillId="18" borderId="10" xfId="0" applyFill="1" applyBorder="1" applyAlignment="1">
      <alignment horizontal="center" vertical="center" wrapText="1"/>
    </xf>
    <xf numFmtId="165" fontId="0" fillId="0" borderId="6" xfId="4" applyFont="1" applyBorder="1" applyAlignment="1">
      <alignment horizontal="center" vertical="center" wrapText="1"/>
    </xf>
    <xf numFmtId="9" fontId="0" fillId="13" borderId="6" xfId="0" applyNumberFormat="1" applyFill="1" applyBorder="1" applyAlignment="1">
      <alignment horizontal="center" vertical="center" wrapText="1"/>
    </xf>
    <xf numFmtId="165" fontId="0" fillId="0" borderId="1" xfId="4" applyFont="1" applyBorder="1" applyAlignment="1">
      <alignment horizontal="center" vertical="center" wrapText="1"/>
    </xf>
    <xf numFmtId="165" fontId="0" fillId="0" borderId="21" xfId="4" applyFont="1" applyBorder="1" applyAlignment="1">
      <alignment horizontal="center" vertical="center" wrapText="1"/>
    </xf>
    <xf numFmtId="0" fontId="2" fillId="3" borderId="25"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9" xfId="0" applyFont="1" applyFill="1" applyBorder="1" applyAlignment="1">
      <alignment horizontal="center" vertical="center" wrapText="1"/>
    </xf>
    <xf numFmtId="165" fontId="0" fillId="5" borderId="1" xfId="4" applyFont="1" applyFill="1" applyBorder="1" applyAlignment="1">
      <alignment horizontal="center" vertical="center" wrapText="1"/>
    </xf>
    <xf numFmtId="165" fontId="0" fillId="5" borderId="21" xfId="4" applyFont="1" applyFill="1" applyBorder="1" applyAlignment="1">
      <alignment horizontal="center" vertical="center" wrapText="1"/>
    </xf>
    <xf numFmtId="165" fontId="0" fillId="5" borderId="10" xfId="4" applyFont="1" applyFill="1" applyBorder="1" applyAlignment="1">
      <alignment horizontal="center" vertical="center" wrapText="1"/>
    </xf>
    <xf numFmtId="0" fontId="0" fillId="18" borderId="25" xfId="0" applyFill="1" applyBorder="1" applyAlignment="1">
      <alignment horizontal="center" vertical="center" wrapText="1"/>
    </xf>
    <xf numFmtId="0" fontId="0" fillId="18" borderId="21" xfId="0" applyFill="1" applyBorder="1" applyAlignment="1">
      <alignment horizontal="center" vertical="center" wrapText="1"/>
    </xf>
    <xf numFmtId="0" fontId="5" fillId="18" borderId="22" xfId="0" applyFont="1" applyFill="1" applyBorder="1" applyAlignment="1">
      <alignment horizontal="center" vertical="center" wrapText="1"/>
    </xf>
    <xf numFmtId="0" fontId="5" fillId="18" borderId="11" xfId="0" applyFont="1" applyFill="1" applyBorder="1" applyAlignment="1">
      <alignment horizontal="center" vertical="center" wrapText="1"/>
    </xf>
    <xf numFmtId="0" fontId="2" fillId="18" borderId="22" xfId="0" applyFont="1" applyFill="1" applyBorder="1" applyAlignment="1">
      <alignment horizontal="center" vertical="center" wrapText="1"/>
    </xf>
    <xf numFmtId="0" fontId="2" fillId="18" borderId="23" xfId="0" applyFont="1" applyFill="1" applyBorder="1" applyAlignment="1">
      <alignment horizontal="center" vertical="center" wrapText="1"/>
    </xf>
    <xf numFmtId="0" fontId="2" fillId="18" borderId="11" xfId="0" applyFont="1" applyFill="1" applyBorder="1" applyAlignment="1">
      <alignment horizontal="center" vertical="center" wrapText="1"/>
    </xf>
    <xf numFmtId="0" fontId="5" fillId="18" borderId="23" xfId="0" applyFont="1" applyFill="1" applyBorder="1" applyAlignment="1">
      <alignment horizontal="center" vertical="center" wrapText="1"/>
    </xf>
    <xf numFmtId="0" fontId="5" fillId="18" borderId="22" xfId="0" applyFont="1" applyFill="1" applyBorder="1" applyAlignment="1">
      <alignment horizontal="center" vertical="center"/>
    </xf>
    <xf numFmtId="0" fontId="5" fillId="18" borderId="11" xfId="0" applyFont="1" applyFill="1" applyBorder="1" applyAlignment="1">
      <alignment horizontal="center" vertical="center"/>
    </xf>
    <xf numFmtId="0" fontId="2" fillId="18" borderId="5" xfId="0" applyFont="1" applyFill="1" applyBorder="1" applyAlignment="1">
      <alignment horizontal="center" vertical="center"/>
    </xf>
    <xf numFmtId="0" fontId="2" fillId="18" borderId="12" xfId="0" applyFont="1" applyFill="1" applyBorder="1" applyAlignment="1">
      <alignment horizontal="center" vertical="center"/>
    </xf>
    <xf numFmtId="165" fontId="0" fillId="0" borderId="26" xfId="4" applyFont="1" applyBorder="1" applyAlignment="1">
      <alignment horizontal="center" vertical="center" wrapText="1"/>
    </xf>
    <xf numFmtId="0" fontId="5" fillId="15" borderId="6" xfId="0" applyFont="1" applyFill="1" applyBorder="1" applyAlignment="1">
      <alignment horizontal="justify" vertical="top" wrapText="1"/>
    </xf>
    <xf numFmtId="0" fontId="5" fillId="15" borderId="8" xfId="0" applyFont="1" applyFill="1" applyBorder="1" applyAlignment="1">
      <alignment horizontal="justify" vertical="top" wrapText="1"/>
    </xf>
    <xf numFmtId="0" fontId="2" fillId="18" borderId="8" xfId="0" applyFont="1" applyFill="1" applyBorder="1" applyAlignment="1">
      <alignment horizontal="justify" vertical="center" wrapText="1"/>
    </xf>
    <xf numFmtId="0" fontId="5" fillId="15" borderId="5" xfId="0" applyFont="1" applyFill="1" applyBorder="1" applyAlignment="1">
      <alignment horizontal="left" vertical="center" wrapText="1"/>
    </xf>
    <xf numFmtId="0" fontId="5" fillId="15" borderId="7" xfId="0" applyFont="1" applyFill="1" applyBorder="1" applyAlignment="1">
      <alignment horizontal="left" vertical="center" wrapText="1"/>
    </xf>
    <xf numFmtId="0" fontId="2" fillId="18" borderId="6" xfId="0" applyFont="1" applyFill="1" applyBorder="1" applyAlignment="1">
      <alignment horizontal="justify" vertical="top" wrapText="1"/>
    </xf>
    <xf numFmtId="0" fontId="2" fillId="18" borderId="7" xfId="0" applyFont="1" applyFill="1" applyBorder="1" applyAlignment="1">
      <alignment horizontal="center" vertical="center" wrapText="1"/>
    </xf>
    <xf numFmtId="0" fontId="2" fillId="18" borderId="8" xfId="0" applyFont="1" applyFill="1" applyBorder="1" applyAlignment="1">
      <alignment horizontal="center" vertical="center" wrapText="1"/>
    </xf>
    <xf numFmtId="0" fontId="5" fillId="18" borderId="8" xfId="0" applyFont="1" applyFill="1" applyBorder="1" applyAlignment="1">
      <alignment horizontal="center" vertical="center" wrapText="1"/>
    </xf>
    <xf numFmtId="0" fontId="5" fillId="18" borderId="28" xfId="0" applyFont="1" applyFill="1" applyBorder="1" applyAlignment="1">
      <alignment horizontal="center" vertical="center" wrapText="1"/>
    </xf>
    <xf numFmtId="0" fontId="5" fillId="18" borderId="39" xfId="0" applyFont="1" applyFill="1" applyBorder="1" applyAlignment="1">
      <alignment horizontal="center" vertical="center" wrapText="1"/>
    </xf>
    <xf numFmtId="9" fontId="2" fillId="0" borderId="6" xfId="1" applyFont="1" applyFill="1" applyBorder="1" applyAlignment="1">
      <alignment horizontal="center" vertical="center" wrapText="1"/>
    </xf>
    <xf numFmtId="0" fontId="14" fillId="0" borderId="6" xfId="0" applyFont="1" applyFill="1" applyBorder="1" applyAlignment="1">
      <alignment horizontal="center" vertical="center" wrapText="1"/>
    </xf>
    <xf numFmtId="171" fontId="14" fillId="5" borderId="6" xfId="0" applyNumberFormat="1" applyFont="1" applyFill="1" applyBorder="1" applyAlignment="1" applyProtection="1">
      <alignment horizontal="center" vertical="center" wrapText="1"/>
      <protection locked="0"/>
    </xf>
    <xf numFmtId="0" fontId="13" fillId="0" borderId="6" xfId="0" applyFont="1" applyFill="1" applyBorder="1" applyAlignment="1">
      <alignment horizontal="center" vertical="center" wrapText="1"/>
    </xf>
    <xf numFmtId="1" fontId="13" fillId="0" borderId="6" xfId="0" applyNumberFormat="1" applyFont="1" applyFill="1" applyBorder="1" applyAlignment="1" applyProtection="1">
      <alignment horizontal="center" vertical="center" wrapText="1"/>
      <protection locked="0"/>
    </xf>
    <xf numFmtId="0" fontId="2" fillId="22" borderId="6" xfId="0" applyFont="1" applyFill="1" applyBorder="1" applyAlignment="1">
      <alignment horizontal="center" vertical="center" wrapText="1"/>
    </xf>
    <xf numFmtId="168" fontId="0" fillId="0" borderId="6" xfId="3" applyNumberFormat="1" applyFont="1" applyBorder="1" applyAlignment="1">
      <alignment horizontal="center" vertical="center" wrapText="1"/>
    </xf>
    <xf numFmtId="0" fontId="5" fillId="8" borderId="6" xfId="0" applyFont="1" applyFill="1" applyBorder="1" applyAlignment="1">
      <alignment horizontal="center" vertical="center" wrapText="1"/>
    </xf>
    <xf numFmtId="43" fontId="13" fillId="0" borderId="6" xfId="2" applyNumberFormat="1" applyFont="1" applyFill="1" applyBorder="1" applyAlignment="1">
      <alignment horizontal="center" vertical="center" wrapText="1"/>
    </xf>
    <xf numFmtId="43" fontId="13" fillId="0" borderId="6" xfId="2" applyNumberFormat="1" applyFont="1" applyFill="1" applyBorder="1" applyAlignment="1" applyProtection="1">
      <alignment horizontal="center" vertical="center" wrapText="1"/>
      <protection locked="0"/>
    </xf>
    <xf numFmtId="0" fontId="7" fillId="0" borderId="6" xfId="0" applyFont="1" applyBorder="1" applyAlignment="1">
      <alignment horizontal="center" vertical="center" wrapText="1"/>
    </xf>
    <xf numFmtId="0" fontId="7" fillId="0" borderId="6" xfId="0" applyFont="1" applyFill="1" applyBorder="1" applyAlignment="1">
      <alignment horizontal="center" vertical="center"/>
    </xf>
    <xf numFmtId="0" fontId="8" fillId="0" borderId="6" xfId="0" applyFont="1" applyFill="1" applyBorder="1" applyAlignment="1">
      <alignment horizontal="center" vertical="center" wrapText="1"/>
    </xf>
    <xf numFmtId="0" fontId="10" fillId="0" borderId="6" xfId="0" applyFont="1" applyBorder="1" applyAlignment="1">
      <alignment horizontal="center" vertical="center" wrapText="1"/>
    </xf>
    <xf numFmtId="9" fontId="7" fillId="0" borderId="6" xfId="1" applyFont="1" applyFill="1" applyBorder="1" applyAlignment="1">
      <alignment horizontal="center" vertical="center" wrapText="1"/>
    </xf>
    <xf numFmtId="0" fontId="5" fillId="5" borderId="6"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8" fillId="0" borderId="28" xfId="0" applyFont="1" applyBorder="1" applyAlignment="1">
      <alignment horizontal="center" vertical="center" wrapText="1"/>
    </xf>
    <xf numFmtId="0" fontId="8" fillId="0" borderId="40" xfId="0" applyFont="1" applyBorder="1" applyAlignment="1">
      <alignment horizontal="center" vertical="center" wrapText="1"/>
    </xf>
    <xf numFmtId="0" fontId="8" fillId="5" borderId="28" xfId="0" applyFont="1" applyFill="1" applyBorder="1" applyAlignment="1">
      <alignment horizontal="center" vertical="center" wrapText="1"/>
    </xf>
    <xf numFmtId="0" fontId="8" fillId="5" borderId="49" xfId="0" applyFont="1" applyFill="1" applyBorder="1" applyAlignment="1">
      <alignment horizontal="center" vertical="center" wrapText="1"/>
    </xf>
    <xf numFmtId="0" fontId="8" fillId="5" borderId="40" xfId="0" applyFont="1" applyFill="1" applyBorder="1" applyAlignment="1">
      <alignment horizontal="center" vertical="center" wrapText="1"/>
    </xf>
    <xf numFmtId="0" fontId="21" fillId="0" borderId="28" xfId="0" applyFont="1" applyBorder="1" applyAlignment="1">
      <alignment horizontal="center" vertical="center" wrapText="1"/>
    </xf>
    <xf numFmtId="0" fontId="21" fillId="0" borderId="40" xfId="0" applyFont="1" applyBorder="1" applyAlignment="1">
      <alignment horizontal="center" vertical="center" wrapText="1"/>
    </xf>
    <xf numFmtId="0" fontId="17" fillId="0" borderId="9" xfId="0" applyFont="1" applyFill="1" applyBorder="1" applyAlignment="1">
      <alignment horizontal="center" vertical="center" wrapText="1"/>
    </xf>
    <xf numFmtId="0" fontId="17" fillId="0" borderId="54" xfId="0" applyFont="1" applyFill="1" applyBorder="1" applyAlignment="1">
      <alignment horizontal="center" vertical="center" wrapText="1"/>
    </xf>
    <xf numFmtId="0" fontId="18" fillId="25" borderId="18" xfId="0" applyFont="1" applyFill="1" applyBorder="1" applyAlignment="1">
      <alignment horizontal="center" vertical="center" wrapText="1"/>
    </xf>
    <xf numFmtId="0" fontId="18" fillId="25" borderId="20" xfId="0" applyFont="1" applyFill="1" applyBorder="1" applyAlignment="1">
      <alignment horizontal="center" vertical="center" wrapText="1"/>
    </xf>
    <xf numFmtId="166" fontId="7" fillId="25" borderId="18" xfId="3" applyFont="1" applyFill="1" applyBorder="1" applyAlignment="1">
      <alignment horizontal="center" vertical="center" wrapText="1"/>
    </xf>
    <xf numFmtId="166" fontId="7" fillId="25" borderId="20" xfId="3" applyFont="1" applyFill="1" applyBorder="1" applyAlignment="1">
      <alignment horizontal="center" vertical="center" wrapText="1"/>
    </xf>
    <xf numFmtId="0" fontId="18" fillId="25" borderId="43" xfId="0" applyFont="1" applyFill="1" applyBorder="1" applyAlignment="1">
      <alignment horizontal="center" vertical="center" wrapText="1"/>
    </xf>
    <xf numFmtId="166" fontId="7" fillId="25" borderId="43" xfId="3" applyFont="1" applyFill="1" applyBorder="1" applyAlignment="1">
      <alignment horizontal="center" vertical="center" wrapText="1"/>
    </xf>
    <xf numFmtId="9" fontId="7" fillId="25" borderId="44" xfId="1" applyFont="1" applyFill="1" applyBorder="1" applyAlignment="1">
      <alignment horizontal="center" vertical="center" wrapText="1"/>
    </xf>
    <xf numFmtId="9" fontId="7" fillId="25" borderId="45" xfId="1" applyFont="1" applyFill="1" applyBorder="1" applyAlignment="1">
      <alignment horizontal="center" vertical="center" wrapText="1"/>
    </xf>
    <xf numFmtId="0" fontId="7" fillId="25" borderId="44" xfId="0" applyFont="1" applyFill="1" applyBorder="1" applyAlignment="1">
      <alignment horizontal="center" vertical="center" wrapText="1"/>
    </xf>
    <xf numFmtId="0" fontId="7" fillId="25" borderId="45" xfId="0" applyFont="1" applyFill="1" applyBorder="1" applyAlignment="1">
      <alignment horizontal="center" vertical="center" wrapText="1"/>
    </xf>
  </cellXfs>
  <cellStyles count="8">
    <cellStyle name="KPT04" xfId="6" xr:uid="{00000000-0005-0000-0000-000000000000}"/>
    <cellStyle name="Millares" xfId="2" builtinId="3"/>
    <cellStyle name="Millares 2 2" xfId="5" xr:uid="{00000000-0005-0000-0000-000002000000}"/>
    <cellStyle name="Moneda" xfId="3" builtinId="4"/>
    <cellStyle name="Moneda [0]" xfId="4" builtinId="7"/>
    <cellStyle name="Normal" xfId="0" builtinId="0"/>
    <cellStyle name="Normal 2" xfId="7" xr:uid="{00000000-0005-0000-0000-000006000000}"/>
    <cellStyle name="Porcentaje" xfId="1" builtinId="5"/>
  </cellStyles>
  <dxfs count="2152">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505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Arial"/>
                <a:ea typeface="Arial"/>
                <a:cs typeface="Arial"/>
              </a:defRPr>
            </a:pPr>
            <a:r>
              <a:rPr lang="es-CO"/>
              <a:t>AVANCE POLÍTICA PÚBLICA EQUIDAD DE GÉNERO PARA LA MUJER 2015-2020</a:t>
            </a:r>
          </a:p>
        </c:rich>
      </c:tx>
      <c:overlay val="0"/>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7.4891549337002011E-2"/>
          <c:y val="0.19601539988762834"/>
          <c:w val="0.87252173403975064"/>
          <c:h val="0.58953541358186223"/>
        </c:manualLayout>
      </c:layout>
      <c:pie3DChart>
        <c:varyColors val="1"/>
        <c:ser>
          <c:idx val="0"/>
          <c:order val="0"/>
          <c:tx>
            <c:strRef>
              <c:f>'GRAFICA 2'!$B$1</c:f>
              <c:strCache>
                <c:ptCount val="1"/>
                <c:pt idx="0">
                  <c:v>CANTIDAD</c:v>
                </c:pt>
              </c:strCache>
            </c:strRef>
          </c:tx>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A871-4705-AD23-ADA864EE81C2}"/>
              </c:ext>
            </c:extLst>
          </c:dPt>
          <c:dPt>
            <c:idx val="1"/>
            <c:bubble3D val="0"/>
            <c:spPr>
              <a:solidFill>
                <a:srgbClr val="EEB820"/>
              </a:solidFill>
              <a:ln w="25400">
                <a:solidFill>
                  <a:schemeClr val="lt1"/>
                </a:solidFill>
              </a:ln>
              <a:effectLst/>
              <a:sp3d contourW="25400">
                <a:contourClr>
                  <a:schemeClr val="lt1"/>
                </a:contourClr>
              </a:sp3d>
            </c:spPr>
            <c:extLst>
              <c:ext xmlns:c16="http://schemas.microsoft.com/office/drawing/2014/chart" uri="{C3380CC4-5D6E-409C-BE32-E72D297353CC}">
                <c16:uniqueId val="{00000003-A871-4705-AD23-ADA864EE81C2}"/>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A871-4705-AD23-ADA864EE81C2}"/>
              </c:ext>
            </c:extLst>
          </c:dPt>
          <c:dPt>
            <c:idx val="3"/>
            <c:bubble3D val="0"/>
            <c:spPr>
              <a:solidFill>
                <a:srgbClr val="92D050"/>
              </a:solidFill>
            </c:spPr>
            <c:extLst>
              <c:ext xmlns:c16="http://schemas.microsoft.com/office/drawing/2014/chart" uri="{C3380CC4-5D6E-409C-BE32-E72D297353CC}">
                <c16:uniqueId val="{00000007-A871-4705-AD23-ADA864EE81C2}"/>
              </c:ext>
            </c:extLst>
          </c:dPt>
          <c:dPt>
            <c:idx val="4"/>
            <c:bubble3D val="0"/>
            <c:spPr>
              <a:solidFill>
                <a:srgbClr val="00B050"/>
              </a:solidFill>
            </c:spPr>
            <c:extLst>
              <c:ext xmlns:c16="http://schemas.microsoft.com/office/drawing/2014/chart" uri="{C3380CC4-5D6E-409C-BE32-E72D297353CC}">
                <c16:uniqueId val="{00000009-A871-4705-AD23-ADA864EE81C2}"/>
              </c:ext>
            </c:extLst>
          </c:dPt>
          <c:dLbls>
            <c:dLbl>
              <c:idx val="0"/>
              <c:spPr>
                <a:noFill/>
                <a:ln w="25400">
                  <a:noFill/>
                </a:ln>
              </c:spPr>
              <c:txPr>
                <a:bodyPr/>
                <a:lstStyle/>
                <a:p>
                  <a:pPr>
                    <a:defRPr sz="900" b="1" i="0" u="none" strike="noStrike" baseline="0">
                      <a:solidFill>
                        <a:srgbClr val="333333"/>
                      </a:solidFill>
                      <a:latin typeface="Arial Black"/>
                      <a:ea typeface="Arial Black"/>
                      <a:cs typeface="Arial Black"/>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871-4705-AD23-ADA864EE81C2}"/>
                </c:ext>
              </c:extLst>
            </c:dLbl>
            <c:dLbl>
              <c:idx val="1"/>
              <c:spPr>
                <a:noFill/>
                <a:ln w="25400">
                  <a:noFill/>
                </a:ln>
              </c:spPr>
              <c:txPr>
                <a:bodyPr/>
                <a:lstStyle/>
                <a:p>
                  <a:pPr>
                    <a:defRPr sz="900" b="1" i="0" u="none" strike="noStrike" baseline="0">
                      <a:solidFill>
                        <a:srgbClr val="333333"/>
                      </a:solidFill>
                      <a:latin typeface="Arial Black"/>
                      <a:ea typeface="Arial Black"/>
                      <a:cs typeface="Arial Black"/>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871-4705-AD23-ADA864EE81C2}"/>
                </c:ext>
              </c:extLst>
            </c:dLbl>
            <c:dLbl>
              <c:idx val="2"/>
              <c:spPr>
                <a:noFill/>
                <a:ln w="25400">
                  <a:noFill/>
                </a:ln>
              </c:spPr>
              <c:txPr>
                <a:bodyPr/>
                <a:lstStyle/>
                <a:p>
                  <a:pPr>
                    <a:defRPr sz="900" b="1" i="0" u="none" strike="noStrike" baseline="0">
                      <a:solidFill>
                        <a:srgbClr val="333333"/>
                      </a:solidFill>
                      <a:latin typeface="Arial Black"/>
                      <a:ea typeface="Arial Black"/>
                      <a:cs typeface="Arial Black"/>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871-4705-AD23-ADA864EE81C2}"/>
                </c:ext>
              </c:extLst>
            </c:dLbl>
            <c:dLbl>
              <c:idx val="3"/>
              <c:spPr>
                <a:noFill/>
                <a:ln w="25400">
                  <a:noFill/>
                </a:ln>
              </c:spPr>
              <c:txPr>
                <a:bodyPr/>
                <a:lstStyle/>
                <a:p>
                  <a:pPr>
                    <a:defRPr sz="900" b="1" i="0" u="none" strike="noStrike" baseline="0">
                      <a:solidFill>
                        <a:srgbClr val="000000"/>
                      </a:solidFill>
                      <a:latin typeface="Arial Black"/>
                      <a:ea typeface="Arial Black"/>
                      <a:cs typeface="Arial Black"/>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871-4705-AD23-ADA864EE81C2}"/>
                </c:ext>
              </c:extLst>
            </c:dLbl>
            <c:dLbl>
              <c:idx val="4"/>
              <c:spPr>
                <a:noFill/>
                <a:ln w="25400">
                  <a:noFill/>
                </a:ln>
              </c:spPr>
              <c:txPr>
                <a:bodyPr/>
                <a:lstStyle/>
                <a:p>
                  <a:pPr>
                    <a:defRPr sz="900" b="1" i="0" u="none" strike="noStrike" baseline="0">
                      <a:solidFill>
                        <a:srgbClr val="000000"/>
                      </a:solidFill>
                      <a:latin typeface="Arial Black"/>
                      <a:ea typeface="Arial Black"/>
                      <a:cs typeface="Arial Black"/>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871-4705-AD23-ADA864EE81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cat>
            <c:strRef>
              <c:f>'GRAFICA 2'!$A$2:$A$6</c:f>
              <c:strCache>
                <c:ptCount val="5"/>
                <c:pt idx="0">
                  <c:v>0-39%</c:v>
                </c:pt>
                <c:pt idx="1">
                  <c:v>40-59%</c:v>
                </c:pt>
                <c:pt idx="2">
                  <c:v>60- 69%</c:v>
                </c:pt>
                <c:pt idx="3">
                  <c:v>70-79%</c:v>
                </c:pt>
                <c:pt idx="4">
                  <c:v>80% mas</c:v>
                </c:pt>
              </c:strCache>
            </c:strRef>
          </c:cat>
          <c:val>
            <c:numRef>
              <c:f>'GRAFICA 2'!$B$2:$B$6</c:f>
              <c:numCache>
                <c:formatCode>General</c:formatCode>
                <c:ptCount val="5"/>
                <c:pt idx="0">
                  <c:v>14</c:v>
                </c:pt>
                <c:pt idx="1">
                  <c:v>13</c:v>
                </c:pt>
                <c:pt idx="2">
                  <c:v>6</c:v>
                </c:pt>
                <c:pt idx="3">
                  <c:v>3</c:v>
                </c:pt>
                <c:pt idx="4">
                  <c:v>73</c:v>
                </c:pt>
              </c:numCache>
            </c:numRef>
          </c:val>
          <c:extLst>
            <c:ext xmlns:c16="http://schemas.microsoft.com/office/drawing/2014/chart" uri="{C3380CC4-5D6E-409C-BE32-E72D297353CC}">
              <c16:uniqueId val="{0000000A-A871-4705-AD23-ADA864EE81C2}"/>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24130457605842748"/>
          <c:y val="0.82898794172467571"/>
          <c:w val="0.6173919890448476"/>
          <c:h val="8.1159724599642491E-2"/>
        </c:manualLayout>
      </c:layout>
      <c:overlay val="0"/>
      <c:spPr>
        <a:noFill/>
        <a:ln w="25400">
          <a:noFill/>
        </a:ln>
      </c:spPr>
      <c:txPr>
        <a:bodyPr/>
        <a:lstStyle/>
        <a:p>
          <a:pPr>
            <a:defRPr sz="1010" b="0" i="0" u="none" strike="noStrike" baseline="0">
              <a:solidFill>
                <a:srgbClr val="333333"/>
              </a:solidFill>
              <a:latin typeface="Arial"/>
              <a:ea typeface="Arial"/>
              <a:cs typeface="Arial"/>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EJE ESTRATEGICO 1</a:t>
            </a:r>
          </a:p>
        </c:rich>
      </c:tx>
      <c:overlay val="0"/>
    </c:title>
    <c:autoTitleDeleted val="0"/>
    <c:plotArea>
      <c:layout/>
      <c:pieChart>
        <c:varyColors val="1"/>
        <c:ser>
          <c:idx val="0"/>
          <c:order val="0"/>
          <c:dPt>
            <c:idx val="0"/>
            <c:bubble3D val="0"/>
            <c:spPr>
              <a:solidFill>
                <a:srgbClr val="FF0000"/>
              </a:solidFill>
            </c:spPr>
            <c:extLst>
              <c:ext xmlns:c16="http://schemas.microsoft.com/office/drawing/2014/chart" uri="{C3380CC4-5D6E-409C-BE32-E72D297353CC}">
                <c16:uniqueId val="{00000001-A61B-4EF4-ACBD-C286C2EA7191}"/>
              </c:ext>
            </c:extLst>
          </c:dPt>
          <c:dPt>
            <c:idx val="1"/>
            <c:bubble3D val="0"/>
            <c:spPr>
              <a:solidFill>
                <a:srgbClr val="FFC000"/>
              </a:solidFill>
            </c:spPr>
            <c:extLst>
              <c:ext xmlns:c16="http://schemas.microsoft.com/office/drawing/2014/chart" uri="{C3380CC4-5D6E-409C-BE32-E72D297353CC}">
                <c16:uniqueId val="{00000003-A61B-4EF4-ACBD-C286C2EA7191}"/>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'2020'!$AE$3:$AF$3</c:f>
              <c:strCache>
                <c:ptCount val="2"/>
                <c:pt idx="0">
                  <c:v>CRÍTICO</c:v>
                </c:pt>
                <c:pt idx="1">
                  <c:v>MEDIO</c:v>
                </c:pt>
              </c:strCache>
            </c:strRef>
          </c:cat>
          <c:val>
            <c:numRef>
              <c:f>'2020'!$AE$4:$AF$4</c:f>
              <c:numCache>
                <c:formatCode>General</c:formatCode>
                <c:ptCount val="2"/>
                <c:pt idx="0">
                  <c:v>37</c:v>
                </c:pt>
                <c:pt idx="1">
                  <c:v>3</c:v>
                </c:pt>
              </c:numCache>
            </c:numRef>
          </c:val>
          <c:extLst>
            <c:ext xmlns:c16="http://schemas.microsoft.com/office/drawing/2014/chart" uri="{C3380CC4-5D6E-409C-BE32-E72D297353CC}">
              <c16:uniqueId val="{00000004-A61B-4EF4-ACBD-C286C2EA7191}"/>
            </c:ext>
          </c:extLst>
        </c:ser>
        <c:dLbls>
          <c:showLegendKey val="0"/>
          <c:showVal val="0"/>
          <c:showCatName val="0"/>
          <c:showSerName val="0"/>
          <c:showPercent val="1"/>
          <c:showBubbleSize val="0"/>
          <c:showLeaderLines val="1"/>
        </c:dLbls>
        <c:firstSliceAng val="0"/>
      </c:pieChart>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EJE ESTRATEGICO II</a:t>
            </a:r>
          </a:p>
        </c:rich>
      </c:tx>
      <c:overlay val="0"/>
    </c:title>
    <c:autoTitleDeleted val="0"/>
    <c:plotArea>
      <c:layout/>
      <c:pieChart>
        <c:varyColors val="1"/>
        <c:ser>
          <c:idx val="0"/>
          <c:order val="0"/>
          <c:spPr>
            <a:solidFill>
              <a:srgbClr val="FF0000"/>
            </a:solidFill>
          </c:spPr>
          <c:dLbls>
            <c:dLbl>
              <c:idx val="1"/>
              <c:tx>
                <c:rich>
                  <a:bodyPr/>
                  <a:lstStyle/>
                  <a:p>
                    <a:r>
                      <a:rPr lang="en-US"/>
                      <a:t>15%</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0-2218-4A7F-9B89-FD4E69C3F664}"/>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'2020'!$AC$53:$AD$53</c:f>
              <c:strCache>
                <c:ptCount val="2"/>
                <c:pt idx="0">
                  <c:v>CRÍTICO</c:v>
                </c:pt>
                <c:pt idx="1">
                  <c:v>CRÍTICO</c:v>
                </c:pt>
              </c:strCache>
            </c:strRef>
          </c:cat>
          <c:val>
            <c:numRef>
              <c:f>'2020'!$AC$54:$AD$54</c:f>
              <c:numCache>
                <c:formatCode>0%</c:formatCode>
                <c:ptCount val="2"/>
                <c:pt idx="0">
                  <c:v>0</c:v>
                </c:pt>
                <c:pt idx="1">
                  <c:v>0.15</c:v>
                </c:pt>
              </c:numCache>
            </c:numRef>
          </c:val>
          <c:extLst>
            <c:ext xmlns:c16="http://schemas.microsoft.com/office/drawing/2014/chart" uri="{C3380CC4-5D6E-409C-BE32-E72D297353CC}">
              <c16:uniqueId val="{00000001-2218-4A7F-9B89-FD4E69C3F664}"/>
            </c:ext>
          </c:extLst>
        </c:ser>
        <c:dLbls>
          <c:showLegendKey val="0"/>
          <c:showVal val="0"/>
          <c:showCatName val="0"/>
          <c:showSerName val="0"/>
          <c:showPercent val="1"/>
          <c:showBubbleSize val="0"/>
          <c:showLeaderLines val="1"/>
        </c:dLbls>
        <c:firstSliceAng val="0"/>
      </c:pieChart>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EJE ESTRATÉGICO III</a:t>
            </a:r>
          </a:p>
        </c:rich>
      </c:tx>
      <c:overlay val="0"/>
    </c:title>
    <c:autoTitleDeleted val="0"/>
    <c:plotArea>
      <c:layout/>
      <c:pieChart>
        <c:varyColors val="1"/>
        <c:ser>
          <c:idx val="0"/>
          <c:order val="0"/>
          <c:spPr>
            <a:solidFill>
              <a:srgbClr val="FF0000"/>
            </a:solidFill>
          </c:spPr>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'2020'!$AD$72:$AE$72</c:f>
              <c:numCache>
                <c:formatCode>General</c:formatCode>
                <c:ptCount val="2"/>
                <c:pt idx="0">
                  <c:v>17</c:v>
                </c:pt>
                <c:pt idx="1">
                  <c:v>0</c:v>
                </c:pt>
              </c:numCache>
            </c:numRef>
          </c:val>
          <c:extLst>
            <c:ext xmlns:c16="http://schemas.microsoft.com/office/drawing/2014/chart" uri="{C3380CC4-5D6E-409C-BE32-E72D297353CC}">
              <c16:uniqueId val="{00000000-A41F-4BCB-8221-2ACF58E8F571}"/>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es-CO"/>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EJE ESTRATÉGICO IV</a:t>
            </a:r>
          </a:p>
        </c:rich>
      </c:tx>
      <c:overlay val="0"/>
    </c:title>
    <c:autoTitleDeleted val="0"/>
    <c:plotArea>
      <c:layout/>
      <c:pieChart>
        <c:varyColors val="1"/>
        <c:ser>
          <c:idx val="0"/>
          <c:order val="0"/>
          <c:spPr>
            <a:solidFill>
              <a:srgbClr val="FF5050"/>
            </a:solidFill>
          </c:spPr>
          <c:dPt>
            <c:idx val="2"/>
            <c:bubble3D val="0"/>
            <c:spPr>
              <a:solidFill>
                <a:srgbClr val="FF0000"/>
              </a:solidFill>
            </c:spPr>
            <c:extLst>
              <c:ext xmlns:c16="http://schemas.microsoft.com/office/drawing/2014/chart" uri="{C3380CC4-5D6E-409C-BE32-E72D297353CC}">
                <c16:uniqueId val="{00000001-DCFB-426F-A829-E257CF9A493F}"/>
              </c:ext>
            </c:extLst>
          </c:dPt>
          <c:dLbls>
            <c:dLbl>
              <c:idx val="1"/>
              <c:tx>
                <c:rich>
                  <a:bodyPr/>
                  <a:lstStyle/>
                  <a:p>
                    <a:r>
                      <a:rPr lang="en-US"/>
                      <a:t>10%</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2-DCFB-426F-A829-E257CF9A493F}"/>
                </c:ext>
              </c:extLst>
            </c:dLbl>
            <c:dLbl>
              <c:idx val="2"/>
              <c:tx>
                <c:rich>
                  <a:bodyPr/>
                  <a:lstStyle/>
                  <a:p>
                    <a:r>
                      <a:rPr lang="en-US"/>
                      <a:t>15%</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1-DCFB-426F-A829-E257CF9A493F}"/>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'2020'!$AD$102:$AF$102</c:f>
              <c:numCache>
                <c:formatCode>General</c:formatCode>
                <c:ptCount val="3"/>
                <c:pt idx="0">
                  <c:v>0</c:v>
                </c:pt>
                <c:pt idx="1">
                  <c:v>10</c:v>
                </c:pt>
                <c:pt idx="2">
                  <c:v>15</c:v>
                </c:pt>
              </c:numCache>
            </c:numRef>
          </c:val>
          <c:extLst>
            <c:ext xmlns:c16="http://schemas.microsoft.com/office/drawing/2014/chart" uri="{C3380CC4-5D6E-409C-BE32-E72D297353CC}">
              <c16:uniqueId val="{00000003-DCFB-426F-A829-E257CF9A493F}"/>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es-CO"/>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EJE ESTRATÉGICO V</a:t>
            </a:r>
          </a:p>
        </c:rich>
      </c:tx>
      <c:overlay val="0"/>
    </c:title>
    <c:autoTitleDeleted val="0"/>
    <c:plotArea>
      <c:layout/>
      <c:pieChart>
        <c:varyColors val="1"/>
        <c:ser>
          <c:idx val="0"/>
          <c:order val="0"/>
          <c:spPr>
            <a:solidFill>
              <a:srgbClr val="FF0000"/>
            </a:solidFill>
          </c:spPr>
          <c:dLbls>
            <c:dLbl>
              <c:idx val="0"/>
              <c:tx>
                <c:rich>
                  <a:bodyPr/>
                  <a:lstStyle/>
                  <a:p>
                    <a:r>
                      <a:rPr lang="en-US"/>
                      <a:t>3%</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0-551D-43F8-9578-656E7B1AD521}"/>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'2020'!$AD$118:$AE$118</c:f>
              <c:numCache>
                <c:formatCode>General</c:formatCode>
                <c:ptCount val="2"/>
                <c:pt idx="0" formatCode="0%">
                  <c:v>0.03</c:v>
                </c:pt>
                <c:pt idx="1">
                  <c:v>0</c:v>
                </c:pt>
              </c:numCache>
            </c:numRef>
          </c:val>
          <c:extLst>
            <c:ext xmlns:c16="http://schemas.microsoft.com/office/drawing/2014/chart" uri="{C3380CC4-5D6E-409C-BE32-E72D297353CC}">
              <c16:uniqueId val="{00000001-551D-43F8-9578-656E7B1AD521}"/>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es-CO"/>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5" Type="http://schemas.openxmlformats.org/officeDocument/2006/relationships/chart" Target="../charts/chart6.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552450</xdr:colOff>
      <xdr:row>0</xdr:row>
      <xdr:rowOff>0</xdr:rowOff>
    </xdr:from>
    <xdr:to>
      <xdr:col>8</xdr:col>
      <xdr:colOff>361950</xdr:colOff>
      <xdr:row>17</xdr:row>
      <xdr:rowOff>47625</xdr:rowOff>
    </xdr:to>
    <xdr:graphicFrame macro="">
      <xdr:nvGraphicFramePr>
        <xdr:cNvPr id="2" name="Gráfico 1">
          <a:extLst>
            <a:ext uri="{FF2B5EF4-FFF2-40B4-BE49-F238E27FC236}">
              <a16:creationId xmlns:a16="http://schemas.microsoft.com/office/drawing/2014/main" id="{90D885C5-3180-42F3-A411-60A8B1E696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32</xdr:col>
      <xdr:colOff>530679</xdr:colOff>
      <xdr:row>1</xdr:row>
      <xdr:rowOff>557893</xdr:rowOff>
    </xdr:from>
    <xdr:to>
      <xdr:col>40</xdr:col>
      <xdr:colOff>149679</xdr:colOff>
      <xdr:row>4</xdr:row>
      <xdr:rowOff>1065438</xdr:rowOff>
    </xdr:to>
    <xdr:graphicFrame macro="">
      <xdr:nvGraphicFramePr>
        <xdr:cNvPr id="5" name="4 Gráfico">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29</xdr:col>
      <xdr:colOff>761999</xdr:colOff>
      <xdr:row>52</xdr:row>
      <xdr:rowOff>381000</xdr:rowOff>
    </xdr:from>
    <xdr:to>
      <xdr:col>38</xdr:col>
      <xdr:colOff>381000</xdr:colOff>
      <xdr:row>55</xdr:row>
      <xdr:rowOff>1269546</xdr:rowOff>
    </xdr:to>
    <xdr:graphicFrame macro="">
      <xdr:nvGraphicFramePr>
        <xdr:cNvPr id="9" name="8 Gráfico">
          <a:extLst>
            <a:ext uri="{FF2B5EF4-FFF2-40B4-BE49-F238E27FC236}">
              <a16:creationId xmlns:a16="http://schemas.microsoft.com/office/drawing/2014/main" id="{00000000-0008-0000-07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30</xdr:col>
      <xdr:colOff>612321</xdr:colOff>
      <xdr:row>70</xdr:row>
      <xdr:rowOff>258536</xdr:rowOff>
    </xdr:from>
    <xdr:to>
      <xdr:col>38</xdr:col>
      <xdr:colOff>707571</xdr:colOff>
      <xdr:row>72</xdr:row>
      <xdr:rowOff>153760</xdr:rowOff>
    </xdr:to>
    <xdr:graphicFrame macro="">
      <xdr:nvGraphicFramePr>
        <xdr:cNvPr id="12" name="11 Gráfico">
          <a:extLst>
            <a:ext uri="{FF2B5EF4-FFF2-40B4-BE49-F238E27FC236}">
              <a16:creationId xmlns:a16="http://schemas.microsoft.com/office/drawing/2014/main" id="{00000000-0008-0000-07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32</xdr:col>
      <xdr:colOff>231322</xdr:colOff>
      <xdr:row>101</xdr:row>
      <xdr:rowOff>1074965</xdr:rowOff>
    </xdr:from>
    <xdr:to>
      <xdr:col>38</xdr:col>
      <xdr:colOff>517072</xdr:colOff>
      <xdr:row>104</xdr:row>
      <xdr:rowOff>1201510</xdr:rowOff>
    </xdr:to>
    <xdr:graphicFrame macro="">
      <xdr:nvGraphicFramePr>
        <xdr:cNvPr id="23" name="22 Gráfico">
          <a:extLst>
            <a:ext uri="{FF2B5EF4-FFF2-40B4-BE49-F238E27FC236}">
              <a16:creationId xmlns:a16="http://schemas.microsoft.com/office/drawing/2014/main" id="{00000000-0008-0000-07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28</xdr:col>
      <xdr:colOff>1020535</xdr:colOff>
      <xdr:row>113</xdr:row>
      <xdr:rowOff>159203</xdr:rowOff>
    </xdr:from>
    <xdr:to>
      <xdr:col>34</xdr:col>
      <xdr:colOff>231321</xdr:colOff>
      <xdr:row>116</xdr:row>
      <xdr:rowOff>466725</xdr:rowOff>
    </xdr:to>
    <xdr:graphicFrame macro="">
      <xdr:nvGraphicFramePr>
        <xdr:cNvPr id="28" name="27 Gráfico">
          <a:extLst>
            <a:ext uri="{FF2B5EF4-FFF2-40B4-BE49-F238E27FC236}">
              <a16:creationId xmlns:a16="http://schemas.microsoft.com/office/drawing/2014/main" id="{00000000-0008-0000-0700-00001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R%20ALEX%20SALINAS/Desktop/Jefatura%20Mujer%20ABRIL/Instrumentos%20de%20planificaci&#243;n/F-PLA-06_PLAN_DE_ACCION_VIGENCIA_2021-PUBLICADO%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2015-2025"/>
      <sheetName val="GRAFICA 2"/>
      <sheetName val="2015"/>
      <sheetName val="2016"/>
      <sheetName val="2017"/>
      <sheetName val="2018"/>
      <sheetName val="2019"/>
      <sheetName val="2020"/>
      <sheetName val="2021"/>
      <sheetName val="2022"/>
      <sheetName val="ADMINISTRATIVA"/>
      <sheetName val="PLANEACIÓN"/>
      <sheetName val="HACIENDA"/>
      <sheetName val="INFRAESTRUCTURA"/>
      <sheetName val="INTERIOR"/>
      <sheetName val="CULTURA"/>
      <sheetName val="TURISMO"/>
      <sheetName val="AGRICULTURA"/>
      <sheetName val="PRIVADA"/>
      <sheetName val="EDUCACIÓN"/>
      <sheetName val="FAMILIA"/>
      <sheetName val="TIC"/>
      <sheetName val="SALUD"/>
      <sheetName val="IDTQ"/>
      <sheetName val="INDEPORTES"/>
      <sheetName val="PROMOTORA"/>
    </sheetNames>
    <sheetDataSet>
      <sheetData sheetId="0" refreshError="1">
        <row r="60">
          <cell r="E60" t="str">
            <v>Desarrollo de acciones de fomento para la Conciliación de la vida familiar y laboral en el marco del Programa Nacional de Equidad Laboral con Enfoque Diferencial de Género.</v>
          </cell>
          <cell r="F60" t="str">
            <v xml:space="preserve">Acciones de fomento para la Conciliaciòn de la Vida Familiar y Laboral.
</v>
          </cell>
          <cell r="G60" t="str">
            <v>100% de acciones ejecutadas en el marco del Programa Nacional de Equidad Laboral con Enfoque Diferencial de Género</v>
          </cell>
          <cell r="H60" t="str">
            <v>% de ejecución= (# de acciones ejecutadas/# total de acciones en el marco del programa nacional)*100</v>
          </cell>
        </row>
        <row r="97">
          <cell r="H97" t="str">
            <v>Valor absoluto (Verificación de protocolos aplicados)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60">
          <cell r="E60">
            <v>4103050</v>
          </cell>
          <cell r="F60" t="str">
            <v>Servicio de acompañamiento familiar y comunitario para la superación de la pobreza</v>
          </cell>
          <cell r="G60">
            <v>410305001</v>
          </cell>
          <cell r="H60" t="str">
            <v>Comunidades con acompañamiento familiar.</v>
          </cell>
        </row>
        <row r="97">
          <cell r="H97" t="str">
            <v>Política pública de la mujer y equidad de género   implementada.</v>
          </cell>
        </row>
      </sheetData>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D115"/>
  <sheetViews>
    <sheetView tabSelected="1" topLeftCell="D1" zoomScaleNormal="100" workbookViewId="0">
      <selection sqref="A1:BF1"/>
    </sheetView>
  </sheetViews>
  <sheetFormatPr baseColWidth="10" defaultColWidth="11.42578125" defaultRowHeight="15" x14ac:dyDescent="0.25"/>
  <cols>
    <col min="1" max="3" width="14.5703125" style="1" hidden="1" customWidth="1"/>
    <col min="4" max="4" width="7.7109375" style="2" customWidth="1"/>
    <col min="5" max="5" width="28" style="1" customWidth="1"/>
    <col min="6" max="6" width="10.7109375" style="1" customWidth="1"/>
    <col min="7" max="7" width="10.28515625" style="1" customWidth="1"/>
    <col min="8" max="8" width="20" style="1" customWidth="1"/>
    <col min="9" max="9" width="11.140625" style="1" customWidth="1"/>
    <col min="10" max="11" width="14.7109375" style="1" hidden="1" customWidth="1"/>
    <col min="12" max="12" width="8.7109375" style="1" hidden="1" customWidth="1"/>
    <col min="13" max="13" width="20.7109375" style="1" hidden="1" customWidth="1"/>
    <col min="14" max="14" width="9.85546875" style="2" customWidth="1"/>
    <col min="15" max="15" width="12.42578125" style="2" customWidth="1"/>
    <col min="16" max="16" width="8.140625" style="4" customWidth="1"/>
    <col min="17" max="18" width="12.7109375" style="2" hidden="1" customWidth="1"/>
    <col min="19" max="19" width="9.7109375" style="4" hidden="1" customWidth="1"/>
    <col min="20" max="21" width="15.7109375" style="14" hidden="1" customWidth="1"/>
    <col min="22" max="22" width="9.7109375" style="4" hidden="1" customWidth="1"/>
    <col min="23" max="23" width="30.7109375" style="3" hidden="1" customWidth="1"/>
    <col min="24" max="25" width="12.7109375" style="2" hidden="1" customWidth="1"/>
    <col min="26" max="26" width="9.7109375" style="4" hidden="1" customWidth="1"/>
    <col min="27" max="28" width="15.7109375" style="14" hidden="1" customWidth="1"/>
    <col min="29" max="29" width="9.7109375" style="4" hidden="1" customWidth="1"/>
    <col min="30" max="30" width="30.7109375" style="3" hidden="1" customWidth="1"/>
    <col min="31" max="32" width="12.7109375" style="2" hidden="1" customWidth="1"/>
    <col min="33" max="33" width="9.7109375" style="4" hidden="1" customWidth="1"/>
    <col min="34" max="35" width="15.7109375" style="14" hidden="1" customWidth="1"/>
    <col min="36" max="36" width="9.7109375" style="4" hidden="1" customWidth="1"/>
    <col min="37" max="37" width="30.7109375" style="3" hidden="1" customWidth="1"/>
    <col min="38" max="39" width="12.7109375" style="2" hidden="1" customWidth="1"/>
    <col min="40" max="40" width="9.7109375" style="4" hidden="1" customWidth="1"/>
    <col min="41" max="42" width="15.7109375" style="14" hidden="1" customWidth="1"/>
    <col min="43" max="43" width="9.7109375" style="4" hidden="1" customWidth="1"/>
    <col min="44" max="44" width="30.7109375" style="3" hidden="1" customWidth="1"/>
    <col min="45" max="46" width="12.7109375" style="2" hidden="1" customWidth="1"/>
    <col min="47" max="47" width="9.7109375" style="4" hidden="1" customWidth="1"/>
    <col min="48" max="48" width="15.7109375" style="14" hidden="1" customWidth="1"/>
    <col min="49" max="49" width="17.140625" style="14" hidden="1" customWidth="1"/>
    <col min="50" max="50" width="16.42578125" style="4" hidden="1" customWidth="1"/>
    <col min="51" max="51" width="39.5703125" style="3" hidden="1" customWidth="1"/>
    <col min="52" max="53" width="11.7109375" style="2" hidden="1" customWidth="1"/>
    <col min="54" max="54" width="15.7109375" style="3" hidden="1" customWidth="1"/>
    <col min="55" max="55" width="19" style="373" hidden="1" customWidth="1"/>
    <col min="56" max="56" width="16.85546875" style="373" hidden="1" customWidth="1"/>
    <col min="57" max="57" width="15.7109375" style="3" hidden="1" customWidth="1"/>
    <col min="58" max="58" width="46.85546875" style="3" hidden="1" customWidth="1"/>
    <col min="59" max="59" width="10.85546875" style="2" hidden="1" customWidth="1"/>
    <col min="60" max="60" width="11.85546875" style="2" hidden="1" customWidth="1"/>
    <col min="61" max="61" width="17.7109375" style="3" hidden="1" customWidth="1"/>
    <col min="62" max="62" width="19" style="373" hidden="1" customWidth="1"/>
    <col min="63" max="63" width="17.85546875" style="373" hidden="1" customWidth="1"/>
    <col min="64" max="64" width="17.7109375" style="3" hidden="1" customWidth="1"/>
    <col min="65" max="65" width="56.140625" style="3" hidden="1" customWidth="1"/>
    <col min="66" max="66" width="9.140625" style="734" customWidth="1"/>
    <col min="67" max="67" width="8.42578125" style="734" customWidth="1"/>
    <col min="68" max="68" width="11.85546875" style="3" customWidth="1"/>
    <col min="69" max="69" width="18.85546875" style="682" customWidth="1"/>
    <col min="70" max="70" width="16.5703125" style="682" customWidth="1"/>
    <col min="71" max="71" width="9.7109375" style="3" customWidth="1"/>
    <col min="72" max="72" width="40.85546875" style="3" customWidth="1"/>
    <col min="73" max="73" width="23.5703125" style="2" hidden="1" customWidth="1"/>
    <col min="74" max="74" width="33" style="1" customWidth="1"/>
    <col min="75" max="16384" width="11.42578125" style="1"/>
  </cols>
  <sheetData>
    <row r="1" spans="1:134" s="20" customFormat="1" ht="45" customHeight="1" thickBot="1" x14ac:dyDescent="0.3">
      <c r="A1" s="806" t="s">
        <v>698</v>
      </c>
      <c r="B1" s="807"/>
      <c r="C1" s="807"/>
      <c r="D1" s="807"/>
      <c r="E1" s="807"/>
      <c r="F1" s="807"/>
      <c r="G1" s="807"/>
      <c r="H1" s="807"/>
      <c r="I1" s="807"/>
      <c r="J1" s="807"/>
      <c r="K1" s="807"/>
      <c r="L1" s="807"/>
      <c r="M1" s="807"/>
      <c r="N1" s="807"/>
      <c r="O1" s="807"/>
      <c r="P1" s="807"/>
      <c r="Q1" s="807"/>
      <c r="R1" s="807"/>
      <c r="S1" s="807"/>
      <c r="T1" s="807"/>
      <c r="U1" s="807"/>
      <c r="V1" s="807"/>
      <c r="W1" s="807"/>
      <c r="X1" s="807"/>
      <c r="Y1" s="807"/>
      <c r="Z1" s="807"/>
      <c r="AA1" s="807"/>
      <c r="AB1" s="807"/>
      <c r="AC1" s="807"/>
      <c r="AD1" s="807"/>
      <c r="AE1" s="807"/>
      <c r="AF1" s="807"/>
      <c r="AG1" s="807"/>
      <c r="AH1" s="807"/>
      <c r="AI1" s="807"/>
      <c r="AJ1" s="807"/>
      <c r="AK1" s="807"/>
      <c r="AL1" s="807"/>
      <c r="AM1" s="807"/>
      <c r="AN1" s="807"/>
      <c r="AO1" s="807"/>
      <c r="AP1" s="807"/>
      <c r="AQ1" s="807"/>
      <c r="AR1" s="807"/>
      <c r="AS1" s="807"/>
      <c r="AT1" s="807"/>
      <c r="AU1" s="807"/>
      <c r="AV1" s="807"/>
      <c r="AW1" s="807"/>
      <c r="AX1" s="807"/>
      <c r="AY1" s="807"/>
      <c r="AZ1" s="807"/>
      <c r="BA1" s="807"/>
      <c r="BB1" s="807"/>
      <c r="BC1" s="807"/>
      <c r="BD1" s="807"/>
      <c r="BE1" s="807"/>
      <c r="BF1" s="807"/>
      <c r="BG1" s="671"/>
      <c r="BH1" s="671"/>
      <c r="BI1" s="689"/>
      <c r="BJ1" s="719" t="s">
        <v>698</v>
      </c>
      <c r="BK1" s="720"/>
      <c r="BL1" s="720"/>
      <c r="BM1" s="720"/>
      <c r="BN1" s="725"/>
      <c r="BO1" s="725"/>
      <c r="BP1" s="720"/>
      <c r="BQ1" s="736"/>
      <c r="BR1" s="736"/>
      <c r="BS1" s="720"/>
      <c r="BT1" s="720"/>
      <c r="BU1" s="720"/>
      <c r="BV1" s="720"/>
      <c r="BW1" s="720"/>
      <c r="BX1" s="720"/>
      <c r="BY1" s="720"/>
      <c r="BZ1" s="720"/>
      <c r="CA1" s="720"/>
      <c r="CB1" s="720"/>
      <c r="CC1" s="720"/>
      <c r="CD1" s="720"/>
      <c r="CE1" s="720"/>
      <c r="CF1" s="720"/>
      <c r="CG1" s="720"/>
      <c r="CH1" s="720"/>
      <c r="CI1" s="720"/>
      <c r="CJ1" s="720"/>
      <c r="CK1" s="720"/>
      <c r="CL1" s="720"/>
      <c r="CM1" s="720"/>
      <c r="CN1" s="720"/>
      <c r="CO1" s="720"/>
      <c r="CP1" s="720"/>
      <c r="CQ1" s="720"/>
      <c r="CR1" s="720"/>
      <c r="CS1" s="720"/>
      <c r="CT1" s="720"/>
      <c r="CU1" s="720"/>
      <c r="CV1" s="720"/>
      <c r="CW1" s="720"/>
      <c r="CX1" s="720"/>
      <c r="CY1" s="720"/>
      <c r="CZ1" s="720"/>
      <c r="DA1" s="720"/>
      <c r="DB1" s="720"/>
      <c r="DC1" s="720"/>
      <c r="DD1" s="720"/>
      <c r="DE1" s="720"/>
      <c r="DF1" s="720"/>
      <c r="DG1" s="720"/>
      <c r="DH1" s="720"/>
      <c r="DI1" s="720"/>
      <c r="DJ1" s="720"/>
      <c r="DK1" s="720"/>
      <c r="DL1" s="720"/>
      <c r="DM1" s="720"/>
      <c r="DN1" s="720"/>
      <c r="DO1" s="720"/>
      <c r="DP1" s="720"/>
      <c r="DQ1" s="720"/>
      <c r="DR1" s="720"/>
      <c r="DS1" s="720"/>
      <c r="DT1" s="720"/>
      <c r="DU1" s="720"/>
      <c r="DV1" s="720"/>
      <c r="DW1" s="720"/>
      <c r="DX1" s="720"/>
      <c r="DY1" s="720"/>
      <c r="DZ1" s="720"/>
      <c r="EA1" s="720"/>
      <c r="EB1" s="721"/>
      <c r="EC1" s="671"/>
      <c r="ED1" s="671"/>
    </row>
    <row r="2" spans="1:134" s="380" customFormat="1" ht="28.5" customHeight="1" thickBot="1" x14ac:dyDescent="0.3">
      <c r="A2" s="808" t="s">
        <v>0</v>
      </c>
      <c r="B2" s="808" t="s">
        <v>1</v>
      </c>
      <c r="C2" s="808" t="s">
        <v>2</v>
      </c>
      <c r="D2" s="808" t="s">
        <v>12</v>
      </c>
      <c r="E2" s="808" t="s">
        <v>3</v>
      </c>
      <c r="F2" s="808" t="s">
        <v>4</v>
      </c>
      <c r="G2" s="808" t="s">
        <v>5</v>
      </c>
      <c r="H2" s="808" t="s">
        <v>6</v>
      </c>
      <c r="I2" s="808" t="s">
        <v>7</v>
      </c>
      <c r="J2" s="808" t="s">
        <v>769</v>
      </c>
      <c r="K2" s="808"/>
      <c r="L2" s="808"/>
      <c r="M2" s="808"/>
      <c r="N2" s="824" t="s">
        <v>283</v>
      </c>
      <c r="O2" s="824"/>
      <c r="P2" s="823" t="s">
        <v>281</v>
      </c>
      <c r="Q2" s="804" t="s">
        <v>279</v>
      </c>
      <c r="R2" s="804"/>
      <c r="S2" s="805" t="s">
        <v>281</v>
      </c>
      <c r="T2" s="804" t="s">
        <v>280</v>
      </c>
      <c r="U2" s="804"/>
      <c r="V2" s="805" t="s">
        <v>281</v>
      </c>
      <c r="W2" s="804" t="s">
        <v>282</v>
      </c>
      <c r="X2" s="804" t="s">
        <v>686</v>
      </c>
      <c r="Y2" s="804"/>
      <c r="Z2" s="805" t="s">
        <v>281</v>
      </c>
      <c r="AA2" s="804" t="s">
        <v>687</v>
      </c>
      <c r="AB2" s="804"/>
      <c r="AC2" s="805" t="s">
        <v>281</v>
      </c>
      <c r="AD2" s="804" t="s">
        <v>688</v>
      </c>
      <c r="AE2" s="804" t="s">
        <v>689</v>
      </c>
      <c r="AF2" s="804"/>
      <c r="AG2" s="805" t="s">
        <v>281</v>
      </c>
      <c r="AH2" s="804" t="s">
        <v>690</v>
      </c>
      <c r="AI2" s="804"/>
      <c r="AJ2" s="805" t="s">
        <v>281</v>
      </c>
      <c r="AK2" s="804" t="s">
        <v>691</v>
      </c>
      <c r="AL2" s="804" t="s">
        <v>697</v>
      </c>
      <c r="AM2" s="804"/>
      <c r="AN2" s="805" t="s">
        <v>281</v>
      </c>
      <c r="AO2" s="804" t="s">
        <v>692</v>
      </c>
      <c r="AP2" s="804"/>
      <c r="AQ2" s="805" t="s">
        <v>281</v>
      </c>
      <c r="AR2" s="804" t="s">
        <v>693</v>
      </c>
      <c r="AS2" s="804" t="s">
        <v>694</v>
      </c>
      <c r="AT2" s="804"/>
      <c r="AU2" s="805" t="s">
        <v>281</v>
      </c>
      <c r="AV2" s="804" t="s">
        <v>695</v>
      </c>
      <c r="AW2" s="804"/>
      <c r="AX2" s="805" t="s">
        <v>281</v>
      </c>
      <c r="AY2" s="804" t="s">
        <v>696</v>
      </c>
      <c r="AZ2" s="804" t="s">
        <v>1400</v>
      </c>
      <c r="BA2" s="804"/>
      <c r="BB2" s="805" t="s">
        <v>281</v>
      </c>
      <c r="BC2" s="859" t="s">
        <v>1401</v>
      </c>
      <c r="BD2" s="859"/>
      <c r="BE2" s="805" t="s">
        <v>281</v>
      </c>
      <c r="BF2" s="857" t="s">
        <v>1402</v>
      </c>
      <c r="BG2" s="881" t="s">
        <v>2377</v>
      </c>
      <c r="BH2" s="882"/>
      <c r="BI2" s="805" t="s">
        <v>2503</v>
      </c>
      <c r="BJ2" s="714" t="s">
        <v>1472</v>
      </c>
      <c r="BK2" s="714"/>
      <c r="BL2" s="706" t="s">
        <v>281</v>
      </c>
      <c r="BM2" s="707" t="s">
        <v>2376</v>
      </c>
      <c r="BN2" s="1127" t="s">
        <v>2463</v>
      </c>
      <c r="BO2" s="1128"/>
      <c r="BP2" s="1133" t="s">
        <v>2464</v>
      </c>
      <c r="BQ2" s="1129" t="s">
        <v>2240</v>
      </c>
      <c r="BR2" s="1130"/>
      <c r="BS2" s="1133" t="s">
        <v>2464</v>
      </c>
      <c r="BT2" s="1135" t="s">
        <v>2467</v>
      </c>
      <c r="BU2" s="709" t="s">
        <v>2465</v>
      </c>
    </row>
    <row r="3" spans="1:134" s="380" customFormat="1" ht="30.75" customHeight="1" thickBot="1" x14ac:dyDescent="0.3">
      <c r="A3" s="808"/>
      <c r="B3" s="808"/>
      <c r="C3" s="808"/>
      <c r="D3" s="808"/>
      <c r="E3" s="808"/>
      <c r="F3" s="808"/>
      <c r="G3" s="808"/>
      <c r="H3" s="808"/>
      <c r="I3" s="808"/>
      <c r="J3" s="381" t="s">
        <v>8</v>
      </c>
      <c r="K3" s="381" t="s">
        <v>9</v>
      </c>
      <c r="L3" s="381" t="s">
        <v>10</v>
      </c>
      <c r="M3" s="381" t="s">
        <v>11</v>
      </c>
      <c r="N3" s="382" t="s">
        <v>277</v>
      </c>
      <c r="O3" s="382" t="s">
        <v>699</v>
      </c>
      <c r="P3" s="823"/>
      <c r="Q3" s="383" t="s">
        <v>277</v>
      </c>
      <c r="R3" s="383" t="s">
        <v>278</v>
      </c>
      <c r="S3" s="805"/>
      <c r="T3" s="383" t="s">
        <v>277</v>
      </c>
      <c r="U3" s="383" t="s">
        <v>278</v>
      </c>
      <c r="V3" s="805"/>
      <c r="W3" s="804"/>
      <c r="X3" s="383" t="s">
        <v>277</v>
      </c>
      <c r="Y3" s="383" t="s">
        <v>278</v>
      </c>
      <c r="Z3" s="805"/>
      <c r="AA3" s="383" t="s">
        <v>277</v>
      </c>
      <c r="AB3" s="383" t="s">
        <v>278</v>
      </c>
      <c r="AC3" s="805"/>
      <c r="AD3" s="804"/>
      <c r="AE3" s="383" t="s">
        <v>277</v>
      </c>
      <c r="AF3" s="383" t="s">
        <v>278</v>
      </c>
      <c r="AG3" s="805"/>
      <c r="AH3" s="383" t="s">
        <v>277</v>
      </c>
      <c r="AI3" s="383" t="s">
        <v>278</v>
      </c>
      <c r="AJ3" s="805"/>
      <c r="AK3" s="804"/>
      <c r="AL3" s="383" t="s">
        <v>277</v>
      </c>
      <c r="AM3" s="383" t="s">
        <v>278</v>
      </c>
      <c r="AN3" s="805"/>
      <c r="AO3" s="383" t="s">
        <v>277</v>
      </c>
      <c r="AP3" s="383" t="s">
        <v>278</v>
      </c>
      <c r="AQ3" s="805"/>
      <c r="AR3" s="804"/>
      <c r="AS3" s="383" t="s">
        <v>277</v>
      </c>
      <c r="AT3" s="383" t="s">
        <v>278</v>
      </c>
      <c r="AU3" s="805"/>
      <c r="AV3" s="383" t="s">
        <v>277</v>
      </c>
      <c r="AW3" s="383" t="s">
        <v>278</v>
      </c>
      <c r="AX3" s="805"/>
      <c r="AY3" s="804"/>
      <c r="AZ3" s="383" t="s">
        <v>277</v>
      </c>
      <c r="BA3" s="383" t="s">
        <v>278</v>
      </c>
      <c r="BB3" s="805"/>
      <c r="BC3" s="384" t="s">
        <v>277</v>
      </c>
      <c r="BD3" s="384" t="s">
        <v>278</v>
      </c>
      <c r="BE3" s="805"/>
      <c r="BF3" s="858"/>
      <c r="BG3" s="669" t="s">
        <v>277</v>
      </c>
      <c r="BH3" s="669" t="s">
        <v>278</v>
      </c>
      <c r="BI3" s="805"/>
      <c r="BJ3" s="714" t="s">
        <v>277</v>
      </c>
      <c r="BK3" s="714" t="s">
        <v>278</v>
      </c>
      <c r="BL3" s="706"/>
      <c r="BM3" s="708"/>
      <c r="BN3" s="1131" t="s">
        <v>277</v>
      </c>
      <c r="BO3" s="1131" t="s">
        <v>278</v>
      </c>
      <c r="BP3" s="1134"/>
      <c r="BQ3" s="1132" t="s">
        <v>277</v>
      </c>
      <c r="BR3" s="1132" t="s">
        <v>278</v>
      </c>
      <c r="BS3" s="1134"/>
      <c r="BT3" s="1136"/>
      <c r="BU3" s="709"/>
    </row>
    <row r="4" spans="1:134" ht="100.5" customHeight="1" x14ac:dyDescent="0.25">
      <c r="A4" s="816" t="s">
        <v>13</v>
      </c>
      <c r="B4" s="819" t="s">
        <v>14</v>
      </c>
      <c r="C4" s="834" t="s">
        <v>15</v>
      </c>
      <c r="D4" s="683">
        <v>1</v>
      </c>
      <c r="E4" s="374" t="s">
        <v>16</v>
      </c>
      <c r="F4" s="374" t="s">
        <v>17</v>
      </c>
      <c r="G4" s="374" t="s">
        <v>18</v>
      </c>
      <c r="H4" s="374" t="s">
        <v>19</v>
      </c>
      <c r="I4" s="353" t="s">
        <v>20</v>
      </c>
      <c r="J4" s="47" t="s">
        <v>205</v>
      </c>
      <c r="K4" s="48" t="s">
        <v>206</v>
      </c>
      <c r="L4" s="48" t="s">
        <v>96</v>
      </c>
      <c r="M4" s="360" t="s">
        <v>751</v>
      </c>
      <c r="N4" s="427">
        <v>1</v>
      </c>
      <c r="O4" s="354">
        <v>1</v>
      </c>
      <c r="P4" s="358">
        <v>1</v>
      </c>
      <c r="Q4" s="47" t="str">
        <f>'2015'!O4</f>
        <v>ND</v>
      </c>
      <c r="R4" s="48">
        <f>'2015'!P4</f>
        <v>0</v>
      </c>
      <c r="S4" s="49">
        <f>'2015'!Q4</f>
        <v>0</v>
      </c>
      <c r="T4" s="50" t="str">
        <f>'2015'!R4</f>
        <v>ND</v>
      </c>
      <c r="U4" s="50" t="str">
        <f>'2015'!S4</f>
        <v>ND</v>
      </c>
      <c r="V4" s="49" t="str">
        <f>'2015'!T4</f>
        <v>ND</v>
      </c>
      <c r="W4" s="51" t="str">
        <f>'2015'!U4</f>
        <v>ND</v>
      </c>
      <c r="X4" s="47">
        <f>'2016'!N4</f>
        <v>0.09</v>
      </c>
      <c r="Y4" s="117">
        <f>'2016'!O4</f>
        <v>0.09</v>
      </c>
      <c r="Z4" s="49">
        <f>'2016'!P4</f>
        <v>1</v>
      </c>
      <c r="AA4" s="50">
        <f>'2016'!Q4</f>
        <v>10000000</v>
      </c>
      <c r="AB4" s="114">
        <f>'2016'!R4</f>
        <v>10000000</v>
      </c>
      <c r="AC4" s="49">
        <f>'2016'!S4</f>
        <v>1</v>
      </c>
      <c r="AD4" s="51" t="str">
        <f>'2016'!T4</f>
        <v xml:space="preserve">Se beneficiaron a  cuatrocientas  (400) mujeres rurales campesinas, personas en condición de vulnerabilidad y con enfoque diferencial en formación para el trabajo y el desarrollo humano.  </v>
      </c>
      <c r="AE4" s="47">
        <f>'2017'!N4</f>
        <v>0.09</v>
      </c>
      <c r="AF4" s="48">
        <f>'2017'!O4</f>
        <v>0.09</v>
      </c>
      <c r="AG4" s="49">
        <f>'2017'!P4</f>
        <v>1</v>
      </c>
      <c r="AH4" s="50" t="str">
        <f>'2017'!Q4</f>
        <v>NA</v>
      </c>
      <c r="AI4" s="50" t="str">
        <f>'2017'!R4</f>
        <v xml:space="preserve">890,000,000 (2 milloones por usuario) </v>
      </c>
      <c r="AJ4" s="49">
        <f>'2017'!S4</f>
        <v>0</v>
      </c>
      <c r="AK4" s="51" t="str">
        <f>'2017'!T4</f>
        <v xml:space="preserve">El departamento de prosperidad social, por medio del programa mi negocio se ha capacitado y proporcionado recursos para 445 mujeres de los municipios Calarca, quimbaya y tebaida, de las cuales culminaron el proceso de fortalecimiento empresarial 372 mujeres. A quienes se le entrego capital semilla hasta por 2,000,000 pesos cop. </v>
      </c>
      <c r="AL4" s="47">
        <f>'2018'!N4</f>
        <v>3</v>
      </c>
      <c r="AM4" s="48">
        <f>'2018'!O4</f>
        <v>1</v>
      </c>
      <c r="AN4" s="49">
        <f>'2018'!P4</f>
        <v>0.33333333333333331</v>
      </c>
      <c r="AO4" s="50">
        <f>'2018'!Q4</f>
        <v>115160000</v>
      </c>
      <c r="AP4" s="50">
        <f>'2018'!R4</f>
        <v>57660000</v>
      </c>
      <c r="AQ4" s="352">
        <f>'2018'!S4</f>
        <v>0.50069468565474118</v>
      </c>
      <c r="AR4" s="51" t="str">
        <f>'2018'!AB4</f>
        <v xml:space="preserve">Se han Apoyado Unidades de emprendimiento de grupos poblacionales con enfoque diferencial mediante:
* Caracterización de emprendimientos en los barrios priorizados en los municipios del departamento, encontrando que: 6 en Calarcá, 3 en Génova, 1 en Quimbaya, 11 en Montenegro, 4 en Córdoba, 8 en Salento, 5 en Circasia, 5 en Armenia y 3 en La Tebaida.
</v>
      </c>
      <c r="AS4" s="47">
        <f>'2019'!N4</f>
        <v>1</v>
      </c>
      <c r="AT4" s="48">
        <f>'2019'!O4</f>
        <v>1</v>
      </c>
      <c r="AU4" s="49">
        <f>'2019'!P4</f>
        <v>0.7</v>
      </c>
      <c r="AV4" s="50">
        <f>'2019'!Q4</f>
        <v>72966200</v>
      </c>
      <c r="AW4" s="50" t="e">
        <f>'2019'!R4</f>
        <v>#REF!</v>
      </c>
      <c r="AX4" s="49" t="e">
        <f>'2019'!#REF!</f>
        <v>#REF!</v>
      </c>
      <c r="AY4" s="360" t="str">
        <f>'2019'!S4</f>
        <v xml:space="preserve">En cumplimiento del Plan de Promoción Turística del Departamento del Quindío, se han desarrollado las siguientes actividades: 
1. Participación en la Feria Internacional de Turismo FITUR 2019, desarrollada en Madrid España.  
2. Participación en la Vitrina Turística Anato 2019, desarrollada en la Ciudad de Bogotá D.C.
3. Participación en  el Workshop REMA 2019, en la ciudad de Cali
4. Realización de cinco misiones comerciales a las Ciudades de Valledupar, Barranquilla, Cartagena, Monteria y Pereira
5. Formulación y presentación del Proyecto "Tercera Fase de Promoción Nacional para el Departamento del Quindío".
6. Puesta en marcha del “Desarrollo de  la zona de la Cordillera del Quindío   y Norte del Valle como nuevo destino turístico  mediante el impulso al turismo de naturaleza, diversificando la oferta del destino PCC  y atrayendo nuevos clientes internacionales y nacionales a la región”. (Proyecto de Cooperación Suizo), en su componente de promoción.
7. Desarrollo de la estrategia de promoción y posicionamiento "Subete y Recorre la Semana Santa en el Quindío"
8. Se llevan a cabo 9 misiones comerciales a diferentes ciudades de Colombia, (Medellín, Bogotá, Montería, Valledupar, Bucaramanga, Villavicencio, Pasto, Barranquilla, Pereira)
9. Participación en el Oulet de turismo "Expovacasioens en la ciudad de Cali"
10. Participación en la feria internacional "La Cita de las Américas", en la Ciudad de Miami
Se toma como población objetivo, las empresas y personas vinculadas laboralmente al sector.
Mujer:    2512              Hombre: 2414
Adicionalmente, el SENA  reporta que hasta el momento ha capacitado 94409 aprendices de genero femenino en diferentes tipos de formacion, de los cuales 2716 han sido mujeres cabeza de hogar y 24 de ellas, emprendedoras. 
</v>
      </c>
      <c r="AZ4" s="361">
        <f>'2020'!N4</f>
        <v>1</v>
      </c>
      <c r="BA4" s="361">
        <f>'2020'!O4</f>
        <v>1</v>
      </c>
      <c r="BB4" s="352">
        <f>'2020'!P4</f>
        <v>1</v>
      </c>
      <c r="BC4" s="370">
        <f>'2020'!Q4</f>
        <v>0</v>
      </c>
      <c r="BD4" s="370">
        <f>'2020'!R4</f>
        <v>0</v>
      </c>
      <c r="BE4" s="352">
        <f>'2020'!S4</f>
        <v>0</v>
      </c>
      <c r="BF4" s="374" t="s">
        <v>1420</v>
      </c>
      <c r="BG4" s="698">
        <v>3</v>
      </c>
      <c r="BH4" s="698">
        <v>1</v>
      </c>
      <c r="BI4" s="462">
        <v>0.33329999999999999</v>
      </c>
      <c r="BJ4" s="460"/>
      <c r="BK4" s="461"/>
      <c r="BL4" s="462">
        <v>0.33</v>
      </c>
      <c r="BM4" s="718" t="s">
        <v>2604</v>
      </c>
      <c r="BN4" s="783">
        <v>1</v>
      </c>
      <c r="BO4" s="783">
        <v>1</v>
      </c>
      <c r="BP4" s="462">
        <v>1</v>
      </c>
      <c r="BQ4" s="737">
        <v>0</v>
      </c>
      <c r="BR4" s="738">
        <v>0</v>
      </c>
      <c r="BS4" s="462">
        <v>0</v>
      </c>
      <c r="BT4" s="718" t="s">
        <v>2816</v>
      </c>
      <c r="BU4" s="375"/>
      <c r="BV4" s="759"/>
    </row>
    <row r="5" spans="1:134" ht="148.5" customHeight="1" x14ac:dyDescent="0.25">
      <c r="A5" s="826"/>
      <c r="B5" s="809"/>
      <c r="C5" s="835"/>
      <c r="D5" s="195">
        <v>2</v>
      </c>
      <c r="E5" s="12" t="s">
        <v>21</v>
      </c>
      <c r="F5" s="12" t="s">
        <v>22</v>
      </c>
      <c r="G5" s="12" t="s">
        <v>23</v>
      </c>
      <c r="H5" s="12" t="s">
        <v>24</v>
      </c>
      <c r="I5" s="32" t="s">
        <v>25</v>
      </c>
      <c r="J5" s="43" t="s">
        <v>208</v>
      </c>
      <c r="K5" s="12" t="s">
        <v>209</v>
      </c>
      <c r="L5" s="13">
        <v>52</v>
      </c>
      <c r="M5" s="362" t="s">
        <v>210</v>
      </c>
      <c r="N5" s="428">
        <v>1</v>
      </c>
      <c r="O5" s="354">
        <v>1</v>
      </c>
      <c r="P5" s="358">
        <v>1</v>
      </c>
      <c r="Q5" s="47" t="str">
        <f>'2015'!O5</f>
        <v>10% de las convocatorias por año para programas  y proyectos productivos</v>
      </c>
      <c r="R5" s="113">
        <f>'2015'!P5</f>
        <v>0.1</v>
      </c>
      <c r="S5" s="472">
        <f>'2015'!Q5</f>
        <v>1</v>
      </c>
      <c r="T5" s="50">
        <f>'2015'!R5</f>
        <v>30999978</v>
      </c>
      <c r="U5" s="50">
        <f>'2015'!S5</f>
        <v>30999978</v>
      </c>
      <c r="V5" s="49">
        <f>'2015'!T5</f>
        <v>1</v>
      </c>
      <c r="W5" s="51" t="str">
        <f>'2015'!U5</f>
        <v>Para las mujeres rurales se Fortaleció la producción agropecuaria mejorando la implementación y adopción de los procesos de producción limpia y sostenible. A través de las asociaciones que fueron visitadas por ser beneficiarios de los convenios de producción limpia hechos entre la CRQ y la Gobernación del Quindío fueron: CORDILLERANOS. AGRIQUIN.  MUJERES CAFETERAS DE CORDOBA.  También  Se apoyaron 5 unidades productivas de población afro descendiente víctima del desplazamiento del municipio de armenia beneficiando a 50 afrodescendientes. Se entregaron elementos de cocina, productos de papelería, elementos para taller de bicicletas, y elementos para el embace y conservación de productos derivados de lácteos.</v>
      </c>
      <c r="X5" s="112">
        <f>'2016'!N5</f>
        <v>3</v>
      </c>
      <c r="Y5" s="111">
        <f>'2016'!O5</f>
        <v>3</v>
      </c>
      <c r="Z5" s="113">
        <f>'2016'!P5</f>
        <v>1</v>
      </c>
      <c r="AA5" s="114">
        <f>'2016'!Q5</f>
        <v>106783334</v>
      </c>
      <c r="AB5" s="114">
        <f>'2016'!R5</f>
        <v>106783334</v>
      </c>
      <c r="AC5" s="113">
        <f>'2016'!S5</f>
        <v>1</v>
      </c>
      <c r="AD5" s="115" t="str">
        <f>'2016'!T5</f>
        <v>Se  apoyo 15   mujeres cafeteras del Municipio de Pijao, proyecto productivo "paisaje, mujer y café"para la comercialización de café especial  segun 1 convenio 071/2016 Gobernacion del Quindío, Alcaldia de Pijao, Fundación Smurfit Kappa, (SENA capacitación)</v>
      </c>
      <c r="AE5" s="112">
        <f>'2017'!N5</f>
        <v>3</v>
      </c>
      <c r="AF5" s="111">
        <f>'2017'!O5</f>
        <v>3</v>
      </c>
      <c r="AG5" s="113">
        <f>'2017'!P5</f>
        <v>1</v>
      </c>
      <c r="AH5" s="114">
        <f>'2017'!Q5</f>
        <v>245080000</v>
      </c>
      <c r="AI5" s="114">
        <f>'2017'!R5</f>
        <v>117720000</v>
      </c>
      <c r="AJ5" s="113">
        <f>'2017'!S5</f>
        <v>0.48033295250530439</v>
      </c>
      <c r="AK5" s="115" t="str">
        <f>'2017'!T5</f>
        <v>En el area de secretaria de turismo se ha realizado:
1. Clúster de naturaleza  para el Departamento del Quindío (se consolidó la mesa del clúster de turismo de naturaleza con 31 empresarios del sector).
2. Plan Sectorial de Turismo (se relizó un proceso de validación del Plan sectorial de turismo).
3. Proyecto de turísmo responsable para el destino Quindío (se da continuidad a las estratégias de turismo responsable en el destino Quindío con el programa de prevención ESCNNA (explotación,sexual y comercial de ninños, niñas y adolescentes).</v>
      </c>
      <c r="AL5" s="112">
        <f>'2018'!N5</f>
        <v>2</v>
      </c>
      <c r="AM5" s="350">
        <f>'2018'!O5</f>
        <v>0.5</v>
      </c>
      <c r="AN5" s="113">
        <f>'2018'!P5</f>
        <v>0.25</v>
      </c>
      <c r="AO5" s="114">
        <f>'2018'!Q5</f>
        <v>28000000</v>
      </c>
      <c r="AP5" s="114">
        <f>'2018'!R5</f>
        <v>23020000</v>
      </c>
      <c r="AQ5" s="352">
        <f>'2018'!S5</f>
        <v>0.82214285714285718</v>
      </c>
      <c r="AR5" s="115" t="str">
        <f>'2018'!AB5</f>
        <v xml:space="preserve">* Se trabajó en la formulación de los proyectos productivos para victimas conflicto: Se han realizado 9 mesas de trabajo con representantes de las Secretarías de Turismo Industria y Comercio, Planeación, Agricultura, Interior y de la Mesa Departamental de Víctimas para la formulación del proyecto y su inscripción en el Banco de Proyectos de la Unidad Nacional de Víctimas.                                                                                                                                                                                                                                                                                                                                           A la fecha se crearon dos (2) grupos multiplicadores de conocimiento en emprendimiento y calidad del caféy uno de mujeres en el municipio de Filandia a los cuales se les está aplicando los indicadores definidos por el profesional idóneo (procesos en cosecha, recoleccion, beneficio, almacenamiento, entre otros). Durante el segundo semestre del presente año se definirá el proceso administrativo para la legalizacion de dichos grupos. </v>
      </c>
      <c r="AS5" s="112">
        <f>'2019'!N5</f>
        <v>0</v>
      </c>
      <c r="AT5" s="111">
        <f>'2019'!O5</f>
        <v>0</v>
      </c>
      <c r="AU5" s="113">
        <f>'2019'!P5</f>
        <v>0.7</v>
      </c>
      <c r="AV5" s="114">
        <f>'2019'!Q5</f>
        <v>0</v>
      </c>
      <c r="AW5" s="114">
        <f>'2019'!R5</f>
        <v>0</v>
      </c>
      <c r="AX5" s="113" t="e">
        <f>'2019'!#REF!</f>
        <v>#REF!</v>
      </c>
      <c r="AY5" s="360" t="str">
        <f>'2019'!S5</f>
        <v xml:space="preserve">La Secretaría de Familia viene consolidando la red de apoyo e intercambio empresarial de mujeres para la presente vigencia, a través de la realización de una feria empresarial y una rueda de empleo, participación en procesos formativos en marketing digital, conformación legal, formulación de proyectos y asociatividad. De igual forma, se viene trabajando con la red de mujeres caficultoras, la cual ya cuenta con 13 asociaciones municipales integrantes, añadiendise la asociación del corregimiento de Barcelona Quindío. Para el presente semestre, se contó con la apertura de la tienda café mujer del municipio de Montenegro Quindío, con la cual ya son 4 los municipios con tiendas café mujer en funcionamiento (Córdoba, Filandia, Montenegro y Pijao). Igualmente, la Secretaría de Agricultura cuenta hasta el momento cuenta con dos grupos de mujeres . Uno en el Municipio de Circasia y el segundo en el Municipio de Calarcá. Se esta organizando un tercer grupo con jovenes productores de café de Génova. </v>
      </c>
      <c r="AZ5" s="361">
        <f>'2020'!N5</f>
        <v>2</v>
      </c>
      <c r="BA5" s="361">
        <f>'2020'!O5</f>
        <v>1</v>
      </c>
      <c r="BB5" s="352">
        <f>'2020'!P5</f>
        <v>0.5</v>
      </c>
      <c r="BC5" s="370">
        <f>'2020'!Q5</f>
        <v>0</v>
      </c>
      <c r="BD5" s="370">
        <f>'2020'!R5</f>
        <v>0</v>
      </c>
      <c r="BE5" s="352">
        <f>'2020'!S5</f>
        <v>4.0000000000000002E-4</v>
      </c>
      <c r="BF5" s="366" t="s">
        <v>1405</v>
      </c>
      <c r="BG5" s="698">
        <v>4</v>
      </c>
      <c r="BH5" s="470">
        <v>4</v>
      </c>
      <c r="BI5" s="472">
        <v>1</v>
      </c>
      <c r="BJ5" s="471">
        <v>20000000</v>
      </c>
      <c r="BK5" s="466">
        <v>17596632</v>
      </c>
      <c r="BL5" s="472">
        <v>0.7</v>
      </c>
      <c r="BM5" s="715" t="s">
        <v>2605</v>
      </c>
      <c r="BN5" s="723">
        <v>3</v>
      </c>
      <c r="BO5" s="726">
        <v>22</v>
      </c>
      <c r="BP5" s="472">
        <v>1</v>
      </c>
      <c r="BQ5" s="737">
        <v>52679730</v>
      </c>
      <c r="BR5" s="738">
        <v>310671529</v>
      </c>
      <c r="BS5" s="472">
        <v>1</v>
      </c>
      <c r="BT5" s="715" t="s">
        <v>2904</v>
      </c>
      <c r="BU5" s="27"/>
    </row>
    <row r="6" spans="1:134" ht="85.5" customHeight="1" x14ac:dyDescent="0.25">
      <c r="A6" s="826"/>
      <c r="B6" s="809"/>
      <c r="C6" s="835"/>
      <c r="D6" s="195">
        <v>3</v>
      </c>
      <c r="E6" s="12" t="s">
        <v>26</v>
      </c>
      <c r="F6" s="12" t="s">
        <v>27</v>
      </c>
      <c r="G6" s="12" t="s">
        <v>28</v>
      </c>
      <c r="H6" s="12" t="s">
        <v>29</v>
      </c>
      <c r="I6" s="32" t="s">
        <v>30</v>
      </c>
      <c r="J6" s="43" t="s">
        <v>211</v>
      </c>
      <c r="K6" s="12" t="s">
        <v>212</v>
      </c>
      <c r="L6" s="13">
        <v>45</v>
      </c>
      <c r="M6" s="362" t="s">
        <v>213</v>
      </c>
      <c r="N6" s="429">
        <v>10</v>
      </c>
      <c r="O6" s="48">
        <v>10</v>
      </c>
      <c r="P6" s="700">
        <f>O6/N6</f>
        <v>1</v>
      </c>
      <c r="Q6" s="47">
        <f>'2015'!O6</f>
        <v>1</v>
      </c>
      <c r="R6" s="48">
        <f>'2015'!P6</f>
        <v>0</v>
      </c>
      <c r="S6" s="49">
        <f>'2015'!Q6</f>
        <v>0</v>
      </c>
      <c r="T6" s="50">
        <f>'2015'!R6</f>
        <v>0</v>
      </c>
      <c r="U6" s="50">
        <f>'2015'!S6</f>
        <v>0</v>
      </c>
      <c r="V6" s="49">
        <f>'2015'!T6</f>
        <v>0</v>
      </c>
      <c r="W6" s="51" t="str">
        <f>'2015'!U6</f>
        <v>ND</v>
      </c>
      <c r="X6" s="112">
        <f>'2016'!N6</f>
        <v>1</v>
      </c>
      <c r="Y6" s="111">
        <f>'2016'!O6</f>
        <v>1</v>
      </c>
      <c r="Z6" s="113">
        <f>'2016'!P6</f>
        <v>1</v>
      </c>
      <c r="AA6" s="114">
        <f>'2016'!Q6</f>
        <v>106577500</v>
      </c>
      <c r="AB6" s="114">
        <f>'2016'!R6</f>
        <v>106577500</v>
      </c>
      <c r="AC6" s="113">
        <f>'2016'!S6</f>
        <v>1</v>
      </c>
      <c r="AD6" s="115" t="str">
        <f>'2016'!T6</f>
        <v>Se apoyo 5 sectores productivos del departamento  en ruedas de negocios.</v>
      </c>
      <c r="AE6" s="112">
        <f>'2017'!N6</f>
        <v>1</v>
      </c>
      <c r="AF6" s="111">
        <f>'2017'!O6</f>
        <v>1</v>
      </c>
      <c r="AG6" s="113">
        <f>'2017'!P6</f>
        <v>1</v>
      </c>
      <c r="AH6" s="114">
        <f>'2017'!Q6</f>
        <v>69920000</v>
      </c>
      <c r="AI6" s="114">
        <f>'2017'!R6</f>
        <v>24640000</v>
      </c>
      <c r="AJ6" s="113">
        <f>'2017'!S6</f>
        <v>0.35240274599542332</v>
      </c>
      <c r="AK6" s="115" t="str">
        <f>'2017'!T6</f>
        <v>En secretaria de turismo se realizo convenio con ACOPI con apoyo de la Secretarías de Familia, Agricultura e interior para implementar dos (2) programas de emprendimiento y  proyectos productivos, a través de  socializaciones con la comunidades  víctimas, indigenas, personas con discapacidad, poblacion LGTBI, en los municipios de Salento, Armenia, Filandia, La Tebaida, Calarcá, Quimbaya y Pijao. (las unidades de emprendimiento están en proceso de selección, de acuerdo a las programas establecidos). 
Se han definido cuatro proyectos productivos los cuales se encuentran en fase de diagnóstico: Mora; Cunicultura, Confecciones y Cúrcuma, a través de los cuales se estableceran nuevas unidades de emprendimiento.</v>
      </c>
      <c r="AL6" s="112">
        <f>'2018'!N6</f>
        <v>3</v>
      </c>
      <c r="AM6" s="111">
        <f>'2018'!O6</f>
        <v>1</v>
      </c>
      <c r="AN6" s="113">
        <f>'2018'!P6</f>
        <v>0.33333333333333331</v>
      </c>
      <c r="AO6" s="114">
        <f>'2018'!Q6</f>
        <v>115160000</v>
      </c>
      <c r="AP6" s="114">
        <f>'2018'!R6</f>
        <v>57660000</v>
      </c>
      <c r="AQ6" s="352">
        <f>'2018'!S6</f>
        <v>0.50069468565474118</v>
      </c>
      <c r="AR6" s="115" t="str">
        <f>'2018'!AB6</f>
        <v>La secretaria de Turismo, Indstria y Comercio, realizó una caracterización de emprendimiento en barrios priorizados en el departamento, de estas iniciativas, se seleccionaron 12 emprendimientos particulares y 2 asociativos para su intervención por la STIC. Se brionó apoyo a agentes ambientales con 21 personas de Armenia debidamente uniformados y dotados con uniformes de trabajo. Se realizó el primer Show Room del 2018, donde participaron 29 emprendedores de Armenia, Quimbaya, Circasia, Salento y la Tebaida. Se realizó seguimiento a los emorendimientos del comvenio con ACOPI. Se trabajó la formulacion de proyectos productivos para victimas del conflicto.Se ha brindado apoyo mediante charla sobre como elaborar un catalogo promocional de producto a los artesanos del Quindío.</v>
      </c>
      <c r="AS6" s="112">
        <f>'2019'!N6</f>
        <v>1</v>
      </c>
      <c r="AT6" s="111">
        <f>'2019'!O6</f>
        <v>1</v>
      </c>
      <c r="AU6" s="113">
        <f>'2019'!P6</f>
        <v>0.7</v>
      </c>
      <c r="AV6" s="114">
        <f>'2019'!Q6</f>
        <v>46456000</v>
      </c>
      <c r="AW6" s="114">
        <f>'2019'!R6</f>
        <v>40284000</v>
      </c>
      <c r="AX6" s="113" t="e">
        <f>'2019'!#REF!</f>
        <v>#REF!</v>
      </c>
      <c r="AY6" s="360" t="str">
        <f>'2019'!S6</f>
        <v xml:space="preserve">La Secretaría de Turismo, Industria y Comercio ha logrado beneficiar un total de 13 unidades de emprendimiento de población con enfoque diferencial mediante procesos de apoyo y asistencias técnicas y la promoción de unidades de emprendimiento en espacios comerciales como ferias y muestras empresariales. Para total un total de 59 mujeres y 30 hombres. </v>
      </c>
      <c r="AZ6" s="361">
        <f>'2020'!N6</f>
        <v>3</v>
      </c>
      <c r="BA6" s="361">
        <f>'2020'!O6</f>
        <v>1</v>
      </c>
      <c r="BB6" s="352">
        <f>'2020'!P6</f>
        <v>0.33333333333333331</v>
      </c>
      <c r="BC6" s="370">
        <f>'2020'!Q6</f>
        <v>0</v>
      </c>
      <c r="BD6" s="370">
        <f>'2020'!R6</f>
        <v>0</v>
      </c>
      <c r="BE6" s="352">
        <f>'2020'!S6</f>
        <v>0</v>
      </c>
      <c r="BF6" s="366" t="s">
        <v>1408</v>
      </c>
      <c r="BG6" s="475">
        <v>1</v>
      </c>
      <c r="BH6" s="475">
        <v>1</v>
      </c>
      <c r="BI6" s="472">
        <v>1</v>
      </c>
      <c r="BJ6" s="722">
        <v>0</v>
      </c>
      <c r="BK6" s="476">
        <v>0</v>
      </c>
      <c r="BL6" s="472">
        <v>0</v>
      </c>
      <c r="BM6" s="715" t="s">
        <v>2607</v>
      </c>
      <c r="BN6" s="722">
        <v>1</v>
      </c>
      <c r="BO6" s="722">
        <v>1</v>
      </c>
      <c r="BP6" s="472">
        <v>1</v>
      </c>
      <c r="BQ6" s="739">
        <v>4000000</v>
      </c>
      <c r="BR6" s="739">
        <v>1000000</v>
      </c>
      <c r="BS6" s="472">
        <v>0.25</v>
      </c>
      <c r="BT6" s="715" t="s">
        <v>2831</v>
      </c>
      <c r="BU6" s="27"/>
    </row>
    <row r="7" spans="1:134" ht="60" customHeight="1" x14ac:dyDescent="0.25">
      <c r="A7" s="826"/>
      <c r="B7" s="809"/>
      <c r="C7" s="835"/>
      <c r="D7" s="195">
        <v>4</v>
      </c>
      <c r="E7" s="12" t="s">
        <v>31</v>
      </c>
      <c r="F7" s="205" t="s">
        <v>32</v>
      </c>
      <c r="G7" s="12" t="s">
        <v>33</v>
      </c>
      <c r="H7" s="12" t="s">
        <v>34</v>
      </c>
      <c r="I7" s="32" t="s">
        <v>35</v>
      </c>
      <c r="J7" s="43" t="s">
        <v>96</v>
      </c>
      <c r="K7" s="13" t="s">
        <v>96</v>
      </c>
      <c r="L7" s="13" t="s">
        <v>96</v>
      </c>
      <c r="M7" s="418" t="s">
        <v>96</v>
      </c>
      <c r="N7" s="429">
        <v>10</v>
      </c>
      <c r="O7" s="350">
        <v>8</v>
      </c>
      <c r="P7" s="768">
        <v>0.8</v>
      </c>
      <c r="Q7" s="47">
        <f>'2015'!O7</f>
        <v>0</v>
      </c>
      <c r="R7" s="48">
        <f>'2015'!P7</f>
        <v>0</v>
      </c>
      <c r="S7" s="49">
        <f>'2015'!Q7</f>
        <v>0</v>
      </c>
      <c r="T7" s="50">
        <f>'2015'!R7</f>
        <v>0</v>
      </c>
      <c r="U7" s="50">
        <f>'2015'!S7</f>
        <v>0</v>
      </c>
      <c r="V7" s="49">
        <f>'2015'!T7</f>
        <v>0</v>
      </c>
      <c r="W7" s="51" t="str">
        <f>'2015'!U7</f>
        <v>ND</v>
      </c>
      <c r="X7" s="112">
        <f>'2016'!N7</f>
        <v>1</v>
      </c>
      <c r="Y7" s="111">
        <f>'2016'!O7</f>
        <v>0</v>
      </c>
      <c r="Z7" s="113">
        <f>'2016'!P7</f>
        <v>0</v>
      </c>
      <c r="AA7" s="114">
        <f>'2016'!Q7</f>
        <v>0</v>
      </c>
      <c r="AB7" s="114">
        <f>'2016'!R7</f>
        <v>0</v>
      </c>
      <c r="AC7" s="113">
        <f>'2016'!S7</f>
        <v>0</v>
      </c>
      <c r="AD7" s="115" t="str">
        <f>'2016'!T7</f>
        <v>a la fecha  el seminario dirigido a empresas de mujeres para que participen en las licitaciones de compras públicas, esta pendiente de realizar.</v>
      </c>
      <c r="AE7" s="112">
        <f>'2017'!N7</f>
        <v>1</v>
      </c>
      <c r="AF7" s="111">
        <f>'2017'!O7</f>
        <v>1</v>
      </c>
      <c r="AG7" s="113">
        <f>'2017'!P7</f>
        <v>1</v>
      </c>
      <c r="AH7" s="114" t="str">
        <f>'2017'!Q7</f>
        <v>PENDIENTE</v>
      </c>
      <c r="AI7" s="114" t="str">
        <f>'2017'!R7</f>
        <v>PENDIENTE</v>
      </c>
      <c r="AJ7" s="113">
        <f>'2017'!S7</f>
        <v>0</v>
      </c>
      <c r="AK7" s="115" t="str">
        <f>'2017'!T7</f>
        <v xml:space="preserve">La universidad del Quindio en el programa de Artes Visuales, se ha realizado el seminario Internacional La Montaña del Sur, arte y pensamiento latinoamericano, con la invitada especial Irene Ballester Buiges. P.h.D en Historia del Arte de la Universidad de Valencia y Magister en Investigación Aplicada en Estudios Feministas, de Género y Ciudadanía de la Universidad del Castellón: Centra sus estudios en la experiencia de las mujeres artistas  y en la representación del cuerpo de la mujer. Reconocida en España como gestora cultural y activista social en contra de la violencia de género. Participó este año en el Parlamento Europeo como ponente junto a otras cinco mujeres analizando el estereotipo de mujer que maneja el mundo publicitario; denuncian la actual objetualización de la mujer en la publicidad sexista y advierten la necesidad de cambiar un escenario "claramente denigrante" y una perspectiva "manifiestamente irreal" de la mujer.    </v>
      </c>
      <c r="AL7" s="112">
        <f>'2018'!N7</f>
        <v>1</v>
      </c>
      <c r="AM7" s="111">
        <f>'2018'!O7</f>
        <v>1</v>
      </c>
      <c r="AN7" s="113">
        <f>'2018'!P7</f>
        <v>1</v>
      </c>
      <c r="AO7" s="114" t="str">
        <f>'2018'!Q7</f>
        <v>-</v>
      </c>
      <c r="AP7" s="114" t="str">
        <f>'2018'!R7</f>
        <v>-</v>
      </c>
      <c r="AQ7" s="352" t="e">
        <f>'2018'!S7</f>
        <v>#VALUE!</v>
      </c>
      <c r="AR7" s="115" t="str">
        <f>'2018'!AB7</f>
        <v>La Secretaría de Turismo del Departamento, y el Departamento para la prosperidad social hicieron asistencia técnica al consejo departamental de mujeres en cuanto al acceso a programas de cofinanciación y fondos de garantías. Es así que si bien no existe una meta especifica en el plan de desarrollo al respecto, la Secretaría de turismo cuenta con profesionales encargados de asistir a las mujeres en este aspecto, llevando capacitaciones y haciendo apoyo en la formulación y gestión de proyectos.</v>
      </c>
      <c r="AS7" s="112">
        <f>'2019'!N7</f>
        <v>1</v>
      </c>
      <c r="AT7" s="111">
        <f>'2019'!O7</f>
        <v>1</v>
      </c>
      <c r="AU7" s="113">
        <f>'2019'!P7</f>
        <v>0.7</v>
      </c>
      <c r="AV7" s="114">
        <f>'2019'!Q7</f>
        <v>0</v>
      </c>
      <c r="AW7" s="114" t="e">
        <f>'2019'!R7</f>
        <v>#REF!</v>
      </c>
      <c r="AX7" s="113" t="e">
        <f>'2019'!#REF!</f>
        <v>#REF!</v>
      </c>
      <c r="AY7" s="360" t="str">
        <f>'2019'!S7</f>
        <v xml:space="preserve">LA Secretaría de Turismo en articulación con la Secretaría de Familia, en el marco de la conmemoración del día de la mujer realizó una micro rueda de empleo con mujeres en la que se ofertaron 170 plazas y una feria empresarial. La Secretaría de Familia convocó a la conformación de una red de apoyo e intercambio empresarial, a la cual acudieron 135 mujeres, con quienes se iniciaron procesos de capacitación en marketing digital, se diseñaron portafolios y se vienen capacitando en estrategias de comercialización. 
</v>
      </c>
      <c r="AZ7" s="361">
        <f>'2020'!N7</f>
        <v>1</v>
      </c>
      <c r="BA7" s="361">
        <f>'2020'!O7</f>
        <v>0</v>
      </c>
      <c r="BB7" s="352">
        <f>'2020'!P7</f>
        <v>0</v>
      </c>
      <c r="BC7" s="370" t="str">
        <f>'2020'!Q7</f>
        <v>-</v>
      </c>
      <c r="BD7" s="370" t="str">
        <f>'2020'!R7</f>
        <v>-</v>
      </c>
      <c r="BE7" s="352">
        <f>'2020'!S7</f>
        <v>0</v>
      </c>
      <c r="BF7" s="366" t="s">
        <v>1409</v>
      </c>
      <c r="BG7" s="696">
        <v>1</v>
      </c>
      <c r="BH7" s="696">
        <v>0</v>
      </c>
      <c r="BI7" s="472">
        <v>0</v>
      </c>
      <c r="BJ7" s="722" t="s">
        <v>1079</v>
      </c>
      <c r="BK7" s="476" t="s">
        <v>1079</v>
      </c>
      <c r="BL7" s="472">
        <v>0</v>
      </c>
      <c r="BM7" s="715" t="s">
        <v>2608</v>
      </c>
      <c r="BN7" s="722">
        <v>1</v>
      </c>
      <c r="BO7" s="722">
        <v>2</v>
      </c>
      <c r="BP7" s="472">
        <v>1</v>
      </c>
      <c r="BQ7" s="740">
        <v>6000000</v>
      </c>
      <c r="BR7" s="740">
        <v>22500000</v>
      </c>
      <c r="BS7" s="472">
        <v>1</v>
      </c>
      <c r="BT7" s="715" t="s">
        <v>2832</v>
      </c>
      <c r="BU7" s="27"/>
    </row>
    <row r="8" spans="1:134" ht="60" customHeight="1" x14ac:dyDescent="0.25">
      <c r="A8" s="826"/>
      <c r="B8" s="809"/>
      <c r="C8" s="835"/>
      <c r="D8" s="195">
        <v>5</v>
      </c>
      <c r="E8" s="12" t="s">
        <v>36</v>
      </c>
      <c r="F8" s="12" t="s">
        <v>37</v>
      </c>
      <c r="G8" s="12" t="s">
        <v>38</v>
      </c>
      <c r="H8" s="12" t="s">
        <v>39</v>
      </c>
      <c r="I8" s="32" t="s">
        <v>40</v>
      </c>
      <c r="J8" s="43" t="s">
        <v>211</v>
      </c>
      <c r="K8" s="12" t="s">
        <v>214</v>
      </c>
      <c r="L8" s="13">
        <v>45</v>
      </c>
      <c r="M8" s="362" t="s">
        <v>213</v>
      </c>
      <c r="N8" s="429">
        <v>5</v>
      </c>
      <c r="O8" s="350">
        <v>8</v>
      </c>
      <c r="P8" s="358">
        <v>1</v>
      </c>
      <c r="Q8" s="47">
        <f>'2015'!O8</f>
        <v>1</v>
      </c>
      <c r="R8" s="48">
        <f>'2015'!P8</f>
        <v>0.7</v>
      </c>
      <c r="S8" s="49">
        <f>'2015'!Q8</f>
        <v>0.7</v>
      </c>
      <c r="T8" s="50">
        <f>'2015'!R8</f>
        <v>0</v>
      </c>
      <c r="U8" s="50">
        <f>'2015'!S8</f>
        <v>0</v>
      </c>
      <c r="V8" s="49">
        <f>'2015'!T8</f>
        <v>0</v>
      </c>
      <c r="W8" s="51" t="str">
        <f>'2015'!U8</f>
        <v>ND</v>
      </c>
      <c r="X8" s="112">
        <f>'2016'!N8</f>
        <v>1</v>
      </c>
      <c r="Y8" s="111">
        <f>'2016'!O8</f>
        <v>2</v>
      </c>
      <c r="Z8" s="113">
        <f>'2016'!P8</f>
        <v>2</v>
      </c>
      <c r="AA8" s="114">
        <f>'2016'!Q8</f>
        <v>0</v>
      </c>
      <c r="AB8" s="114">
        <f>'2016'!R8</f>
        <v>0</v>
      </c>
      <c r="AC8" s="113">
        <f>'2016'!S8</f>
        <v>0</v>
      </c>
      <c r="AD8" s="115" t="str">
        <f>'2016'!T8</f>
        <v>En el departamento del Quindío a traves de instituciones como cámara de comercio, Parquesoft, Secretaría de tutrismo, insdutria y comercio se realizaron dos encuentros de emprendimiento, como son el Star Up Weekend y  el Bootcamp, donde participaron entre otros actores mujeres emprendedoras,</v>
      </c>
      <c r="AE8" s="112">
        <f>'2017'!N8</f>
        <v>1</v>
      </c>
      <c r="AF8" s="111">
        <f>'2017'!O8</f>
        <v>1</v>
      </c>
      <c r="AG8" s="113">
        <f>'2017'!P8</f>
        <v>1</v>
      </c>
      <c r="AH8" s="114">
        <f>'2017'!Q8</f>
        <v>69920000</v>
      </c>
      <c r="AI8" s="114">
        <f>'2017'!R8</f>
        <v>24640000</v>
      </c>
      <c r="AJ8" s="113">
        <f>'2017'!S8</f>
        <v>0.35240274599542332</v>
      </c>
      <c r="AK8" s="115" t="str">
        <f>'2017'!T8</f>
        <v>En secretaria de turismo se realizo convenio con ACOPI con apoyo de la Secretarías de Familia, Agricultura e interior han realizado apoyo a seis (6)  actividades productivas, a través de  socializaciones con la comunidades  víctimas, indigenas, personas con discapacidad, poblacion LGTBI, en los municipios de Armenia, Calarca, Salento, Buenavista, Cordoba, Genova, Montenegro, la Tebaida y Quimbaya.  En la actividad  "Show room" se han apoyado 62 microempresarios y emprendedores del departamento Quindio, en la actividad  "visita a proyectos de emprendimiento" se han visitado 19 proyectos de emprendimiento con miras a que estos participen de las distintas iniciativas y programas liderados por la secretaria de turismo, indsustria y comercio, en el programa  "Quindio emprendedor y productivo" se realizo capacitaciones en temas de emprendimiento y modelado de negocios a 49 emprendedores, en la actividad "asistencia tecnica a proyectos productivos" se realizo visita a 2 de los emprendimientos apoyados por la gobernacion  durante el 2016,  en "participacion en ferias y eventos" se apoyo aproximadamente 70 artesanos con el fin de promover el fortalecimiento comercial; finalmente en " capacitaciones y asesorias" se dicto charlas y conferencias de sensibilizacion  con el fin de despertar el espiritu emprendedor en los emprendedores.  En total se han beneficiado 378 mujeres en todas las actividades realizadas.</v>
      </c>
      <c r="AL8" s="112">
        <f>'2018'!N8</f>
        <v>3</v>
      </c>
      <c r="AM8" s="111">
        <f>'2018'!O8</f>
        <v>1</v>
      </c>
      <c r="AN8" s="113">
        <f>'2018'!P8</f>
        <v>0.33333333333333331</v>
      </c>
      <c r="AO8" s="114">
        <f>'2018'!Q8</f>
        <v>115160000</v>
      </c>
      <c r="AP8" s="114">
        <f>'2018'!R8</f>
        <v>57660000</v>
      </c>
      <c r="AQ8" s="352">
        <f>'2018'!S8</f>
        <v>0.50069468565474118</v>
      </c>
      <c r="AR8" s="115" t="str">
        <f>'2018'!AB8</f>
        <v>LA Secretaría de Turismo, en el marco de la conmemoración del dia de la mujer realizó una microrueda de empleo ocn mujeres y un show room exclusivamente para mujeres, donde se trabajçó el tema del emprendimiento y enlace con empresarios. De igual forma la secretaría de familia realizó una feria de mujeres emprendedoras y empresarias en esta misma fecha</v>
      </c>
      <c r="AS8" s="112">
        <f>'2019'!N8</f>
        <v>1</v>
      </c>
      <c r="AT8" s="111">
        <f>'2019'!O8</f>
        <v>1</v>
      </c>
      <c r="AU8" s="113">
        <f>'2019'!P8</f>
        <v>0.7</v>
      </c>
      <c r="AV8" s="114">
        <f>'2019'!Q8</f>
        <v>98500000</v>
      </c>
      <c r="AW8" s="114">
        <f>'2019'!R8</f>
        <v>13768000</v>
      </c>
      <c r="AX8" s="113" t="e">
        <f>'2019'!#REF!</f>
        <v>#REF!</v>
      </c>
      <c r="AY8" s="360" t="str">
        <f>'2019'!S8</f>
        <v xml:space="preserve">La Secretaría de Turismo, Industria y Comercio ha logrado beneficiar un total de 13 unidades de emprendimiento de población con enfoque diferencial mediante procesos de apoyo y asistencias técnicas y la promoción de unidades de emprendimiento en espacios comerciales como ferias y muestras empresariales. Para total un total de 59 mujeres y 30 hombres. </v>
      </c>
      <c r="AZ8" s="361">
        <f>'2020'!N8</f>
        <v>3</v>
      </c>
      <c r="BA8" s="361">
        <f>'2020'!O8</f>
        <v>1</v>
      </c>
      <c r="BB8" s="352">
        <f>'2020'!P8</f>
        <v>0.33333333333333331</v>
      </c>
      <c r="BC8" s="370">
        <f>'2020'!Q8</f>
        <v>0</v>
      </c>
      <c r="BD8" s="370">
        <f>'2020'!R8</f>
        <v>0</v>
      </c>
      <c r="BE8" s="352">
        <f>'2020'!S8</f>
        <v>0</v>
      </c>
      <c r="BF8" s="27" t="s">
        <v>1410</v>
      </c>
      <c r="BG8" s="475">
        <v>1</v>
      </c>
      <c r="BH8" s="475">
        <v>2</v>
      </c>
      <c r="BI8" s="472">
        <v>1</v>
      </c>
      <c r="BJ8" s="722">
        <v>0</v>
      </c>
      <c r="BK8" s="476">
        <v>0</v>
      </c>
      <c r="BL8" s="472">
        <v>0</v>
      </c>
      <c r="BM8" s="27" t="s">
        <v>2610</v>
      </c>
      <c r="BN8" s="722">
        <v>1</v>
      </c>
      <c r="BO8" s="722">
        <v>2</v>
      </c>
      <c r="BP8" s="472">
        <v>1</v>
      </c>
      <c r="BQ8" s="739">
        <v>4000000</v>
      </c>
      <c r="BR8" s="739">
        <v>1000000</v>
      </c>
      <c r="BS8" s="472">
        <v>0.25</v>
      </c>
      <c r="BT8" s="715" t="s">
        <v>2833</v>
      </c>
      <c r="BU8" s="27"/>
      <c r="BV8" s="759"/>
    </row>
    <row r="9" spans="1:134" ht="60" customHeight="1" x14ac:dyDescent="0.25">
      <c r="A9" s="826"/>
      <c r="B9" s="809"/>
      <c r="C9" s="835"/>
      <c r="D9" s="195">
        <v>6</v>
      </c>
      <c r="E9" s="12" t="s">
        <v>41</v>
      </c>
      <c r="F9" s="12" t="s">
        <v>42</v>
      </c>
      <c r="G9" s="12" t="s">
        <v>43</v>
      </c>
      <c r="H9" s="13" t="s">
        <v>44</v>
      </c>
      <c r="I9" s="53" t="s">
        <v>45</v>
      </c>
      <c r="J9" s="52" t="s">
        <v>215</v>
      </c>
      <c r="K9" s="12" t="s">
        <v>216</v>
      </c>
      <c r="L9" s="10">
        <v>197</v>
      </c>
      <c r="M9" s="362" t="s">
        <v>217</v>
      </c>
      <c r="N9" s="428">
        <v>0.8</v>
      </c>
      <c r="O9" s="789">
        <v>1</v>
      </c>
      <c r="P9" s="358">
        <v>1</v>
      </c>
      <c r="Q9" s="47">
        <f>'2015'!O9</f>
        <v>0.15</v>
      </c>
      <c r="R9" s="48">
        <f>'2015'!P9</f>
        <v>0.15</v>
      </c>
      <c r="S9" s="472">
        <f>'2015'!Q9</f>
        <v>1</v>
      </c>
      <c r="T9" s="50">
        <f>'2015'!R9</f>
        <v>368750000</v>
      </c>
      <c r="U9" s="50">
        <f>'2015'!S9</f>
        <v>368386660</v>
      </c>
      <c r="V9" s="49">
        <f>'2015'!T9</f>
        <v>0.99901467118644072</v>
      </c>
      <c r="W9" s="51" t="str">
        <f>'2015'!U9</f>
        <v>La realizacion fueron las actividades desarrolladas por Comercio, Industria y Turismo en todos los muncipios del Departamento: •Se acompañó y se formularon los siguientes proyectos para ser presentados en convocatorias del orden nacional: -CITRIEJE, fue presentado a ASOHOFRUCOL , -Festival Camino del Quindío-OVOP, fue presentado a FONTUR, -Cárcel de Mujeres Villa Claudia de Armenia, Confecciones y Panadería, fue presentado a la Gobernación del Quindío y al INPEC, -Asociación de Víctimas de Filandia, ASOVIF, Agricultura Familiar, fue presentado a Minagricultura, -Fundación CALARTE, fue presentado a la convocatoria de Concertación Departamental,-Sabores únicos de Circasia, fue presentado a la convocatoria Bancoldex del convenio suscrito por la Gobernación del Quindío, •Acompañamiento técnico en la mejora de los procesos productivos y caracterizacion de los asociados a 4 asociaciones en la fase de ejecución del Programa Capitalización Microempresarial del DPS,•Construcción y proyección de planes de negocios a 5 unidades productivas del Departamento identificadas,•Se acompaño y se apoyo a 10 emprendimientos del departamento  en la formulacion de modelos de negocios, •Se realizo 1 taller de sensibilización y de ideación con emprendedores del departamento y un  taller fomentando la cultura de la cooperación y el ahorro (Finanzas Personales) y las distintas formas de asociatividad.</v>
      </c>
      <c r="X9" s="112">
        <f>'2016'!N9</f>
        <v>0.08</v>
      </c>
      <c r="Y9" s="111">
        <f>'2016'!O9</f>
        <v>0</v>
      </c>
      <c r="Z9" s="113">
        <f>'2016'!P9</f>
        <v>0</v>
      </c>
      <c r="AA9" s="114">
        <f>'2016'!Q9</f>
        <v>0</v>
      </c>
      <c r="AB9" s="114">
        <f>'2016'!R9</f>
        <v>0</v>
      </c>
      <c r="AC9" s="113">
        <f>'2016'!S9</f>
        <v>0</v>
      </c>
      <c r="AD9" s="115" t="str">
        <f>'2016'!T9</f>
        <v xml:space="preserve">Se solicalizaron todas las ofertas en los diferentes eventos de mujeres. </v>
      </c>
      <c r="AE9" s="112">
        <f>'2017'!N9</f>
        <v>0.08</v>
      </c>
      <c r="AF9" s="111">
        <f>'2017'!O9</f>
        <v>7.4999999999999997E-2</v>
      </c>
      <c r="AG9" s="113">
        <f>'2017'!P9</f>
        <v>0.9375</v>
      </c>
      <c r="AH9" s="114">
        <f>'2017'!Q9</f>
        <v>82000000</v>
      </c>
      <c r="AI9" s="114">
        <f>'2017'!R9</f>
        <v>6570000</v>
      </c>
      <c r="AJ9" s="113">
        <f>'2017'!S9</f>
        <v>8.0121951219512197E-2</v>
      </c>
      <c r="AK9" s="115" t="str">
        <f>'2017'!T9</f>
        <v xml:space="preserve">desde la secretaria de equidad de genero y mujer se solicalizaron todas las ofertas en los diferentes eventos de mujeres. </v>
      </c>
      <c r="AL9" s="112">
        <f>'2018'!N9</f>
        <v>400</v>
      </c>
      <c r="AM9" s="111">
        <f>'2018'!O9</f>
        <v>119</v>
      </c>
      <c r="AN9" s="113">
        <f>'2018'!P9</f>
        <v>0.29749999999999999</v>
      </c>
      <c r="AO9" s="114">
        <f>'2018'!Q9</f>
        <v>28000000</v>
      </c>
      <c r="AP9" s="114">
        <f>'2018'!R9</f>
        <v>23280000</v>
      </c>
      <c r="AQ9" s="352">
        <f>'2018'!S9</f>
        <v>0.83142857142857141</v>
      </c>
      <c r="AR9" s="115" t="str">
        <f>'2018'!AB9</f>
        <v xml:space="preserve">Por medio de la secretaría de agricultura, en el  2018 se realizó capacitación a 173 a  jóvenes y mujeres rurales pertenecientes a asociaciones o emprendimientos rurales en todos los municipios del departamento en temas como :
1.Elaboración de estrategias y alternativas de fortalecimiento organizacional en el área administrativa.
2. Educación financiera.
3.Matrices de  costos de producción.
4.Escala de precios de productos .
</v>
      </c>
      <c r="AS9" s="112">
        <f>'2019'!N9</f>
        <v>1</v>
      </c>
      <c r="AT9" s="111">
        <f>'2019'!O9</f>
        <v>1</v>
      </c>
      <c r="AU9" s="113">
        <f>'2019'!P9</f>
        <v>0.7</v>
      </c>
      <c r="AV9" s="114">
        <f>'2019'!Q9</f>
        <v>45299000</v>
      </c>
      <c r="AW9" s="114">
        <f>'2019'!R9</f>
        <v>37501000</v>
      </c>
      <c r="AX9" s="113" t="e">
        <f>'2019'!#REF!</f>
        <v>#REF!</v>
      </c>
      <c r="AY9" s="360" t="str">
        <f>'2019'!S9</f>
        <v xml:space="preserve">A través del desarrollo de los procesos de promoción asociativa con mujeres, mediante la creación de la red de intercambio empresarial de mujeres, de manera permanente se ha venido publicando información sobre convocatorias, capacitaciones, ferias, entre otros, mediante los canales existentes para la difusión con las bases de datos que proyecta la oficina de género y diversidad de la secretaría de familia. Asi mismo, en lo transcurrido del trecer trimestre se apoyó y se realizó el respectivo acompañamiento en la feria rosa realizada durante el mes de agosto en la que la Red FEMEE se pudo ver representada con 10 emprendimientos de la red. </v>
      </c>
      <c r="AZ9" s="361">
        <f>'2020'!N9</f>
        <v>400</v>
      </c>
      <c r="BA9" s="368">
        <f>'2020'!O9</f>
        <v>119</v>
      </c>
      <c r="BB9" s="352">
        <f>'2020'!P9</f>
        <v>0.29749999999999999</v>
      </c>
      <c r="BC9" s="370">
        <f>'2020'!Q9</f>
        <v>0</v>
      </c>
      <c r="BD9" s="370">
        <f>'2020'!R9</f>
        <v>0</v>
      </c>
      <c r="BE9" s="352">
        <f>'2020'!S9</f>
        <v>0</v>
      </c>
      <c r="BF9" s="366" t="s">
        <v>1411</v>
      </c>
      <c r="BG9" s="475">
        <v>2</v>
      </c>
      <c r="BH9" s="480">
        <v>2</v>
      </c>
      <c r="BI9" s="472">
        <v>1</v>
      </c>
      <c r="BJ9" s="179">
        <v>0</v>
      </c>
      <c r="BK9" s="175">
        <v>0</v>
      </c>
      <c r="BL9" s="472">
        <v>0</v>
      </c>
      <c r="BM9" s="715" t="s">
        <v>2611</v>
      </c>
      <c r="BN9" s="722">
        <v>2</v>
      </c>
      <c r="BO9" s="727">
        <v>2</v>
      </c>
      <c r="BP9" s="472">
        <v>1</v>
      </c>
      <c r="BQ9" s="737">
        <v>320000</v>
      </c>
      <c r="BR9" s="738">
        <v>320000</v>
      </c>
      <c r="BS9" s="472">
        <v>1</v>
      </c>
      <c r="BT9" s="750" t="s">
        <v>2834</v>
      </c>
      <c r="BU9" s="27"/>
    </row>
    <row r="10" spans="1:134" ht="89.25" customHeight="1" x14ac:dyDescent="0.25">
      <c r="A10" s="826"/>
      <c r="B10" s="809"/>
      <c r="C10" s="835"/>
      <c r="D10" s="195">
        <v>7</v>
      </c>
      <c r="E10" s="12" t="s">
        <v>46</v>
      </c>
      <c r="F10" s="12" t="s">
        <v>47</v>
      </c>
      <c r="G10" s="12" t="s">
        <v>48</v>
      </c>
      <c r="H10" s="12" t="s">
        <v>19</v>
      </c>
      <c r="I10" s="32" t="s">
        <v>49</v>
      </c>
      <c r="J10" s="43" t="s">
        <v>96</v>
      </c>
      <c r="K10" s="13" t="s">
        <v>96</v>
      </c>
      <c r="L10" s="13" t="s">
        <v>96</v>
      </c>
      <c r="M10" s="418" t="s">
        <v>96</v>
      </c>
      <c r="N10" s="428">
        <v>1</v>
      </c>
      <c r="O10" s="771">
        <v>1</v>
      </c>
      <c r="P10" s="358">
        <v>1</v>
      </c>
      <c r="Q10" s="47">
        <f>'2015'!O10</f>
        <v>0.5</v>
      </c>
      <c r="R10" s="48">
        <f>'2015'!P10</f>
        <v>0.3</v>
      </c>
      <c r="S10" s="49">
        <f>'2015'!Q10</f>
        <v>0.6</v>
      </c>
      <c r="T10" s="50">
        <f>'2015'!R10</f>
        <v>0</v>
      </c>
      <c r="U10" s="50">
        <f>'2015'!S10</f>
        <v>0</v>
      </c>
      <c r="V10" s="49">
        <f>'2015'!T10</f>
        <v>0</v>
      </c>
      <c r="W10" s="51" t="str">
        <f>'2015'!U10</f>
        <v>ND</v>
      </c>
      <c r="X10" s="112">
        <f>'2016'!N10</f>
        <v>0.1</v>
      </c>
      <c r="Y10" s="111">
        <f>'2016'!O10</f>
        <v>0.1</v>
      </c>
      <c r="Z10" s="113">
        <f>'2016'!P10</f>
        <v>1</v>
      </c>
      <c r="AA10" s="114">
        <f>'2016'!Q10</f>
        <v>0</v>
      </c>
      <c r="AB10" s="114">
        <f>'2016'!R10</f>
        <v>0</v>
      </c>
      <c r="AC10" s="113">
        <f>'2016'!S10</f>
        <v>0</v>
      </c>
      <c r="AD10" s="115" t="str">
        <f>'2016'!T10</f>
        <v xml:space="preserve">Este programa esta en cabeza del SENA: 1. Mujeres capacitadas en  formacion complementaria en tics , diferentes poblaciones 2,059 Mujeres.    2. Muejeres capacitadas en formacion tecnica 35 Muejres .    3. Mujeres capacitadas en formacion tecnologica 6 Mujeres. </v>
      </c>
      <c r="AE10" s="112">
        <f>'2017'!N10</f>
        <v>0.1</v>
      </c>
      <c r="AF10" s="111">
        <f>'2017'!O10</f>
        <v>0.08</v>
      </c>
      <c r="AG10" s="113">
        <f>'2017'!P10</f>
        <v>0.79999999999999993</v>
      </c>
      <c r="AH10" s="114" t="str">
        <f>'2017'!Q10</f>
        <v>PENDIENTE</v>
      </c>
      <c r="AI10" s="114" t="str">
        <f>'2017'!R10</f>
        <v>PENDIENTE</v>
      </c>
      <c r="AJ10" s="113">
        <f>'2017'!S10</f>
        <v>0</v>
      </c>
      <c r="AK10" s="115" t="str">
        <f>'2017'!T10</f>
        <v>Este programa es ejecutado por el SENA, quien ha capacitado a mujeres de distintas poblacion en formacion complementaria en tics, en formacion tecnica  y en  tecnologica. Donde todas las mujeres fortalecen la capacidad de desarrollo competitivo desde las tics.</v>
      </c>
      <c r="AL10" s="112">
        <f>'2018'!N10</f>
        <v>1</v>
      </c>
      <c r="AM10" s="111">
        <f>'2018'!O10</f>
        <v>1</v>
      </c>
      <c r="AN10" s="113">
        <f>'2018'!P10</f>
        <v>1</v>
      </c>
      <c r="AO10" s="114" t="str">
        <f>'2018'!Q10</f>
        <v>-</v>
      </c>
      <c r="AP10" s="114" t="str">
        <f>'2018'!R10</f>
        <v>-</v>
      </c>
      <c r="AQ10" s="352" t="e">
        <f>'2018'!S10</f>
        <v>#VALUE!</v>
      </c>
      <c r="AR10" s="115" t="str">
        <f>'2018'!AB10</f>
        <v>El SENA, mediante el centro de desarrollo empresarial, ofrece asistencia en el desarrollo empresarial, el emprendimiento y el empresarismo, en pro de sensibilizar, asesorar y y gestionar acciones con los emprendedores del departamento.</v>
      </c>
      <c r="AS10" s="112">
        <f>'2019'!N10</f>
        <v>1</v>
      </c>
      <c r="AT10" s="111">
        <f>'2019'!O10</f>
        <v>1</v>
      </c>
      <c r="AU10" s="113">
        <f>'2019'!P10</f>
        <v>0.7</v>
      </c>
      <c r="AV10" s="114">
        <f>'2019'!Q10</f>
        <v>0</v>
      </c>
      <c r="AW10" s="114" t="e">
        <f>'2019'!R10</f>
        <v>#REF!</v>
      </c>
      <c r="AX10" s="113" t="e">
        <f>'2019'!#REF!</f>
        <v>#REF!</v>
      </c>
      <c r="AY10" s="360" t="str">
        <f>'2019'!S10</f>
        <v>El Servicio Nacional de Aprendizaje SENA reporta que en cuanto a la capacitación de mujeres emprendedoras en terminos de fortalecimiento  TIC, ha logrado formar aproximadamente 5127 mujeres en relacion al uso de herramientas TIC.</v>
      </c>
      <c r="AZ10" s="361">
        <f>'2020'!N10</f>
        <v>1</v>
      </c>
      <c r="BA10" s="361">
        <f>'2020'!O10</f>
        <v>1</v>
      </c>
      <c r="BB10" s="352">
        <f>'2020'!P10</f>
        <v>1</v>
      </c>
      <c r="BC10" s="370" t="str">
        <f>'2020'!Q10</f>
        <v>-</v>
      </c>
      <c r="BD10" s="370" t="str">
        <f>'2020'!R10</f>
        <v>-</v>
      </c>
      <c r="BE10" s="352">
        <f>'2020'!S10</f>
        <v>0.5</v>
      </c>
      <c r="BF10" s="366" t="s">
        <v>1013</v>
      </c>
      <c r="BG10" s="696">
        <v>4</v>
      </c>
      <c r="BH10" s="696">
        <v>4</v>
      </c>
      <c r="BI10" s="482">
        <v>1</v>
      </c>
      <c r="BJ10" s="476">
        <v>46160000</v>
      </c>
      <c r="BK10" s="476">
        <v>8655000</v>
      </c>
      <c r="BL10" s="482">
        <v>1.7000000000000001E-2</v>
      </c>
      <c r="BM10" s="715" t="s">
        <v>2606</v>
      </c>
      <c r="BN10" s="730">
        <v>1</v>
      </c>
      <c r="BO10" s="730">
        <v>1</v>
      </c>
      <c r="BP10" s="482">
        <v>1</v>
      </c>
      <c r="BQ10" s="741" t="s">
        <v>2256</v>
      </c>
      <c r="BR10" s="741" t="s">
        <v>2257</v>
      </c>
      <c r="BS10" s="482">
        <v>0.15</v>
      </c>
      <c r="BT10" s="750" t="s">
        <v>2835</v>
      </c>
      <c r="BU10" s="27"/>
    </row>
    <row r="11" spans="1:134" ht="69.75" customHeight="1" x14ac:dyDescent="0.25">
      <c r="A11" s="826"/>
      <c r="B11" s="809"/>
      <c r="C11" s="835" t="s">
        <v>50</v>
      </c>
      <c r="D11" s="195">
        <v>8</v>
      </c>
      <c r="E11" s="12" t="s">
        <v>51</v>
      </c>
      <c r="F11" s="12" t="s">
        <v>52</v>
      </c>
      <c r="G11" s="12" t="s">
        <v>53</v>
      </c>
      <c r="H11" s="12" t="s">
        <v>54</v>
      </c>
      <c r="I11" s="32" t="s">
        <v>55</v>
      </c>
      <c r="J11" s="7" t="s">
        <v>211</v>
      </c>
      <c r="K11" s="12" t="s">
        <v>218</v>
      </c>
      <c r="L11" s="13">
        <v>33</v>
      </c>
      <c r="M11" s="362" t="s">
        <v>219</v>
      </c>
      <c r="N11" s="428">
        <v>1</v>
      </c>
      <c r="O11" s="794">
        <v>1</v>
      </c>
      <c r="P11" s="358">
        <v>1</v>
      </c>
      <c r="Q11" s="47">
        <f>'2015'!O11</f>
        <v>0.08</v>
      </c>
      <c r="R11" s="48">
        <f>'2015'!P11</f>
        <v>0.08</v>
      </c>
      <c r="S11" s="482">
        <f>'2015'!Q11</f>
        <v>1</v>
      </c>
      <c r="T11" s="50">
        <f>'2015'!R11</f>
        <v>7987995</v>
      </c>
      <c r="U11" s="50">
        <f>'2015'!S11</f>
        <v>7987995</v>
      </c>
      <c r="V11" s="49">
        <f>'2015'!T11</f>
        <v>1</v>
      </c>
      <c r="W11" s="51" t="str">
        <f>'2015'!U11</f>
        <v>Encadenamientos productivos  enmarcados dentro de las cadenas productivas reconocidas por el ministerio de Agricultura y Desarrollo Rural, apoyadas y/o fortalecidas. En estos encadenamientos productivos el 8% son de iniciativa femenina, entre los que se destacan el de la asociación de líderes cafeteras y producciones de aguacate y plátano.</v>
      </c>
      <c r="X11" s="112">
        <f>'2016'!N11</f>
        <v>10</v>
      </c>
      <c r="Y11" s="111">
        <f>'2016'!O11</f>
        <v>10</v>
      </c>
      <c r="Z11" s="113">
        <f>'2016'!P11</f>
        <v>1</v>
      </c>
      <c r="AA11" s="114">
        <f>'2016'!Q11</f>
        <v>0</v>
      </c>
      <c r="AB11" s="114">
        <f>'2016'!R11</f>
        <v>0</v>
      </c>
      <c r="AC11" s="113">
        <f>'2016'!S11</f>
        <v>0</v>
      </c>
      <c r="AD11" s="115" t="str">
        <f>'2016'!T11</f>
        <v>Se  apoyo 15   mujeres cafeteras del Municipio de Pijao, proyecto productivo "paisaje, mujer y café"para la comercialización de café especial  segun 1 convenio 071/2016 Gobernacion del Quindío, Alcaldia de Pijao, Fundación Smurfit Kappa, (SENA capacitación)</v>
      </c>
      <c r="AE11" s="112">
        <f>'2017'!N11</f>
        <v>10</v>
      </c>
      <c r="AF11" s="111">
        <f>'2017'!O11</f>
        <v>8</v>
      </c>
      <c r="AG11" s="113">
        <f>'2017'!P11</f>
        <v>0.8</v>
      </c>
      <c r="AH11" s="114">
        <f>'2017'!Q11</f>
        <v>28600000</v>
      </c>
      <c r="AI11" s="114">
        <f>'2017'!R11</f>
        <v>25860000</v>
      </c>
      <c r="AJ11" s="113">
        <f>'2017'!S11</f>
        <v>0.90419580419580414</v>
      </c>
      <c r="AK11" s="115" t="str">
        <f>'2017'!T11</f>
        <v xml:space="preserve">Desde la secretaria de agricultura con la gestión del personal de planta se ha  presentado el proyecto a ADR de fortalecimiento al sector agroempresarial y al emprendimiento rural para el el desarrollo agroindustrial del Departamento del Quindío; Se realizó capacitación a 454 jóvenes y mujeres rurales así:
Buenavista: 110
Calarcá: 23
Quimbaya: 115
Salento: 39
Tebaida: 43
Montenegro: 56
Génova: 18
Filandia: 36
Circasia: 14
</v>
      </c>
      <c r="AL11" s="112">
        <f>'2018'!N11</f>
        <v>400</v>
      </c>
      <c r="AM11" s="111">
        <f>'2018'!O11</f>
        <v>119</v>
      </c>
      <c r="AN11" s="113">
        <f>'2018'!P11</f>
        <v>0.29749999999999999</v>
      </c>
      <c r="AO11" s="114">
        <f>'2018'!Q11</f>
        <v>28000000</v>
      </c>
      <c r="AP11" s="114">
        <f>'2018'!R11</f>
        <v>23280000</v>
      </c>
      <c r="AQ11" s="352">
        <f>'2018'!S11</f>
        <v>0.83142857142857141</v>
      </c>
      <c r="AR11" s="115" t="str">
        <f>'2018'!AB11</f>
        <v xml:space="preserve">Se realizó capacitación a 119 a  jóvenes y mujeres rurales pertenecientes a asociaciones o emprendimientos rurales en todos los municipios del departamento en temas como :
1.Elaboración de estrategias y alternativas de fortalecimiento organizacional en el área administrativa.
2. Educación financiera.
3.Matrices de  costos de producción.
4.Escala de precios de productos .
</v>
      </c>
      <c r="AS11" s="112">
        <f>'2019'!N11</f>
        <v>1</v>
      </c>
      <c r="AT11" s="111">
        <f>'2019'!O11</f>
        <v>1</v>
      </c>
      <c r="AU11" s="113">
        <f>'2019'!P11</f>
        <v>0.7</v>
      </c>
      <c r="AV11" s="114">
        <f>'2019'!Q11</f>
        <v>30000000</v>
      </c>
      <c r="AW11" s="114">
        <f>'2019'!R11</f>
        <v>2000000</v>
      </c>
      <c r="AX11" s="113" t="e">
        <f>'2019'!#REF!</f>
        <v>#REF!</v>
      </c>
      <c r="AY11" s="360" t="str">
        <f>'2019'!S11</f>
        <v xml:space="preserve">En articulacion con la Secretaría de Agricultura se estan capacitando dos grupos en el Municipio de Génova. Un grupo de mujeres identificado como Asomora correspondientes a productoras de mora y un grupo de jovenes cafeteros de Génova denominado Asojoca; grupos que aún se encuentran en capacitación. Asi mismo, Se realizo capacitación a 3  jóvenes y mujeres rurales en actividades agrícolas y no agrícolasdel municipio de Circasia acerca de la importancia de la asociatividad.
</v>
      </c>
      <c r="AZ11" s="361">
        <f>'2020'!N11</f>
        <v>400</v>
      </c>
      <c r="BA11" s="368">
        <f>'2020'!O11</f>
        <v>119</v>
      </c>
      <c r="BB11" s="352">
        <f>'2020'!P11</f>
        <v>0.29749999999999999</v>
      </c>
      <c r="BC11" s="370">
        <f>'2020'!Q11</f>
        <v>0</v>
      </c>
      <c r="BD11" s="370">
        <f>'2020'!R11</f>
        <v>0</v>
      </c>
      <c r="BE11" s="352">
        <f>'2020'!S11</f>
        <v>0</v>
      </c>
      <c r="BF11" s="366" t="s">
        <v>1410</v>
      </c>
      <c r="BG11" s="475">
        <v>4</v>
      </c>
      <c r="BH11" s="480">
        <v>5</v>
      </c>
      <c r="BI11" s="482">
        <v>1</v>
      </c>
      <c r="BJ11" s="484">
        <v>226000000</v>
      </c>
      <c r="BK11" s="484">
        <v>8655000</v>
      </c>
      <c r="BL11" s="482">
        <v>0.17</v>
      </c>
      <c r="BM11" s="715" t="s">
        <v>2613</v>
      </c>
      <c r="BN11" s="722">
        <v>4</v>
      </c>
      <c r="BO11" s="727">
        <v>74</v>
      </c>
      <c r="BP11" s="482">
        <v>1</v>
      </c>
      <c r="BQ11" s="742">
        <v>23945642</v>
      </c>
      <c r="BR11" s="742">
        <v>5986410</v>
      </c>
      <c r="BS11" s="482">
        <v>0.25</v>
      </c>
      <c r="BT11" s="715" t="s">
        <v>2836</v>
      </c>
      <c r="BU11" s="27"/>
    </row>
    <row r="12" spans="1:134" ht="69.75" customHeight="1" x14ac:dyDescent="0.25">
      <c r="A12" s="826"/>
      <c r="B12" s="809"/>
      <c r="C12" s="835"/>
      <c r="D12" s="195">
        <v>9</v>
      </c>
      <c r="E12" s="12" t="s">
        <v>56</v>
      </c>
      <c r="F12" s="12" t="s">
        <v>57</v>
      </c>
      <c r="G12" s="12" t="s">
        <v>58</v>
      </c>
      <c r="H12" s="12" t="s">
        <v>59</v>
      </c>
      <c r="I12" s="32" t="s">
        <v>55</v>
      </c>
      <c r="J12" s="43" t="s">
        <v>211</v>
      </c>
      <c r="K12" s="13" t="s">
        <v>214</v>
      </c>
      <c r="L12" s="13">
        <v>28</v>
      </c>
      <c r="M12" s="362" t="s">
        <v>220</v>
      </c>
      <c r="N12" s="428">
        <v>0.9</v>
      </c>
      <c r="O12" s="794">
        <v>1</v>
      </c>
      <c r="P12" s="358">
        <v>1</v>
      </c>
      <c r="Q12" s="47">
        <f>'2015'!O12</f>
        <v>0.1</v>
      </c>
      <c r="R12" s="48">
        <f>'2015'!P12</f>
        <v>0.1</v>
      </c>
      <c r="S12" s="482">
        <f>'2015'!Q12</f>
        <v>1</v>
      </c>
      <c r="T12" s="50">
        <f>'2015'!R12</f>
        <v>137400000</v>
      </c>
      <c r="U12" s="50">
        <f>'2015'!S12</f>
        <v>137400000</v>
      </c>
      <c r="V12" s="49">
        <f>'2015'!T12</f>
        <v>1</v>
      </c>
      <c r="W12" s="51" t="str">
        <f>'2015'!U12</f>
        <v>Desde  la jefatura de la mujer se viene brindando el acompañamiento técnico y de asociatividad a las mujeres Rurales y Cafeteras del departamento del Quindío en programas y proyectos existentes, lo cual garantiza la continuidady el éxito de los mismos, hemos acompañado al 7% de estos procesos. 1. Programa de Guardabosques en 8 predios de conservación de la Gobernación del Quindío, total beneficiarios fueron 120, de los cuales 70 mujeres, contratadas por un tiempo de 6 meses, en los cuales realizaron trabajos de mantenimiento, cuidado, vigilancia y conservación de los predios de la Gobernación.</v>
      </c>
      <c r="X12" s="112">
        <f>'2016'!N12</f>
        <v>0.09</v>
      </c>
      <c r="Y12" s="111">
        <f>'2016'!O12</f>
        <v>0.09</v>
      </c>
      <c r="Z12" s="113">
        <f>'2016'!P12</f>
        <v>1</v>
      </c>
      <c r="AA12" s="114">
        <f>'2016'!Q12</f>
        <v>270000000</v>
      </c>
      <c r="AB12" s="114">
        <f>'2016'!R12</f>
        <v>270000000</v>
      </c>
      <c r="AC12" s="113">
        <f>'2016'!S12</f>
        <v>1</v>
      </c>
      <c r="AD12" s="115" t="str">
        <f>'2016'!T12</f>
        <v xml:space="preserve">Se apoyaron iniciativas productivas de mujeres con el fortalecimiento en insumos, maquinaria, y registros para el mejoramiento de su iniciativa productiva. Implementación de huertas orgánicas demostrativas en veredas e instituciones educativas del sector rural del departamento se busca que los productos de la canasta básica familiar sean producidos por nuestros agricultores para el autoconsumo y se comercialicen los excedentes en mercados campesinos, institucionales y empresariales.310 huertas, 260 millones, 124 mujeres responsables, 37 plantelews educaticos, 3 jac, 3 asociaciones de mujeres, (asode, asociacion de mujeres emprendedoras, senderos de luz).                    Desde  la jefatura de la mujer se viene brindando el acompañamiento técnico y de asociatividad a las mujeres Rurales y Cafeteras del municipio de Pijao y Filandia                            </v>
      </c>
      <c r="AE12" s="112">
        <f>'2017'!N12</f>
        <v>0.09</v>
      </c>
      <c r="AF12" s="111">
        <f>'2017'!O12</f>
        <v>0.09</v>
      </c>
      <c r="AG12" s="113">
        <f>'2017'!P12</f>
        <v>1</v>
      </c>
      <c r="AH12" s="114" t="str">
        <f>'2017'!Q12</f>
        <v>PENDIENTE</v>
      </c>
      <c r="AI12" s="114" t="str">
        <f>'2017'!R12</f>
        <v>PENDIENTE</v>
      </c>
      <c r="AJ12" s="113">
        <f>'2017'!S12</f>
        <v>0</v>
      </c>
      <c r="AK12" s="115" t="str">
        <f>'2017'!T12</f>
        <v>Se han realizado capacitaciones a 300 jovenes y mujeres rurales campesinas,  en temas de asociatividad, emprendimiento, comercializacion en  los  municipios GÉNOVA-FILANDIA-MONTENEGRO-FILANDIA-BUENAVIST A-CIRCASIA-CALARCÁ</v>
      </c>
      <c r="AL12" s="112">
        <f>'2018'!N12</f>
        <v>2</v>
      </c>
      <c r="AM12" s="111">
        <f>'2018'!O12</f>
        <v>0</v>
      </c>
      <c r="AN12" s="113">
        <f>'2018'!P12</f>
        <v>0</v>
      </c>
      <c r="AO12" s="114">
        <f>'2018'!Q12</f>
        <v>21000000</v>
      </c>
      <c r="AP12" s="114">
        <f>'2018'!R12</f>
        <v>0</v>
      </c>
      <c r="AQ12" s="352">
        <f>'2018'!S12</f>
        <v>0</v>
      </c>
      <c r="AR12" s="115" t="str">
        <f>'2018'!AB12</f>
        <v xml:space="preserve">Actualmente la Secretaría de agricultura no reporta avance de esta meta ni ejecución del recurso, por lo cual la acción se encuentra pendiente de implementarse. De igual forma la Secretaría de Familia viene creando una red departamental de mujeres cafeteras, contando al momento con 6 municipios (buenavista, cordoba, circasia, filandia, quimbaya y salento) con asociaciones de mujeres cafeteras creadas. Se les viene haciendo acompañamiento en procesos productivos y calidad del café. </v>
      </c>
      <c r="AS12" s="112">
        <f>'2019'!N12</f>
        <v>12</v>
      </c>
      <c r="AT12" s="111">
        <f>'2019'!O12</f>
        <v>12</v>
      </c>
      <c r="AU12" s="113">
        <f>'2019'!P12</f>
        <v>0.75</v>
      </c>
      <c r="AV12" s="114">
        <f>'2019'!Q12</f>
        <v>33258000</v>
      </c>
      <c r="AW12" s="114" t="e">
        <f>'2019'!R12</f>
        <v>#REF!</v>
      </c>
      <c r="AX12" s="113" t="e">
        <f>'2019'!#REF!</f>
        <v>#REF!</v>
      </c>
      <c r="AY12" s="360" t="str">
        <f>'2019'!S12</f>
        <v xml:space="preserve">La Secretaría de Agricultura reporta que para este tercer trimestre se estan capacitando dos grupo en el municipio de Génova. Un grupo de mujeres identificado como Asomora correspondientes a productoras de mora y un grupo de jovenes cafeteros de Génova denominado Asojoca; grupos que aún se encuentran en capacitación. igualmente, se reporta que durante el año se ha capacitado un grupo en el Municipio de Circasia y el segundo en el Municipio de Calarcá. Así mismo, se realizó capacitación a 180 jóvenes y mujeres rurales en actividades agrícolas y no agrícolasdel municipio de la tebaida, circasia, calarca y Armenia, acerca de la importancia de la asociatividad, “Un sector agropecuario en el Quindío, es posible". </v>
      </c>
      <c r="AZ12" s="361">
        <f>'2020'!N12</f>
        <v>2</v>
      </c>
      <c r="BA12" s="368">
        <f>'2020'!O12</f>
        <v>0</v>
      </c>
      <c r="BB12" s="352">
        <f>'2020'!P12</f>
        <v>0</v>
      </c>
      <c r="BC12" s="370">
        <f>'2020'!Q12</f>
        <v>0</v>
      </c>
      <c r="BD12" s="370">
        <f>'2020'!R12</f>
        <v>0</v>
      </c>
      <c r="BE12" s="352">
        <f>'2020'!S12</f>
        <v>0</v>
      </c>
      <c r="BF12" s="365" t="s">
        <v>1405</v>
      </c>
      <c r="BG12" s="475">
        <v>4</v>
      </c>
      <c r="BH12" s="480">
        <v>16</v>
      </c>
      <c r="BI12" s="482">
        <v>1</v>
      </c>
      <c r="BJ12" s="488">
        <v>123000000</v>
      </c>
      <c r="BK12" s="167"/>
      <c r="BL12" s="482">
        <v>0</v>
      </c>
      <c r="BM12" s="716" t="s">
        <v>2615</v>
      </c>
      <c r="BN12" s="722">
        <v>4</v>
      </c>
      <c r="BO12" s="727">
        <v>22</v>
      </c>
      <c r="BP12" s="482">
        <v>1</v>
      </c>
      <c r="BQ12" s="737">
        <v>286000000</v>
      </c>
      <c r="BR12" s="738">
        <v>286000000</v>
      </c>
      <c r="BS12" s="482">
        <v>1</v>
      </c>
      <c r="BT12" s="716" t="s">
        <v>2837</v>
      </c>
      <c r="BU12" s="27"/>
    </row>
    <row r="13" spans="1:134" ht="60" customHeight="1" x14ac:dyDescent="0.25">
      <c r="A13" s="826"/>
      <c r="B13" s="809"/>
      <c r="C13" s="835"/>
      <c r="D13" s="195">
        <v>10</v>
      </c>
      <c r="E13" s="12" t="s">
        <v>60</v>
      </c>
      <c r="F13" s="12" t="s">
        <v>61</v>
      </c>
      <c r="G13" s="12" t="s">
        <v>62</v>
      </c>
      <c r="H13" s="12" t="s">
        <v>63</v>
      </c>
      <c r="I13" s="32" t="s">
        <v>55</v>
      </c>
      <c r="J13" s="43" t="s">
        <v>221</v>
      </c>
      <c r="K13" s="13" t="s">
        <v>222</v>
      </c>
      <c r="L13" s="13">
        <v>122</v>
      </c>
      <c r="M13" s="362" t="s">
        <v>223</v>
      </c>
      <c r="N13" s="428">
        <v>0.9</v>
      </c>
      <c r="O13" s="794">
        <v>1</v>
      </c>
      <c r="P13" s="358">
        <v>1</v>
      </c>
      <c r="Q13" s="47">
        <f>'2015'!O13</f>
        <v>0.1</v>
      </c>
      <c r="R13" s="48">
        <f>'2015'!P13</f>
        <v>0.1</v>
      </c>
      <c r="S13" s="482">
        <f>'2015'!Q13</f>
        <v>1</v>
      </c>
      <c r="T13" s="50">
        <f>'2015'!R13</f>
        <v>137400000</v>
      </c>
      <c r="U13" s="50">
        <f>'2015'!S13</f>
        <v>137400000</v>
      </c>
      <c r="V13" s="49">
        <f>'2015'!T13</f>
        <v>1</v>
      </c>
      <c r="W13" s="51" t="str">
        <f>'2015'!U13</f>
        <v>Desde el 80%de los encadenamientos productivos, con iniciativa femenina, mencionada anteriormente, se da cumplimiento a esta meta</v>
      </c>
      <c r="X13" s="112">
        <f>'2016'!N13</f>
        <v>0.09</v>
      </c>
      <c r="Y13" s="111">
        <f>'2016'!O13</f>
        <v>0.09</v>
      </c>
      <c r="Z13" s="113">
        <f>'2016'!P13</f>
        <v>1</v>
      </c>
      <c r="AA13" s="114">
        <f>'2016'!Q13</f>
        <v>4894167</v>
      </c>
      <c r="AB13" s="114">
        <f>'2016'!R13</f>
        <v>4894167</v>
      </c>
      <c r="AC13" s="113">
        <f>'2016'!S13</f>
        <v>1</v>
      </c>
      <c r="AD13" s="115" t="str">
        <f>'2016'!T13</f>
        <v xml:space="preserve">5 proyectos Alianazs Productivas aprobados 2016  Para el Departamento en el cual se abarco el 8% de iniciativa femenina durante el 2016.                 Capacitar a doscientos cincuenta (250)   jóvenes,  mujeres, población vulnerable y con enfoque diferencial como líderes ambientales en el departamento.                                                                                          </v>
      </c>
      <c r="AE13" s="112">
        <f>'2017'!N13</f>
        <v>0.09</v>
      </c>
      <c r="AF13" s="111">
        <f>'2017'!O13</f>
        <v>0.09</v>
      </c>
      <c r="AG13" s="113">
        <f>'2017'!P13</f>
        <v>1</v>
      </c>
      <c r="AH13" s="114">
        <f>'2017'!Q13</f>
        <v>3090000</v>
      </c>
      <c r="AI13" s="114">
        <f>'2017'!R13</f>
        <v>3090000</v>
      </c>
      <c r="AJ13" s="113">
        <f>'2017'!S13</f>
        <v>1</v>
      </c>
      <c r="AK13" s="115" t="str">
        <f>'2017'!T13</f>
        <v xml:space="preserve">Se han beneficiado 600 mujeres rurales del Departamento, con capacitaciones en temas de asociatividad y  organizacionales  en todos los municipios del Departamento.                                                                                         Municipio de Pijao, cordoba y Filandia  se viene apoyando las asociones de mujeres cafeteras cafe mujer, paisaje Mujer y Café y mi tierra cafe... con mirada de mujer. Con este grupo de mujeres se trabaja en formación y capacitación cada 8 días en diferentes temas, desde la producción, con énfasis en Buenas Prácticas Agrícolas, como temas de emprendimiento y asociatividad buscando posesionar las marcas  de cafe producidas por mujeres. </v>
      </c>
      <c r="AL13" s="112">
        <f>'2018'!N13</f>
        <v>1</v>
      </c>
      <c r="AM13" s="111">
        <f>'2018'!O13</f>
        <v>0.5</v>
      </c>
      <c r="AN13" s="113">
        <f>'2018'!P13</f>
        <v>0.5</v>
      </c>
      <c r="AO13" s="114">
        <f>'2018'!Q13</f>
        <v>96174667</v>
      </c>
      <c r="AP13" s="114">
        <f>'2018'!R13</f>
        <v>25800000</v>
      </c>
      <c r="AQ13" s="352">
        <f>'2018'!S13</f>
        <v>0.26826191142413836</v>
      </c>
      <c r="AR13" s="115" t="str">
        <f>'2018'!AB13</f>
        <v xml:space="preserve">La secretaria de agricultura, por medio del programa de agricultura familiar campesina se diseño en el año 2016 viene implementando a traves de la siembra de parcelas de agricultuta familiar en todos los municipios del Departamento del Quindio. A la fecha se han implementado 361 huertas y durante el año 2018 se han realizado segundas siembras en 225 de estas. </v>
      </c>
      <c r="AS13" s="112">
        <f>'2019'!N13</f>
        <v>12</v>
      </c>
      <c r="AT13" s="111">
        <f>'2019'!O13</f>
        <v>12</v>
      </c>
      <c r="AU13" s="113">
        <f>'2019'!P13</f>
        <v>0.7</v>
      </c>
      <c r="AV13" s="114">
        <f>'2019'!Q13</f>
        <v>0</v>
      </c>
      <c r="AW13" s="114" t="e">
        <f>'2019'!R13</f>
        <v>#REF!</v>
      </c>
      <c r="AX13" s="113" t="e">
        <f>'2019'!#REF!</f>
        <v>#REF!</v>
      </c>
      <c r="AY13" s="360" t="str">
        <f>'2019'!S13</f>
        <v>Se brindó apalancamiento a  iniciativas productivas rurales del departamento del Quindío:  
 1. Se apoyo en la elaboración de perfil de cargos, sistemas de control interno, estructura organizacional de la Asociación Agrilteb del Municipio de La Tebaida
2. • Realizó apoyo  a la asociación Asdegequin del Municipio de Génova en la determinación y fijación del costo de arrendamiento de planta donde se analizaron costos anuales, mensuales y diarios.
3. • Realizó apoyo a la organización Lumín S.A.S en la elaboración de las estructuras de costos de los cultivos de Curcuma y Gengibre donde se analizaron cultivos anuales, Cuatrimestrales y Mensuales detallando su VPN, TIR, RBC e Ingreso de SMLMV, igualmente se les realizo apoyo al grupo empresarial Don Pollo S.A.S en la elaboración de las estructuras de costos de una granja manual donde se analizaron ciclos de 6000, 9000 y 12.000 unidades (Pollos),  para determinar su viabilidad para inversión por pequeños y medianos productores del Departamento.
4.  Se realizó el  levantamiento a 41 asociaciones de la autoevaluación en el formato SADRA y el diagnostico organizacional de la entidad organizaciones solidarias de las asociaciones Asopismon, Agrilteb, Asprofil, Aproplam ,Asoproagro, Asojoca, agrocun,Aprolacir., Asopracir, Paisaje, mujer y café. Asociación de Mujeres Cafeteras de Pijao, María Antonia. Asociación de Mujeres Cafeteras de Montenegro, Raíces Quindianas. Asociación de Mujeres Cafeteras de Armenia, Aroma de Campo.Asociación de Mujeres Cafeteras de Génova,  Asocampo, Huevos Angelita, Huevos Plus, Asociación Asohercaq, Asorgec,Agrosolidaria,    que fueron priorizadas por la Dirección de emprendimiento y a partir de este diagnóstico realizar el plan de trabajo para empezar con el fortalecimiento y apalancamiento productivo, técnico y administrativo.
5.Se hizo acompañamiento a (5) emprendimientos y organizaciones, Lumin, Green Like, Dely Coffe del Quindío, Tostón Pilao y Tu Coffi en el evento de comercialización de las ferias del Municipio de Roldanillo del Departamento del Valle del Cauca.  para brindar así un apalancamiento a las iniciativas rurales. 
6. se hizo entrega de comodato a la fundacion Jampi  de la Tebaida de equipos agroindustriales.
7. En asuntos asociativos y organizacionales, estrategias de marketing y mercadeo, elaboración de estructuras de costos de producción y escala de precios de productos de acuerdo a los canales de comercialización, estandarización de procesos y de productos a las asociaciones agroindustriales.</v>
      </c>
      <c r="AZ13" s="361">
        <f>'2020'!N13</f>
        <v>1</v>
      </c>
      <c r="BA13" s="361">
        <f>'2020'!O13</f>
        <v>0.5</v>
      </c>
      <c r="BB13" s="352">
        <f>'2020'!P13</f>
        <v>0.5</v>
      </c>
      <c r="BC13" s="370">
        <f>'2020'!Q13</f>
        <v>0</v>
      </c>
      <c r="BD13" s="370">
        <f>'2020'!R13</f>
        <v>0</v>
      </c>
      <c r="BE13" s="352">
        <f>'2020'!S13</f>
        <v>0.01</v>
      </c>
      <c r="BF13" s="27" t="s">
        <v>1406</v>
      </c>
      <c r="BG13" s="696">
        <v>2</v>
      </c>
      <c r="BH13" s="696">
        <v>4</v>
      </c>
      <c r="BI13" s="482">
        <v>1</v>
      </c>
      <c r="BJ13" s="490">
        <v>130000000</v>
      </c>
      <c r="BK13" s="476">
        <v>0</v>
      </c>
      <c r="BL13" s="482">
        <v>0</v>
      </c>
      <c r="BM13" s="27" t="s">
        <v>2616</v>
      </c>
      <c r="BN13" s="722">
        <v>2</v>
      </c>
      <c r="BO13" s="722">
        <v>2</v>
      </c>
      <c r="BP13" s="482">
        <v>0.66659999999999997</v>
      </c>
      <c r="BQ13" s="737">
        <v>0</v>
      </c>
      <c r="BR13" s="738">
        <v>0</v>
      </c>
      <c r="BS13" s="482">
        <v>0</v>
      </c>
      <c r="BT13" s="27" t="s">
        <v>2838</v>
      </c>
      <c r="BU13" s="27"/>
    </row>
    <row r="14" spans="1:134" ht="60" customHeight="1" x14ac:dyDescent="0.25">
      <c r="A14" s="826"/>
      <c r="B14" s="809"/>
      <c r="C14" s="835" t="s">
        <v>50</v>
      </c>
      <c r="D14" s="195">
        <v>11</v>
      </c>
      <c r="E14" s="12" t="s">
        <v>64</v>
      </c>
      <c r="F14" s="12" t="s">
        <v>65</v>
      </c>
      <c r="G14" s="12" t="s">
        <v>66</v>
      </c>
      <c r="H14" s="12" t="s">
        <v>67</v>
      </c>
      <c r="I14" s="32" t="s">
        <v>289</v>
      </c>
      <c r="J14" s="43" t="s">
        <v>224</v>
      </c>
      <c r="K14" s="13" t="s">
        <v>290</v>
      </c>
      <c r="L14" s="13" t="s">
        <v>225</v>
      </c>
      <c r="M14" s="362" t="s">
        <v>226</v>
      </c>
      <c r="N14" s="428">
        <v>0.95</v>
      </c>
      <c r="O14" s="794">
        <v>1</v>
      </c>
      <c r="P14" s="358">
        <v>1</v>
      </c>
      <c r="Q14" s="47">
        <f>'2015'!O14</f>
        <v>0.2</v>
      </c>
      <c r="R14" s="48">
        <f>'2015'!P14</f>
        <v>0.2</v>
      </c>
      <c r="S14" s="482">
        <f>'2015'!Q14</f>
        <v>1</v>
      </c>
      <c r="T14" s="50">
        <f>'2015'!R14</f>
        <v>137400000</v>
      </c>
      <c r="U14" s="50">
        <f>'2015'!S14</f>
        <v>8000000</v>
      </c>
      <c r="V14" s="49">
        <f>'2015'!T14</f>
        <v>5.8224163027656477E-2</v>
      </c>
      <c r="W14" s="51" t="str">
        <f>'2015'!U14</f>
        <v>Para el año 2015, se realiza capacitación sobre mentalidad empresarial a 794 mujeres pertenecientes a los 12 municipios del departamento del Quindio, con el fin de que opten por la asociatividad como forma de emprenderismo y un camino para salir adelante, a través del desarrollo de sus aptitudes y habilidades en la elaboración de productos.</v>
      </c>
      <c r="X14" s="112">
        <f>'2016'!N14</f>
        <v>9.5000000000000001E-2</v>
      </c>
      <c r="Y14" s="111">
        <f>'2016'!O14</f>
        <v>9.5000000000000001E-2</v>
      </c>
      <c r="Z14" s="113">
        <f>'2016'!P14</f>
        <v>1</v>
      </c>
      <c r="AA14" s="114">
        <f>'2016'!Q14</f>
        <v>10000000</v>
      </c>
      <c r="AB14" s="114">
        <f>'2016'!R14</f>
        <v>10000000</v>
      </c>
      <c r="AC14" s="113">
        <f>'2016'!S14</f>
        <v>1</v>
      </c>
      <c r="AD14" s="115" t="str">
        <f>'2016'!T14</f>
        <v xml:space="preserve">Se identificaron y caracterizaron 92 emprendimientos  con potencial para la generación de productos con valor agregado y con la posibilidad de articularse en mercados a nivel  regionales, se priorizaron 15. Se crearon 6 grupos multiplicadores de conocimiento en emprendimiento y calidad del café para jóvenes, mujeres rurales, campesinas y cafeteras.    Capacitar  doscientas (1200)  jóvenes y mujeres rurales en actividades agrícolas y no agrícolas                                                                                                                                                                                                                                        La Secretaria de turismo realizo las siguientes acciones    Se realizó conversatorio en los municipios de Córdoba y Armenia sobre promoción de emprendimiento a la cual asistieron mujeres           
             </v>
      </c>
      <c r="AE14" s="112">
        <f>'2017'!N14</f>
        <v>9.5000000000000001E-2</v>
      </c>
      <c r="AF14" s="111">
        <f>'2017'!O14</f>
        <v>9.5000000000000001E-2</v>
      </c>
      <c r="AG14" s="113">
        <f>'2017'!P14</f>
        <v>1</v>
      </c>
      <c r="AH14" s="114">
        <f>'2017'!Q14</f>
        <v>18000000</v>
      </c>
      <c r="AI14" s="114">
        <f>'2017'!R14</f>
        <v>0</v>
      </c>
      <c r="AJ14" s="113">
        <f>'2017'!S14</f>
        <v>0</v>
      </c>
      <c r="AK14" s="115" t="str">
        <f>'2017'!T14</f>
        <v>La secretaria de familia en conjunto con la secretaria de agricultura se inicio la creacion de la red departamental de mujeres cafeteras, con la consitucion de una asociacion de mujeres cafeteras por municipio de los cuales se tienen 3 legalmente consitutidas ( Cordoba, Pijao y Filandia) y 3 estan en proceso de constitucion legal (Salento, Quimbaya y Buena vista) estas participan de las redes departamentales de emprendimiento regionales y nacionales de cafés especiales.</v>
      </c>
      <c r="AL14" s="112">
        <f>'2018'!N14</f>
        <v>600</v>
      </c>
      <c r="AM14" s="111">
        <f>'2018'!O14</f>
        <v>139</v>
      </c>
      <c r="AN14" s="113">
        <f>'2018'!P14</f>
        <v>0.23166666666666666</v>
      </c>
      <c r="AO14" s="114">
        <f>'2018'!Q14</f>
        <v>28000000</v>
      </c>
      <c r="AP14" s="114">
        <f>'2018'!R14</f>
        <v>26620000</v>
      </c>
      <c r="AQ14" s="352">
        <f>'2018'!S14</f>
        <v>0.95071428571428573</v>
      </c>
      <c r="AR14" s="115" t="str">
        <f>'2018'!AB14</f>
        <v xml:space="preserve">Por medio de la secretaría de agricultura, Se han realizado capacitaciones dirigidas a 139 mujeres rurales campesinas y personas en condición de vulnerabilidad y con enfoque diferencial en temas de formación para el trabajo y desarrollo humano en temas como  son: asociactividad, emprendimientos, educacion finanicera del hogar, entre otass. La Secretaría de turismo industria y comercio realizó acompañamiento al consejo departamental de mujeres en la socializacion de lineas de financiacion y fondos de garantias. La Secretaría de Familia viene creando una red departamental de mujeres cafeteras, contando al momento con 6 municipios (buenavista, cordoba, circasia, filandia, quimbaya y salento) con asociaciones de mujeres cafeteras creadas. Se les viene haciendo acompañamiento en procesos productivos y calidad del café.  </v>
      </c>
      <c r="AS14" s="112">
        <f>'2019'!N14</f>
        <v>13</v>
      </c>
      <c r="AT14" s="111">
        <f>'2019'!O14</f>
        <v>13</v>
      </c>
      <c r="AU14" s="113">
        <f>'2019'!P14</f>
        <v>0.7</v>
      </c>
      <c r="AV14" s="114">
        <f>'2019'!Q14</f>
        <v>30000000</v>
      </c>
      <c r="AW14" s="114" t="e">
        <f>'2019'!R14</f>
        <v>#REF!</v>
      </c>
      <c r="AX14" s="113" t="e">
        <f>'2019'!#REF!</f>
        <v>#REF!</v>
      </c>
      <c r="AY14" s="360" t="str">
        <f>'2019'!S14</f>
        <v xml:space="preserve">Se consolidó la red departamental de mujeres cafeteras, contando con 13 asociaciones municipales pertenecientes. De esta forma, se han realizado 4 encuentros de representantes legales de cada municipio con quienes se han desarrollado procesos de asistencia técnica en elaboración y puesta en marcha de planes de negocios, precios y costos, comercialización y adopción de manuales de gestión de calidad y funcionamiento. 
La red departamental de mujeres cafeteras para la presente vigencia, hizo parte de la feria agroexpo, a través de la cual participaron de subastas y ruedas de negocio. Este ejercicio hace parte del apoyo para el mejoramiento de las condiciones de acceso a la estructuración de proyectos, instrumentos crediticios y no crediticios e incorporación de las redes regionales y nacionales de emprendimiento. </v>
      </c>
      <c r="AZ14" s="361">
        <f>'2020'!N14</f>
        <v>600</v>
      </c>
      <c r="BA14" s="368">
        <f>'2020'!O14</f>
        <v>139</v>
      </c>
      <c r="BB14" s="352">
        <f>'2020'!P14</f>
        <v>0.23166666666666666</v>
      </c>
      <c r="BC14" s="370">
        <f>'2020'!Q14</f>
        <v>0</v>
      </c>
      <c r="BD14" s="370">
        <f>'2020'!R14</f>
        <v>0</v>
      </c>
      <c r="BE14" s="352">
        <f>'2020'!S14</f>
        <v>0</v>
      </c>
      <c r="BF14" s="366" t="s">
        <v>1410</v>
      </c>
      <c r="BG14" s="475">
        <v>465</v>
      </c>
      <c r="BH14" s="480">
        <v>655</v>
      </c>
      <c r="BI14" s="482">
        <v>1</v>
      </c>
      <c r="BJ14" s="179">
        <v>0</v>
      </c>
      <c r="BK14" s="175">
        <v>0</v>
      </c>
      <c r="BL14" s="482">
        <v>0</v>
      </c>
      <c r="BM14" s="715" t="s">
        <v>2617</v>
      </c>
      <c r="BN14" s="722">
        <v>465</v>
      </c>
      <c r="BO14" s="727">
        <v>6</v>
      </c>
      <c r="BP14" s="482">
        <v>1.2E-2</v>
      </c>
      <c r="BQ14" s="737">
        <v>27558000</v>
      </c>
      <c r="BR14" s="738">
        <v>16018000</v>
      </c>
      <c r="BS14" s="482">
        <v>0.6</v>
      </c>
      <c r="BT14" s="715" t="s">
        <v>2839</v>
      </c>
      <c r="BU14" s="27"/>
    </row>
    <row r="15" spans="1:134" ht="60" customHeight="1" x14ac:dyDescent="0.25">
      <c r="A15" s="826"/>
      <c r="B15" s="809"/>
      <c r="C15" s="835"/>
      <c r="D15" s="195">
        <v>12</v>
      </c>
      <c r="E15" s="12" t="s">
        <v>69</v>
      </c>
      <c r="F15" s="12" t="s">
        <v>70</v>
      </c>
      <c r="G15" s="12" t="s">
        <v>71</v>
      </c>
      <c r="H15" s="12" t="s">
        <v>72</v>
      </c>
      <c r="I15" s="32" t="s">
        <v>285</v>
      </c>
      <c r="J15" s="7" t="s">
        <v>211</v>
      </c>
      <c r="K15" s="9" t="s">
        <v>212</v>
      </c>
      <c r="L15" s="13">
        <v>46</v>
      </c>
      <c r="M15" s="362" t="s">
        <v>227</v>
      </c>
      <c r="N15" s="428">
        <v>0.5</v>
      </c>
      <c r="O15" s="794">
        <v>1</v>
      </c>
      <c r="P15" s="358">
        <v>1</v>
      </c>
      <c r="Q15" s="47">
        <f>'2015'!O15</f>
        <v>0.05</v>
      </c>
      <c r="R15" s="48">
        <f>'2015'!P15</f>
        <v>0.05</v>
      </c>
      <c r="S15" s="482">
        <f>'2015'!Q15</f>
        <v>1</v>
      </c>
      <c r="T15" s="50">
        <f>'2015'!R15</f>
        <v>46926660</v>
      </c>
      <c r="U15" s="50">
        <f>'2015'!S15</f>
        <v>46926660</v>
      </c>
      <c r="V15" s="49">
        <f>'2015'!T15</f>
        <v>1</v>
      </c>
      <c r="W15" s="51" t="str">
        <f>'2015'!U15</f>
        <v>Se brindó fortalecimiento a la asociación ASOCAFÉS Génova,  Café cordillerano, Calarcá y APICAFÉ Pijao. Se hizo un acompañamiento en los predios de algunos asociados para determinar el estado agronómico del cultivo de café y todo el proceso de beneficio húmedo y seco empacado y su comercialización, se hizo una caracterización de todo el predio para determinar  las debilidades y fortalezas de cada usuario fortaleciéndolos para sacar un buen producto de café especial, tanto para la caracterización como para el estado agronómico, fueron beneficiadas asociaciones de mujeres.</v>
      </c>
      <c r="X15" s="112">
        <f>'2016'!N15</f>
        <v>0.05</v>
      </c>
      <c r="Y15" s="111">
        <f>'2016'!O15</f>
        <v>0.05</v>
      </c>
      <c r="Z15" s="113">
        <f>'2016'!P15</f>
        <v>1</v>
      </c>
      <c r="AA15" s="114">
        <f>'2016'!Q15</f>
        <v>60000000</v>
      </c>
      <c r="AB15" s="114">
        <f>'2016'!R15</f>
        <v>60000000</v>
      </c>
      <c r="AC15" s="113">
        <f>'2016'!S15</f>
        <v>1</v>
      </c>
      <c r="AD15" s="115" t="str">
        <f>'2016'!T15</f>
        <v xml:space="preserve">Firma de convenios apoyo a proyecto "Fortaleciemiento a alianzas productivas" Ministerio de Agriculrura                                                                                                                                            La Accion de la Secretaria de Turismo:  101 mujeres beneficiadas a través del convenio de asociación con la entidad financiera COFINCAFE, la cual otorgó créditos con tasas de interés preferencial para combatir el problema Gota a Gota y financiar los negocios para fortalcer las iniciativas productivas de las microempresarias </v>
      </c>
      <c r="AE15" s="112">
        <f>'2017'!N15</f>
        <v>0.05</v>
      </c>
      <c r="AF15" s="111">
        <f>'2017'!O15</f>
        <v>0.05</v>
      </c>
      <c r="AG15" s="113">
        <f>'2017'!P15</f>
        <v>1</v>
      </c>
      <c r="AH15" s="114">
        <f>'2017'!Q15</f>
        <v>215000000</v>
      </c>
      <c r="AI15" s="114">
        <f>'2017'!R15</f>
        <v>215000000</v>
      </c>
      <c r="AJ15" s="113">
        <f>'2017'!S15</f>
        <v>1</v>
      </c>
      <c r="AK15" s="115" t="str">
        <f>'2017'!T15</f>
        <v>En secretaria de turismo mediante el convenio con entidad COFINCAFE, se implementó el programa Solidiario, para el fortalecimiento de las unidades productivas familiares y combatir la informalidad y el crédito gota a gota, Programa implementado en los  municipios del Departamento, a excepcion de Armenia.</v>
      </c>
      <c r="AL15" s="112">
        <f>'2018'!N15</f>
        <v>1</v>
      </c>
      <c r="AM15" s="111">
        <f>'2018'!O15</f>
        <v>0.25</v>
      </c>
      <c r="AN15" s="113">
        <f>'2018'!P15</f>
        <v>0.25</v>
      </c>
      <c r="AO15" s="114">
        <f>'2018'!Q15</f>
        <v>100000000</v>
      </c>
      <c r="AP15" s="114">
        <f>'2018'!R15</f>
        <v>100000000</v>
      </c>
      <c r="AQ15" s="352">
        <f>'2018'!S15</f>
        <v>1</v>
      </c>
      <c r="AR15" s="115" t="str">
        <f>'2018'!AB15</f>
        <v>La secretaria de Turismo Industria y Comercio realizaron visitas a los diferentes municipios del Quindío: Armenia, Quimbaya, Montenegro, Córdoba, Filandia, Calarcá, la Tebaida, Circasia y Génova, dentro del convenio  realizado con la cooperativa COFINCAFE y la GOBERNACION DEL DEPARTAMENTO DEL QUINDIO, denominado credito SOLIDARIO, cuyo objetivo es impactar a las personas que con regularidad acceden a créditos gota a gota, brindandoles la oportunidad de acceder a este convenio. Se apoyó en los procesos de relacionados con el fortalecimiento y la financiacion  de unidades de emprendimiento, empresarismo y asociatividad.</v>
      </c>
      <c r="AS15" s="112">
        <f>'2019'!N15</f>
        <v>12</v>
      </c>
      <c r="AT15" s="111">
        <f>'2019'!O15</f>
        <v>12</v>
      </c>
      <c r="AU15" s="113">
        <f>'2019'!P15</f>
        <v>0.8</v>
      </c>
      <c r="AV15" s="114">
        <f>'2019'!Q15</f>
        <v>150000000</v>
      </c>
      <c r="AW15" s="114">
        <f>'2019'!R15</f>
        <v>150000000</v>
      </c>
      <c r="AX15" s="113" t="e">
        <f>'2019'!#REF!</f>
        <v>#REF!</v>
      </c>
      <c r="AY15" s="360" t="str">
        <f>'2019'!S15</f>
        <v>A través de la Secretaría de Turismo, Industria y Comercio dio inicio al Programa de Gestión Financiera “Solidiario” para la vigencia 2019, con el cual se busca generar una línea de crédito para los micros y pequeños empresarios y dueños de negocio que no pueden acceder a las líneas de crédito forma y que se ven afectados por fenómenos como el “gota a gota”. Beneficiando aproximadamente 130 mujeres y 123 hombres.</v>
      </c>
      <c r="AZ15" s="361">
        <f>'2020'!N15</f>
        <v>1</v>
      </c>
      <c r="BA15" s="361">
        <f>'2020'!O15</f>
        <v>0.25</v>
      </c>
      <c r="BB15" s="352">
        <f>'2020'!P15</f>
        <v>0.25</v>
      </c>
      <c r="BC15" s="370">
        <f>'2020'!Q15</f>
        <v>0</v>
      </c>
      <c r="BD15" s="370">
        <f>'2020'!R15</f>
        <v>0</v>
      </c>
      <c r="BE15" s="352">
        <f>'2020'!S15</f>
        <v>2.3999999999999998E-3</v>
      </c>
      <c r="BF15" s="365" t="s">
        <v>1405</v>
      </c>
      <c r="BG15" s="696">
        <v>80</v>
      </c>
      <c r="BH15" s="696">
        <v>154</v>
      </c>
      <c r="BI15" s="482">
        <v>1</v>
      </c>
      <c r="BJ15" s="492">
        <v>130000000</v>
      </c>
      <c r="BK15" s="401">
        <v>0</v>
      </c>
      <c r="BL15" s="482">
        <v>0</v>
      </c>
      <c r="BM15" s="716" t="s">
        <v>2618</v>
      </c>
      <c r="BN15" s="730">
        <v>0.8</v>
      </c>
      <c r="BO15" s="722">
        <v>0</v>
      </c>
      <c r="BP15" s="482">
        <v>0</v>
      </c>
      <c r="BQ15" s="737">
        <v>0</v>
      </c>
      <c r="BR15" s="738">
        <v>0</v>
      </c>
      <c r="BS15" s="482">
        <f>(BO15/BN15)*1</f>
        <v>0</v>
      </c>
      <c r="BT15" s="39" t="s">
        <v>2840</v>
      </c>
      <c r="BU15" s="27"/>
    </row>
    <row r="16" spans="1:134" ht="60" customHeight="1" x14ac:dyDescent="0.25">
      <c r="A16" s="826"/>
      <c r="B16" s="809"/>
      <c r="C16" s="835"/>
      <c r="D16" s="195">
        <v>13</v>
      </c>
      <c r="E16" s="12" t="s">
        <v>287</v>
      </c>
      <c r="F16" s="12" t="s">
        <v>288</v>
      </c>
      <c r="G16" s="12" t="s">
        <v>73</v>
      </c>
      <c r="H16" s="12" t="s">
        <v>74</v>
      </c>
      <c r="I16" s="32" t="s">
        <v>286</v>
      </c>
      <c r="J16" s="43" t="s">
        <v>228</v>
      </c>
      <c r="K16" s="27" t="s">
        <v>229</v>
      </c>
      <c r="L16" s="13" t="s">
        <v>230</v>
      </c>
      <c r="M16" s="420" t="s">
        <v>231</v>
      </c>
      <c r="N16" s="428">
        <v>0.5</v>
      </c>
      <c r="O16" s="794">
        <v>1</v>
      </c>
      <c r="P16" s="358">
        <v>1</v>
      </c>
      <c r="Q16" s="47">
        <f>'2015'!O16</f>
        <v>0.05</v>
      </c>
      <c r="R16" s="48">
        <f>'2015'!P16</f>
        <v>0.05</v>
      </c>
      <c r="S16" s="482">
        <f>'2015'!Q16</f>
        <v>1</v>
      </c>
      <c r="T16" s="50">
        <f>'2015'!R16</f>
        <v>46926660</v>
      </c>
      <c r="U16" s="50">
        <f>'2015'!S16</f>
        <v>46926660</v>
      </c>
      <c r="V16" s="49">
        <f>'2015'!T16</f>
        <v>1</v>
      </c>
      <c r="W16" s="51" t="str">
        <f>'2015'!U16</f>
        <v>Se brindó fortalecimiento en el área productiva de la asociación café mujer en córdoba, en el manejo agronómico del cultivo, beneficio húmedo, beneficio seco  empacado y comercialización</v>
      </c>
      <c r="X16" s="112">
        <f>'2016'!N16</f>
        <v>0.05</v>
      </c>
      <c r="Y16" s="111">
        <f>'2016'!O16</f>
        <v>0.05</v>
      </c>
      <c r="Z16" s="113">
        <f>'2016'!P16</f>
        <v>1</v>
      </c>
      <c r="AA16" s="114">
        <f>'2016'!Q16</f>
        <v>0</v>
      </c>
      <c r="AB16" s="114">
        <f>'2016'!R16</f>
        <v>0</v>
      </c>
      <c r="AC16" s="113">
        <f>'2016'!S16</f>
        <v>0</v>
      </c>
      <c r="AD16" s="115" t="str">
        <f>'2016'!T16</f>
        <v xml:space="preserve">se convocaron a apoyaron en la formulacion a diferentes organizaciones de mujeres del departamento. </v>
      </c>
      <c r="AE16" s="112">
        <f>'2017'!N16</f>
        <v>0.05</v>
      </c>
      <c r="AF16" s="111">
        <f>'2017'!O16</f>
        <v>0.04</v>
      </c>
      <c r="AG16" s="113">
        <f>'2017'!P16</f>
        <v>0.79999999999999993</v>
      </c>
      <c r="AH16" s="114" t="str">
        <f>'2017'!Q16</f>
        <v>7000000
82000000</v>
      </c>
      <c r="AI16" s="114" t="str">
        <f>'2017'!R16</f>
        <v>0
6570000</v>
      </c>
      <c r="AJ16" s="113">
        <f>'2017'!S16</f>
        <v>0</v>
      </c>
      <c r="AK16" s="115" t="str">
        <f>'2017'!T16</f>
        <v>Secretaria de agricultura y de familia viene adelantando la estructuracion del programa de capacitacion, cronograma y metodología a desarrollar en los municipios de Circasia, Quimbaya, Filandia y Salento; estudios, diganostico de los proyectos productivos, asi como sus necesidades prioritarias</v>
      </c>
      <c r="AL16" s="112">
        <f>'2018'!N16</f>
        <v>70</v>
      </c>
      <c r="AM16" s="111">
        <f>'2018'!O16</f>
        <v>70</v>
      </c>
      <c r="AN16" s="113">
        <f>'2018'!P16</f>
        <v>1</v>
      </c>
      <c r="AO16" s="114">
        <f>'2018'!Q16</f>
        <v>7000000</v>
      </c>
      <c r="AP16" s="114">
        <f>'2018'!R16</f>
        <v>5950000</v>
      </c>
      <c r="AQ16" s="352">
        <f>'2018'!S16</f>
        <v>0.85</v>
      </c>
      <c r="AR16" s="115" t="str">
        <f>'2018'!AB16</f>
        <v>Por medio de la secretaría de agricultura, Se han realizado capacitaciones dirigidas a 139 mujeres rurales campesinas y personas en condición de vulnerabilidad y con enfoque diferencial en temas de formación para el trabajo y desarrollo humano en temas como  son: asociactividad, emprendimientos, educación financiera del hogar, entre otras</v>
      </c>
      <c r="AS16" s="112">
        <f>'2019'!N16</f>
        <v>12</v>
      </c>
      <c r="AT16" s="111">
        <f>'2019'!O16</f>
        <v>12</v>
      </c>
      <c r="AU16" s="113">
        <f>'2019'!P16</f>
        <v>0.7</v>
      </c>
      <c r="AV16" s="114">
        <f>'2019'!Q16</f>
        <v>11000000</v>
      </c>
      <c r="AW16" s="114" t="e">
        <f>'2019'!R16</f>
        <v>#REF!</v>
      </c>
      <c r="AX16" s="113" t="e">
        <f>'2019'!#REF!</f>
        <v>#REF!</v>
      </c>
      <c r="AY16" s="360" t="str">
        <f>'2019'!S16</f>
        <v xml:space="preserve">Se estructuro la segunda fase del programa de lideres ambientales, llamado en esta nueva versión "Escuela de lideres Climaticos y comunitarios", para esta versión del programa se realizó una alianza con la empresa Efigas quien tambien venia realizando un proceso de formación en temas de liderazgo ambiental. En el mes de febrero se lanzo la convocatoria en curso y  el 29 de marzo tuvimos la primera sesion de apertura del curso, el cual ha sido bien acogido por la comunidad. </v>
      </c>
      <c r="AZ16" s="361">
        <f>'2020'!N16</f>
        <v>70</v>
      </c>
      <c r="BA16" s="368">
        <f>'2020'!O16</f>
        <v>70</v>
      </c>
      <c r="BB16" s="352">
        <f>'2020'!P16</f>
        <v>1</v>
      </c>
      <c r="BC16" s="370">
        <f>'2020'!Q16</f>
        <v>0</v>
      </c>
      <c r="BD16" s="370">
        <f>'2020'!R16</f>
        <v>0</v>
      </c>
      <c r="BE16" s="352">
        <f>'2020'!S16</f>
        <v>4.6500000000000007E-2</v>
      </c>
      <c r="BF16" s="365" t="s">
        <v>1407</v>
      </c>
      <c r="BG16" s="494">
        <v>465</v>
      </c>
      <c r="BH16" s="480">
        <v>25</v>
      </c>
      <c r="BI16" s="482">
        <v>0.05</v>
      </c>
      <c r="BJ16" s="492">
        <v>130000000</v>
      </c>
      <c r="BK16" s="167">
        <v>0</v>
      </c>
      <c r="BL16" s="482">
        <v>0</v>
      </c>
      <c r="BM16" s="716" t="s">
        <v>2619</v>
      </c>
      <c r="BN16" s="728">
        <v>465</v>
      </c>
      <c r="BO16" s="727">
        <v>70</v>
      </c>
      <c r="BP16" s="482">
        <v>0.15</v>
      </c>
      <c r="BQ16" s="737">
        <v>20000000</v>
      </c>
      <c r="BR16" s="738">
        <v>11100000</v>
      </c>
      <c r="BS16" s="482">
        <v>0.5</v>
      </c>
      <c r="BT16" s="716" t="s">
        <v>2841</v>
      </c>
      <c r="BU16" s="27"/>
    </row>
    <row r="17" spans="1:73" ht="60" customHeight="1" x14ac:dyDescent="0.25">
      <c r="A17" s="826"/>
      <c r="B17" s="809"/>
      <c r="C17" s="835"/>
      <c r="D17" s="195">
        <v>14</v>
      </c>
      <c r="E17" s="12" t="s">
        <v>75</v>
      </c>
      <c r="F17" s="12" t="s">
        <v>76</v>
      </c>
      <c r="G17" s="12" t="s">
        <v>77</v>
      </c>
      <c r="H17" s="12" t="s">
        <v>78</v>
      </c>
      <c r="I17" s="32" t="s">
        <v>68</v>
      </c>
      <c r="J17" s="43" t="s">
        <v>211</v>
      </c>
      <c r="K17" s="13" t="s">
        <v>218</v>
      </c>
      <c r="L17" s="13">
        <v>32</v>
      </c>
      <c r="M17" s="362" t="s">
        <v>232</v>
      </c>
      <c r="N17" s="791">
        <v>0.8</v>
      </c>
      <c r="O17" s="794">
        <v>0.39</v>
      </c>
      <c r="P17" s="701">
        <v>0.48</v>
      </c>
      <c r="Q17" s="47">
        <f>'2015'!O17</f>
        <v>0.1</v>
      </c>
      <c r="R17" s="48">
        <f>'2015'!P17</f>
        <v>0.1</v>
      </c>
      <c r="S17" s="482">
        <f>'2015'!Q17</f>
        <v>1</v>
      </c>
      <c r="T17" s="50">
        <f>'2015'!R17</f>
        <v>174500000</v>
      </c>
      <c r="U17" s="50">
        <f>'2015'!S17</f>
        <v>47689970</v>
      </c>
      <c r="V17" s="49">
        <f>'2015'!T17</f>
        <v>0.27329495702005729</v>
      </c>
      <c r="W17" s="51" t="str">
        <f>'2015'!U17</f>
        <v>Se realizo un total de 35 visitas en los municipios de Calarcá (12 predios), Pijao (9 Predios), Génova (9 Predios) y Circasia (5 predios), en las cuales se pudo verificar que la mayoría de esto predios después de un año los beneficiarios y en ellas las mujeres continúan con sus huertas caseras,  para el sostenimiento alimentario de sus familias, el 100% de los predios visitados no comercializan sus excedentes, en cambio sí usan el intercambio de estos productos por otros con sus vecinos.</v>
      </c>
      <c r="X17" s="112">
        <f>'2016'!N17</f>
        <v>0.08</v>
      </c>
      <c r="Y17" s="111">
        <f>'2016'!O17</f>
        <v>0</v>
      </c>
      <c r="Z17" s="113">
        <f>'2016'!P17</f>
        <v>0</v>
      </c>
      <c r="AA17" s="114">
        <f>'2016'!Q17</f>
        <v>0</v>
      </c>
      <c r="AB17" s="114">
        <f>'2016'!R17</f>
        <v>0</v>
      </c>
      <c r="AC17" s="113">
        <f>'2016'!S17</f>
        <v>0</v>
      </c>
      <c r="AD17" s="115" t="str">
        <f>'2016'!T17</f>
        <v>No se apoyaron  mujeres  victimas en cofinanciamiento maximo para sus proyectos</v>
      </c>
      <c r="AE17" s="112">
        <f>'2017'!N17</f>
        <v>0.08</v>
      </c>
      <c r="AF17" s="111">
        <f>'2017'!O17</f>
        <v>0.08</v>
      </c>
      <c r="AG17" s="113">
        <f>'2017'!P17</f>
        <v>1</v>
      </c>
      <c r="AH17" s="114">
        <f>'2017'!Q17</f>
        <v>186900000</v>
      </c>
      <c r="AI17" s="114">
        <f>'2017'!R17</f>
        <v>59710000</v>
      </c>
      <c r="AJ17" s="113">
        <f>'2017'!S17</f>
        <v>0.3194756554307116</v>
      </c>
      <c r="AK17" s="115" t="str">
        <f>'2017'!T17</f>
        <v xml:space="preserve">Secretaria de agricultura ha apoyado a 3 organizaciones de mujeres con esta condicion, con el acompañamiento tecnico, compra de insumos y registros invima. </v>
      </c>
      <c r="AL17" s="112">
        <f>'2018'!N17</f>
        <v>30</v>
      </c>
      <c r="AM17" s="111">
        <f>'2018'!O17</f>
        <v>15</v>
      </c>
      <c r="AN17" s="113">
        <f>'2018'!P17</f>
        <v>0.5</v>
      </c>
      <c r="AO17" s="114">
        <f>'2018'!Q17</f>
        <v>140000000</v>
      </c>
      <c r="AP17" s="114">
        <f>'2018'!R17</f>
        <v>66320000</v>
      </c>
      <c r="AQ17" s="352">
        <f>'2018'!S17</f>
        <v>0.4737142857142857</v>
      </c>
      <c r="AR17" s="115" t="str">
        <f>'2018'!AB17</f>
        <v xml:space="preserve">El programa de agricultura familiar campesina se diseño en el año 2016 y se viene implementando a traves de la siembra de parcelas de agricultuta familiar en todos los municipios del Departamento del Quindio. A la fecha se han implementado 361 huertas y durante el año 2018 se han realizado segundas siembras en 225 de estas. </v>
      </c>
      <c r="AS17" s="112">
        <f>'2019'!N17</f>
        <v>9</v>
      </c>
      <c r="AT17" s="111">
        <f>'2019'!O17</f>
        <v>9</v>
      </c>
      <c r="AU17" s="113">
        <f>'2019'!P17</f>
        <v>0.6</v>
      </c>
      <c r="AV17" s="114">
        <f>'2019'!Q17</f>
        <v>250412588</v>
      </c>
      <c r="AW17" s="114">
        <f>'2019'!R17</f>
        <v>25400000</v>
      </c>
      <c r="AX17" s="113" t="e">
        <f>'2019'!#REF!</f>
        <v>#REF!</v>
      </c>
      <c r="AY17" s="360" t="str">
        <f>'2019'!S17</f>
        <v>SSe brindó apalancamiento a 20  iniciativas productivas rurales del departamento del Quindío:                                                                                                                                                              1. Acompañamiento en proceso de fortalecimiento empresarial a la fundación Hecho en Filandia
2.Apoyo a la fundación social JIAMPI, se realizó una jornada de trabajo encaminada a concretar los costos de producción que son de vital importancia para sostener y definir la estrategia productiva para iniciar la contratación estable con el operador logístico de Versalles, operador que administra uno de los programas para bienestar familiar 
3.acompañamiento técnico, Asociación Asohercaq a la visita requerida al INVIMA como solicitud de la Dirección de Emprendimiento Rural para la asesoría cumplimiento sanitario, como parte del fortalecimiento.
4.Asociación de Mujeres Cafeteras de Pijao Se realizo el levantamiento de información con el fin de estructurar costos de producción  de los diferentes productos que se tiene. 
5. Se hizo acompañamiento emprendimientos y organizaciones, en el evento realizado como rueda de negocios en el municipio de Salento brindando asi  un apalancamiento a las iniciativas rurales. agrocun, agrosolidaria de pijao, agrilteb, asojulia, apicola el dorado, la negra cuyabra, frutos de cordoba, mujeres cafeteras de salento, Pulpas madre tierra.
6. se apoyo con la asistencia a la feria XXII agroexpo Corferias 2019 con la participacion de Cafe Kanol,   Chef sazón, dely caffe, deli Pan, Frudaqui, Proteam 29, asociacion cordilleranos de Calarca.</v>
      </c>
      <c r="AZ17" s="361">
        <f>'2020'!N17</f>
        <v>30</v>
      </c>
      <c r="BA17" s="368">
        <f>'2020'!O17</f>
        <v>15</v>
      </c>
      <c r="BB17" s="352">
        <f>'2020'!P17</f>
        <v>0.5</v>
      </c>
      <c r="BC17" s="370">
        <f>'2020'!Q17</f>
        <v>0</v>
      </c>
      <c r="BD17" s="370">
        <f>'2020'!R17</f>
        <v>0</v>
      </c>
      <c r="BE17" s="352">
        <f>'2020'!S17</f>
        <v>0</v>
      </c>
      <c r="BF17" s="366" t="s">
        <v>1410</v>
      </c>
      <c r="BG17" s="475">
        <v>0</v>
      </c>
      <c r="BH17" s="480">
        <v>0</v>
      </c>
      <c r="BI17" s="482">
        <v>0</v>
      </c>
      <c r="BJ17" s="492">
        <v>130000000</v>
      </c>
      <c r="BK17" s="175">
        <v>0</v>
      </c>
      <c r="BL17" s="482">
        <v>0</v>
      </c>
      <c r="BM17" s="715"/>
      <c r="BN17" s="722">
        <v>0</v>
      </c>
      <c r="BO17" s="727">
        <v>0</v>
      </c>
      <c r="BP17" s="482">
        <v>0</v>
      </c>
      <c r="BQ17" s="737">
        <v>0</v>
      </c>
      <c r="BR17" s="738">
        <v>0</v>
      </c>
      <c r="BS17" s="482">
        <v>0</v>
      </c>
      <c r="BT17" s="39" t="s">
        <v>2905</v>
      </c>
      <c r="BU17" s="716"/>
    </row>
    <row r="18" spans="1:73" ht="60" customHeight="1" x14ac:dyDescent="0.25">
      <c r="A18" s="826"/>
      <c r="B18" s="809"/>
      <c r="C18" s="835" t="s">
        <v>79</v>
      </c>
      <c r="D18" s="195">
        <v>15</v>
      </c>
      <c r="E18" s="12" t="s">
        <v>80</v>
      </c>
      <c r="F18" s="12" t="s">
        <v>81</v>
      </c>
      <c r="G18" s="12" t="s">
        <v>82</v>
      </c>
      <c r="H18" s="12" t="s">
        <v>83</v>
      </c>
      <c r="I18" s="32" t="s">
        <v>84</v>
      </c>
      <c r="J18" s="826" t="s">
        <v>233</v>
      </c>
      <c r="K18" s="809" t="s">
        <v>234</v>
      </c>
      <c r="L18" s="837">
        <v>197</v>
      </c>
      <c r="M18" s="833" t="s">
        <v>217</v>
      </c>
      <c r="N18" s="428">
        <v>1</v>
      </c>
      <c r="O18" s="794">
        <v>1</v>
      </c>
      <c r="P18" s="358">
        <v>1</v>
      </c>
      <c r="Q18" s="47">
        <f>'2015'!O18</f>
        <v>0</v>
      </c>
      <c r="R18" s="48">
        <f>'2015'!P18</f>
        <v>0</v>
      </c>
      <c r="S18" s="49">
        <f>'2015'!Q18</f>
        <v>0</v>
      </c>
      <c r="T18" s="50">
        <f>'2015'!R18</f>
        <v>0</v>
      </c>
      <c r="U18" s="50">
        <f>'2015'!S18</f>
        <v>0</v>
      </c>
      <c r="V18" s="49">
        <f>'2015'!T18</f>
        <v>0</v>
      </c>
      <c r="W18" s="51" t="str">
        <f>'2015'!U18</f>
        <v>ND</v>
      </c>
      <c r="X18" s="112">
        <f>'2016'!N18</f>
        <v>0.1</v>
      </c>
      <c r="Y18" s="111">
        <f>'2016'!O18</f>
        <v>0.05</v>
      </c>
      <c r="Z18" s="113">
        <f>'2016'!P18</f>
        <v>0.5</v>
      </c>
      <c r="AA18" s="114">
        <f>'2016'!Q18</f>
        <v>0</v>
      </c>
      <c r="AB18" s="114">
        <f>'2016'!R18</f>
        <v>0</v>
      </c>
      <c r="AC18" s="113">
        <f>'2016'!S18</f>
        <v>0</v>
      </c>
      <c r="AD18" s="115" t="str">
        <f>'2016'!T18</f>
        <v xml:space="preserve">Este programa esta en cabeza del SENA: 1. Mujeres capacitadas en  formacion complementaria en tics , diferentes poblaciones 2,059 Mujeres.    2. Muejeres capacitadas en formacion tecnica 35 Muejres .    3. Mujeres capacitadas en formacion tecnologica 6 Mujeres. </v>
      </c>
      <c r="AE18" s="112">
        <f>'2017'!N18</f>
        <v>0.1</v>
      </c>
      <c r="AF18" s="111">
        <f>'2017'!O18</f>
        <v>0.08</v>
      </c>
      <c r="AG18" s="113">
        <f>'2017'!P18</f>
        <v>0.79999999999999993</v>
      </c>
      <c r="AH18" s="114">
        <f>'2017'!Q18</f>
        <v>82000000</v>
      </c>
      <c r="AI18" s="114">
        <f>'2017'!R18</f>
        <v>6570000</v>
      </c>
      <c r="AJ18" s="113">
        <f>'2017'!S18</f>
        <v>8.0121951219512197E-2</v>
      </c>
      <c r="AK18" s="115" t="str">
        <f>'2017'!T18</f>
        <v>en la secretaria de familia, en el area de equidad de genero y mujer, por medio del proyecto "formacion, fortalecimiento  y asistencia tecnica para la generacion de ingresos de mujeres del departamento", se ha desarrollado el plan de capacitación de empleo para mujeres en condición de riesgo.</v>
      </c>
      <c r="AL18" s="112">
        <f>'2018'!N18</f>
        <v>1</v>
      </c>
      <c r="AM18" s="111">
        <f>'2018'!O18</f>
        <v>0.2</v>
      </c>
      <c r="AN18" s="113">
        <f>'2018'!P18</f>
        <v>0.2</v>
      </c>
      <c r="AO18" s="114">
        <f>'2018'!Q18</f>
        <v>69300000</v>
      </c>
      <c r="AP18" s="114">
        <f>'2018'!R18</f>
        <v>59520000</v>
      </c>
      <c r="AQ18" s="352">
        <f>'2018'!S18</f>
        <v>0.8588744588744589</v>
      </c>
      <c r="AR18" s="115" t="str">
        <f>'2018'!AB18</f>
        <v>A la fecha el ministerio de trabajo no ha reportado información. Frente a este punto se cuenta con la evidencia del envío de solicitud de información que de manera reiterada se ha realizado, al igual que a la Cámara de Comercio</v>
      </c>
      <c r="AS18" s="112">
        <f>'2019'!N18</f>
        <v>1</v>
      </c>
      <c r="AT18" s="111">
        <f>'2019'!O18</f>
        <v>1</v>
      </c>
      <c r="AU18" s="113">
        <f>'2019'!P18</f>
        <v>0.7</v>
      </c>
      <c r="AV18" s="114">
        <f>'2019'!Q18</f>
        <v>45299000</v>
      </c>
      <c r="AW18" s="114">
        <f>'2019'!R18</f>
        <v>37501000</v>
      </c>
      <c r="AX18" s="113" t="e">
        <f>'2019'!#REF!</f>
        <v>#REF!</v>
      </c>
      <c r="AY18" s="360" t="str">
        <f>'2019'!S18</f>
        <v xml:space="preserve">La Secretaría de Agricultura reporta que se realizo capacitacion  a 362  (mujeres y poblacion vulnerable) sobre el tema: Valores asociativos y trabajo en Equipo, el papel de la mujer en el desarrollo del campo, marcas y comercializacion, alianzas productivas y asociatividad  para el desarrollo de el campo, (Armenia), Inteligencia emocional, comercializacion, formacion para el trabajo y base para la expansion del liderazgo, (Cordoba), asociatividad como estrategia Asociativa, (Montenegro), Comercializacion, (Circasia),  Manejo de residuos sólidos y su aprovechamiento, Espiritu emprendedor y asociatividad en el trabajo (Calarca).
</v>
      </c>
      <c r="AZ18" s="361">
        <f>'2020'!N18</f>
        <v>1</v>
      </c>
      <c r="BA18" s="361">
        <f>'2020'!O18</f>
        <v>0.2</v>
      </c>
      <c r="BB18" s="352">
        <f>'2020'!P18</f>
        <v>0.2</v>
      </c>
      <c r="BC18" s="370">
        <f>'2020'!Q18</f>
        <v>0</v>
      </c>
      <c r="BD18" s="370">
        <f>'2020'!R18</f>
        <v>0</v>
      </c>
      <c r="BE18" s="352">
        <f>'2020'!S18</f>
        <v>0</v>
      </c>
      <c r="BF18" s="817" t="s">
        <v>1412</v>
      </c>
      <c r="BG18" s="475">
        <v>3</v>
      </c>
      <c r="BH18" s="498">
        <v>1</v>
      </c>
      <c r="BI18" s="482">
        <v>0.33329999999999999</v>
      </c>
      <c r="BJ18" s="722">
        <v>0</v>
      </c>
      <c r="BK18" s="499">
        <v>1923000</v>
      </c>
      <c r="BL18" s="482">
        <v>1</v>
      </c>
      <c r="BM18" s="27" t="s">
        <v>1583</v>
      </c>
      <c r="BN18" s="730">
        <v>1</v>
      </c>
      <c r="BO18" s="785">
        <v>1</v>
      </c>
      <c r="BP18" s="482">
        <v>1</v>
      </c>
      <c r="BQ18" s="740">
        <v>20000000</v>
      </c>
      <c r="BR18" s="740">
        <v>850000</v>
      </c>
      <c r="BS18" s="482">
        <v>0.04</v>
      </c>
      <c r="BT18" s="27" t="s">
        <v>2842</v>
      </c>
      <c r="BU18" s="27"/>
    </row>
    <row r="19" spans="1:73" ht="60" customHeight="1" x14ac:dyDescent="0.25">
      <c r="A19" s="826"/>
      <c r="B19" s="809"/>
      <c r="C19" s="835"/>
      <c r="D19" s="195">
        <v>16</v>
      </c>
      <c r="E19" s="12" t="s">
        <v>85</v>
      </c>
      <c r="F19" s="12" t="s">
        <v>86</v>
      </c>
      <c r="G19" s="12" t="s">
        <v>291</v>
      </c>
      <c r="H19" s="12" t="s">
        <v>87</v>
      </c>
      <c r="I19" s="82" t="s">
        <v>88</v>
      </c>
      <c r="J19" s="826"/>
      <c r="K19" s="809"/>
      <c r="L19" s="837"/>
      <c r="M19" s="833"/>
      <c r="N19" s="429">
        <v>2</v>
      </c>
      <c r="O19" s="350">
        <v>2</v>
      </c>
      <c r="P19" s="358">
        <f>O19/N19</f>
        <v>1</v>
      </c>
      <c r="Q19" s="47" t="str">
        <f>'2015'!O19</f>
        <v>Proposicion de la implementacion del programa equipares del ministerio del trabajo desde el consejo departamental de mujeres "Lina María Ramirez Alarcón"</v>
      </c>
      <c r="R19" s="48">
        <f>'2015'!P19</f>
        <v>0</v>
      </c>
      <c r="S19" s="49">
        <f>'2015'!Q19</f>
        <v>0</v>
      </c>
      <c r="T19" s="50">
        <f>'2015'!R19</f>
        <v>0</v>
      </c>
      <c r="U19" s="50">
        <f>'2015'!S19</f>
        <v>0</v>
      </c>
      <c r="V19" s="49">
        <f>'2015'!T19</f>
        <v>0</v>
      </c>
      <c r="W19" s="51" t="str">
        <f>'2015'!U19</f>
        <v>No ha sido posible la socializacion con el Ministerio de Trabajo territorial Quindio.</v>
      </c>
      <c r="X19" s="112">
        <f>'2016'!N19</f>
        <v>2</v>
      </c>
      <c r="Y19" s="111">
        <f>'2016'!O19</f>
        <v>1</v>
      </c>
      <c r="Z19" s="113">
        <f>'2016'!P19</f>
        <v>0.5</v>
      </c>
      <c r="AA19" s="114">
        <f>'2016'!Q19</f>
        <v>0</v>
      </c>
      <c r="AB19" s="114">
        <f>'2016'!R19</f>
        <v>0</v>
      </c>
      <c r="AC19" s="113">
        <f>'2016'!S19</f>
        <v>0</v>
      </c>
      <c r="AD19" s="115" t="str">
        <f>'2016'!T19</f>
        <v>se establecieron los dialogos con el ministerio de trabajo para el  Diseñado  estrategias de seguimiento a la incorporación de las mujeres en el ámbito laboral en condiciones de igualdad de oportunidades y de salarios apoyado en el Programa de Equidad Laboral con Enfoque Diferencial de Género del Ministerio del Trabajo.</v>
      </c>
      <c r="AE19" s="112">
        <f>'2017'!N19</f>
        <v>2E-3</v>
      </c>
      <c r="AF19" s="111">
        <f>'2017'!O19</f>
        <v>6.9999999999999999E-4</v>
      </c>
      <c r="AG19" s="113">
        <f>'2017'!P19</f>
        <v>0.35</v>
      </c>
      <c r="AH19" s="114">
        <f>'2017'!Q19</f>
        <v>0</v>
      </c>
      <c r="AI19" s="114">
        <f>'2017'!R19</f>
        <v>0</v>
      </c>
      <c r="AJ19" s="113">
        <f>'2017'!S19</f>
        <v>0</v>
      </c>
      <c r="AK19" s="115" t="str">
        <f>'2017'!T19</f>
        <v>En secretaria de familia el area de equidad de genero y mujer, por medio del proyecto "formacion, fortalecimiento  y asistencia tecnica para la generacion de ingresos de mujeres del departamento", se esta realizando el diseño de un plan estrategico para el seguimiento laboral en las mujeres del departamento.</v>
      </c>
      <c r="AL19" s="112">
        <f>'2018'!N19</f>
        <v>0</v>
      </c>
      <c r="AM19" s="111">
        <f>'2018'!O19</f>
        <v>0</v>
      </c>
      <c r="AN19" s="113">
        <f>'2018'!P19</f>
        <v>0</v>
      </c>
      <c r="AO19" s="114">
        <f>'2018'!Q19</f>
        <v>0</v>
      </c>
      <c r="AP19" s="114">
        <f>'2018'!R19</f>
        <v>0</v>
      </c>
      <c r="AQ19" s="352">
        <f>'2018'!S19</f>
        <v>0</v>
      </c>
      <c r="AR19" s="115">
        <f>'2018'!AB19</f>
        <v>0</v>
      </c>
      <c r="AS19" s="112">
        <f>'2019'!N19</f>
        <v>1</v>
      </c>
      <c r="AT19" s="111">
        <f>'2019'!O19</f>
        <v>1</v>
      </c>
      <c r="AU19" s="113">
        <f>'2019'!P19</f>
        <v>0.7</v>
      </c>
      <c r="AV19" s="114">
        <f>'2019'!Q19</f>
        <v>0</v>
      </c>
      <c r="AW19" s="114">
        <f>'2019'!R19</f>
        <v>0</v>
      </c>
      <c r="AX19" s="113" t="e">
        <f>'2019'!#REF!</f>
        <v>#REF!</v>
      </c>
      <c r="AY19" s="360" t="str">
        <f>'2019'!S19</f>
        <v xml:space="preserve">
La Secretaría de Familia, en articulación con la Secretaría de Turismo Industria y Comercio lograron el agendamiento del Ministerio del Trabajo para efectuar una asistencia técnica al Departamento en la socialización al sector privado productivo del programa Equidad Laboral con Enfoque Diferencial. Esta jornada de difusión se realizará en el mes de agosto, sin embargo para el primer semestre se realizaron mesas de articulación con Fenalco, comfenalco, cámara de comercio, entre otros, para la organización logística de la actividad. </v>
      </c>
      <c r="AZ19" s="361">
        <f>'2020'!N19</f>
        <v>0</v>
      </c>
      <c r="BA19" s="361">
        <f>'2020'!O19</f>
        <v>0</v>
      </c>
      <c r="BB19" s="352">
        <f>'2020'!P19</f>
        <v>0</v>
      </c>
      <c r="BC19" s="370">
        <f>'2020'!Q19</f>
        <v>0</v>
      </c>
      <c r="BD19" s="370">
        <f>'2020'!R19</f>
        <v>0</v>
      </c>
      <c r="BE19" s="352">
        <f>'2020'!S19</f>
        <v>0</v>
      </c>
      <c r="BF19" s="818"/>
      <c r="BG19" s="475">
        <v>1</v>
      </c>
      <c r="BH19" s="498">
        <v>1</v>
      </c>
      <c r="BI19" s="482">
        <v>1</v>
      </c>
      <c r="BJ19" s="722"/>
      <c r="BK19" s="504"/>
      <c r="BL19" s="482">
        <v>0</v>
      </c>
      <c r="BM19" s="27" t="s">
        <v>2620</v>
      </c>
      <c r="BN19" s="722">
        <v>1</v>
      </c>
      <c r="BO19" s="729">
        <v>3</v>
      </c>
      <c r="BP19" s="482">
        <v>1</v>
      </c>
      <c r="BQ19" s="737">
        <v>0</v>
      </c>
      <c r="BR19" s="738">
        <v>0</v>
      </c>
      <c r="BS19" s="482">
        <v>0</v>
      </c>
      <c r="BT19" s="27" t="s">
        <v>2843</v>
      </c>
      <c r="BU19" s="27"/>
    </row>
    <row r="20" spans="1:73" ht="60" customHeight="1" x14ac:dyDescent="0.25">
      <c r="A20" s="826"/>
      <c r="B20" s="809"/>
      <c r="C20" s="835"/>
      <c r="D20" s="195">
        <v>17</v>
      </c>
      <c r="E20" s="12" t="s">
        <v>89</v>
      </c>
      <c r="F20" s="12" t="s">
        <v>90</v>
      </c>
      <c r="G20" s="12" t="s">
        <v>91</v>
      </c>
      <c r="H20" s="12" t="s">
        <v>87</v>
      </c>
      <c r="I20" s="82" t="s">
        <v>92</v>
      </c>
      <c r="J20" s="826"/>
      <c r="K20" s="809"/>
      <c r="L20" s="837"/>
      <c r="M20" s="833"/>
      <c r="N20" s="429">
        <v>1</v>
      </c>
      <c r="O20" s="350">
        <v>1</v>
      </c>
      <c r="P20" s="358">
        <v>1</v>
      </c>
      <c r="Q20" s="47">
        <f>'2015'!O20</f>
        <v>0</v>
      </c>
      <c r="R20" s="48">
        <f>'2015'!P20</f>
        <v>0</v>
      </c>
      <c r="S20" s="49">
        <f>'2015'!Q20</f>
        <v>0</v>
      </c>
      <c r="T20" s="50">
        <f>'2015'!R20</f>
        <v>0</v>
      </c>
      <c r="U20" s="50">
        <f>'2015'!S20</f>
        <v>0</v>
      </c>
      <c r="V20" s="49">
        <f>'2015'!T20</f>
        <v>0</v>
      </c>
      <c r="W20" s="51" t="str">
        <f>'2015'!U20</f>
        <v>ND</v>
      </c>
      <c r="X20" s="112">
        <f>'2016'!N20</f>
        <v>1</v>
      </c>
      <c r="Y20" s="111">
        <f>'2016'!O20</f>
        <v>0.5</v>
      </c>
      <c r="Z20" s="113">
        <f>'2016'!P20</f>
        <v>0.5</v>
      </c>
      <c r="AA20" s="114">
        <f>'2016'!Q20</f>
        <v>0</v>
      </c>
      <c r="AB20" s="114">
        <f>'2016'!R20</f>
        <v>0</v>
      </c>
      <c r="AC20" s="113">
        <f>'2016'!S20</f>
        <v>0</v>
      </c>
      <c r="AD20" s="115" t="str">
        <f>'2016'!T20</f>
        <v>se establecio dialogos con el ministerio de trabajo para promover  estrategias de acompañamiento en empresas privadas y públicas, que cierren las brechas de género en cuanto al acceso al pleno empleo y condiciones de igualdad salarial.</v>
      </c>
      <c r="AE20" s="112">
        <f>'2017'!N20</f>
        <v>1E-3</v>
      </c>
      <c r="AF20" s="111">
        <f>'2017'!O20</f>
        <v>2.9999999999999997E-4</v>
      </c>
      <c r="AG20" s="113">
        <f>'2017'!P20</f>
        <v>0.3</v>
      </c>
      <c r="AH20" s="114">
        <f>'2017'!Q20</f>
        <v>0</v>
      </c>
      <c r="AI20" s="114">
        <f>'2017'!R20</f>
        <v>0</v>
      </c>
      <c r="AJ20" s="113">
        <f>'2017'!S20</f>
        <v>0</v>
      </c>
      <c r="AK20" s="115" t="str">
        <f>'2017'!T20</f>
        <v>En secretaria de familia el area de equidad de genero y mujer, por medio del proyecto "formacion, fortalecimiento  y asistencia tecnica para la generacion de ingresos de mujeres del departamento", se esta realizando el diseño de un plan estrategico para el seguimiento laboral en las mujeres del departamento.</v>
      </c>
      <c r="AL20" s="112">
        <f>'2018'!N20</f>
        <v>0</v>
      </c>
      <c r="AM20" s="111">
        <f>'2018'!O20</f>
        <v>0</v>
      </c>
      <c r="AN20" s="113">
        <f>'2018'!P20</f>
        <v>0</v>
      </c>
      <c r="AO20" s="114">
        <f>'2018'!Q20</f>
        <v>0</v>
      </c>
      <c r="AP20" s="114">
        <f>'2018'!R20</f>
        <v>0</v>
      </c>
      <c r="AQ20" s="352">
        <f>'2018'!S20</f>
        <v>0</v>
      </c>
      <c r="AR20" s="115">
        <f>'2018'!AB20</f>
        <v>0</v>
      </c>
      <c r="AS20" s="112">
        <f>'2019'!N20</f>
        <v>1</v>
      </c>
      <c r="AT20" s="111">
        <f>'2019'!O20</f>
        <v>1</v>
      </c>
      <c r="AU20" s="113">
        <f>'2019'!P20</f>
        <v>0.7</v>
      </c>
      <c r="AV20" s="114">
        <f>'2019'!Q20</f>
        <v>0</v>
      </c>
      <c r="AW20" s="114">
        <f>'2019'!R20</f>
        <v>0</v>
      </c>
      <c r="AX20" s="113" t="e">
        <f>'2019'!#REF!</f>
        <v>#REF!</v>
      </c>
      <c r="AY20" s="360" t="str">
        <f>'2019'!S20</f>
        <v xml:space="preserve">La Dirección de industria y comercio de la gobernación del Quindío viene acompañando 24 unidades de emprendimiento de las cuales 14 corresponden a jóvenes y mujeres dentro del enfoque diferencial. El acompañamiento consiste e asistir en aspectos como modelos de negocio, mercadeo y costos, herramientas digitales, planeación estratégica y participaciones en ferias y eventos. </v>
      </c>
      <c r="AZ20" s="361">
        <f>'2020'!N20</f>
        <v>0</v>
      </c>
      <c r="BA20" s="361">
        <f>'2020'!O20</f>
        <v>0</v>
      </c>
      <c r="BB20" s="352">
        <f>'2020'!P20</f>
        <v>0</v>
      </c>
      <c r="BC20" s="370">
        <f>'2020'!Q20</f>
        <v>0</v>
      </c>
      <c r="BD20" s="370">
        <f>'2020'!R20</f>
        <v>0</v>
      </c>
      <c r="BE20" s="352">
        <f>'2020'!S20</f>
        <v>0</v>
      </c>
      <c r="BF20" s="819"/>
      <c r="BG20" s="475">
        <v>1</v>
      </c>
      <c r="BH20" s="498">
        <v>1</v>
      </c>
      <c r="BI20" s="509">
        <v>1</v>
      </c>
      <c r="BJ20" s="722"/>
      <c r="BK20" s="504"/>
      <c r="BL20" s="509">
        <v>0</v>
      </c>
      <c r="BM20" s="27" t="s">
        <v>2621</v>
      </c>
      <c r="BN20" s="722">
        <v>1</v>
      </c>
      <c r="BO20" s="729">
        <v>2</v>
      </c>
      <c r="BP20" s="509">
        <v>1</v>
      </c>
      <c r="BQ20" s="737">
        <v>0</v>
      </c>
      <c r="BR20" s="738">
        <v>0</v>
      </c>
      <c r="BS20" s="509">
        <v>0</v>
      </c>
      <c r="BT20" s="27" t="s">
        <v>2844</v>
      </c>
      <c r="BU20" s="27"/>
    </row>
    <row r="21" spans="1:73" ht="60" customHeight="1" x14ac:dyDescent="0.25">
      <c r="A21" s="826"/>
      <c r="B21" s="809"/>
      <c r="C21" s="835"/>
      <c r="D21" s="195">
        <v>18</v>
      </c>
      <c r="E21" s="12" t="s">
        <v>93</v>
      </c>
      <c r="F21" s="12" t="s">
        <v>94</v>
      </c>
      <c r="G21" s="12" t="s">
        <v>95</v>
      </c>
      <c r="H21" s="13" t="s">
        <v>96</v>
      </c>
      <c r="I21" s="82" t="s">
        <v>97</v>
      </c>
      <c r="J21" s="43" t="s">
        <v>96</v>
      </c>
      <c r="K21" s="13" t="s">
        <v>96</v>
      </c>
      <c r="L21" s="13" t="s">
        <v>96</v>
      </c>
      <c r="M21" s="418" t="s">
        <v>96</v>
      </c>
      <c r="N21" s="428">
        <v>0.9</v>
      </c>
      <c r="O21" s="794">
        <v>1</v>
      </c>
      <c r="P21" s="358">
        <v>1</v>
      </c>
      <c r="Q21" s="47">
        <f>'2015'!O21</f>
        <v>0.5</v>
      </c>
      <c r="R21" s="48">
        <f>'2015'!P21</f>
        <v>0.5</v>
      </c>
      <c r="S21" s="482">
        <f>'2015'!Q21</f>
        <v>1</v>
      </c>
      <c r="T21" s="50">
        <f>'2015'!R21</f>
        <v>23650000</v>
      </c>
      <c r="U21" s="50">
        <f>'2015'!S21</f>
        <v>16666666</v>
      </c>
      <c r="V21" s="49">
        <f>'2015'!T21</f>
        <v>0.70472160676532769</v>
      </c>
      <c r="W21" s="51" t="str">
        <f>'2015'!U21</f>
        <v>Desde la secretaria de turismo se hanGenerado capacidades laborales en las familias del programa RED UNIDOS.</v>
      </c>
      <c r="X21" s="112">
        <f>'2016'!N21</f>
        <v>0.09</v>
      </c>
      <c r="Y21" s="111">
        <f>'2016'!O21</f>
        <v>0.09</v>
      </c>
      <c r="Z21" s="113">
        <f>'2016'!P21</f>
        <v>1</v>
      </c>
      <c r="AA21" s="114">
        <f>'2016'!Q21</f>
        <v>0</v>
      </c>
      <c r="AB21" s="114">
        <f>'2016'!R21</f>
        <v>0</v>
      </c>
      <c r="AC21" s="113">
        <f>'2016'!S21</f>
        <v>0</v>
      </c>
      <c r="AD21" s="115" t="str">
        <f>'2016'!T21</f>
        <v xml:space="preserve">Se ha Incentivado las capacidades laborales de las mujeres cabeza de familia viculadas  al programa RED UNIDOS a traves de los diferentes instituciones y dependencias de la gobernacion. </v>
      </c>
      <c r="AE21" s="112">
        <f>'2017'!N21</f>
        <v>0.09</v>
      </c>
      <c r="AF21" s="111">
        <f>'2017'!O21</f>
        <v>0.09</v>
      </c>
      <c r="AG21" s="113">
        <f>'2017'!P21</f>
        <v>1</v>
      </c>
      <c r="AH21" s="114" t="str">
        <f>'2017'!Q21</f>
        <v>PENDIENTE</v>
      </c>
      <c r="AI21" s="114" t="str">
        <f>'2017'!R21</f>
        <v>PENDIENTE</v>
      </c>
      <c r="AJ21" s="113">
        <f>'2017'!S21</f>
        <v>0</v>
      </c>
      <c r="AK21" s="115" t="str">
        <f>'2017'!T21</f>
        <v>En RED UNIDOS 1785 mediante la estrategia unidos la cual busca busca incentivar la capacidad de ellos  a traves del acompañamiento familiar, comunitario y gestion de oferta social a las personas en condiciones de pobreza extrema en funcion de dimensiones y logros que delimitan su intervencion, ha logrado en el departamento se focalizar 7420 hogares y se atendieron con acompañamiento familiar ycomunitario 4542 hogares, de los cuales 798 hogares pertenecen al sector rural, 3387 al sector urbano, 357 a los programas de vivienda gratuita  y 1122 a hogares victimas del conflicto armado.</v>
      </c>
      <c r="AL21" s="112">
        <f>'2018'!N21</f>
        <v>600</v>
      </c>
      <c r="AM21" s="111">
        <f>'2018'!O21</f>
        <v>139</v>
      </c>
      <c r="AN21" s="113">
        <f>'2018'!P21</f>
        <v>0.23166666666666666</v>
      </c>
      <c r="AO21" s="114">
        <f>'2018'!Q21</f>
        <v>28000000</v>
      </c>
      <c r="AP21" s="114">
        <f>'2018'!R21</f>
        <v>26620000</v>
      </c>
      <c r="AQ21" s="352">
        <f>'2018'!S21</f>
        <v>0.95071428571428573</v>
      </c>
      <c r="AR21" s="115" t="str">
        <f>'2018'!AB21</f>
        <v xml:space="preserve">A la fecha se han sembrado 4,32 Ha de productos de la canasta básica familiar a partir de la implementacion de las parcelas de agricultura familiar distribuidas en todos los municipios del Departamento. En el marco del proyecto de Alianzas Productivas se esta en la etapa de compra de material vegetal para la siembra de productos de la canasta basica familiar. </v>
      </c>
      <c r="AS21" s="112">
        <f>'2019'!N21</f>
        <v>0</v>
      </c>
      <c r="AT21" s="111">
        <f>'2019'!O21</f>
        <v>0</v>
      </c>
      <c r="AU21" s="113">
        <f>'2019'!P21</f>
        <v>0</v>
      </c>
      <c r="AV21" s="114">
        <f>'2019'!Q21</f>
        <v>0</v>
      </c>
      <c r="AW21" s="114" t="e">
        <f>'2019'!R21</f>
        <v>#REF!</v>
      </c>
      <c r="AX21" s="113" t="e">
        <f>'2019'!#REF!</f>
        <v>#REF!</v>
      </c>
      <c r="AY21" s="360" t="str">
        <f>'2019'!S21</f>
        <v xml:space="preserve">La Secretaria de Agricultura reporta que se realizo capacitacion  a 600  (mujeres y poblacion vulnerable) sobre el temas:  “¿Un sector agropecuario en el Quindío, es posible?”, Fortalecimiento Personal, Asociatividad como estrategia competitiva, Formación de equipos de trabajo y bases para la expansión del liderazgo, oportunidades laborales y finanzas personales, asociatividad, emprendimientos, educación financiera del hogar. Armenia 200, Calarca 53, Circasia 27, Cordoba 45, Filandia 54, La tebaida 212, Montengro 9  </v>
      </c>
      <c r="AZ21" s="361">
        <f>'2020'!N21</f>
        <v>600</v>
      </c>
      <c r="BA21" s="368">
        <f>'2020'!O21</f>
        <v>139</v>
      </c>
      <c r="BB21" s="352">
        <f>'2020'!P21</f>
        <v>0.23166666666666666</v>
      </c>
      <c r="BC21" s="370">
        <f>'2020'!Q21</f>
        <v>0</v>
      </c>
      <c r="BD21" s="370">
        <f>'2020'!R21</f>
        <v>0</v>
      </c>
      <c r="BE21" s="352">
        <f>'2020'!S21</f>
        <v>0</v>
      </c>
      <c r="BF21" s="366" t="s">
        <v>1420</v>
      </c>
      <c r="BG21" s="475">
        <v>0</v>
      </c>
      <c r="BH21" s="480">
        <v>0</v>
      </c>
      <c r="BI21" s="482">
        <v>0</v>
      </c>
      <c r="BJ21" s="179">
        <v>0</v>
      </c>
      <c r="BK21" s="175">
        <v>0</v>
      </c>
      <c r="BL21" s="482">
        <v>0</v>
      </c>
      <c r="BM21" s="716"/>
      <c r="BN21" s="722">
        <v>0</v>
      </c>
      <c r="BO21" s="727">
        <v>0</v>
      </c>
      <c r="BP21" s="482">
        <v>0</v>
      </c>
      <c r="BQ21" s="737">
        <v>0</v>
      </c>
      <c r="BR21" s="738">
        <v>0</v>
      </c>
      <c r="BS21" s="482">
        <v>0</v>
      </c>
      <c r="BT21" s="39" t="s">
        <v>2905</v>
      </c>
      <c r="BU21" s="27"/>
    </row>
    <row r="22" spans="1:73" ht="96" customHeight="1" x14ac:dyDescent="0.25">
      <c r="A22" s="826"/>
      <c r="B22" s="809"/>
      <c r="C22" s="835"/>
      <c r="D22" s="195">
        <v>19</v>
      </c>
      <c r="E22" s="12" t="s">
        <v>98</v>
      </c>
      <c r="F22" s="12" t="s">
        <v>99</v>
      </c>
      <c r="G22" s="12" t="s">
        <v>100</v>
      </c>
      <c r="H22" s="12" t="s">
        <v>101</v>
      </c>
      <c r="I22" s="82" t="s">
        <v>102</v>
      </c>
      <c r="J22" s="43" t="s">
        <v>233</v>
      </c>
      <c r="K22" s="13" t="s">
        <v>234</v>
      </c>
      <c r="L22" s="16">
        <v>192</v>
      </c>
      <c r="M22" s="172" t="s">
        <v>235</v>
      </c>
      <c r="N22" s="429">
        <v>1</v>
      </c>
      <c r="O22" s="48">
        <v>0</v>
      </c>
      <c r="P22" s="357">
        <v>0</v>
      </c>
      <c r="Q22" s="47" t="str">
        <f>'2015'!O22</f>
        <v>Implementacion del plan de acompañamiento al ciudadano migrante (el que sale y el que retorna)</v>
      </c>
      <c r="R22" s="48">
        <f>'2015'!P22</f>
        <v>0.8</v>
      </c>
      <c r="S22" s="482">
        <f>'2015'!Q22</f>
        <v>0.8</v>
      </c>
      <c r="T22" s="50">
        <f>'2015'!R22</f>
        <v>5363333</v>
      </c>
      <c r="U22" s="50">
        <f>'2015'!S22</f>
        <v>5209430.07</v>
      </c>
      <c r="V22" s="49">
        <f>'2015'!T22</f>
        <v>0.97130461039804916</v>
      </c>
      <c r="W22" s="51" t="str">
        <f>'2015'!U22</f>
        <v>El plan de acompañamiento al ciudadano migrante y  la eleccion de de una representante para la red de quindianos en el exterior el plan de acompañamiento al ciudadano avanza en la incorporacion del enfoque de género y diferencial al plan de acompañamiento integral con el apoyo al 28,65% de mjujeres, acercandose al mínimo  de  ley de cuotas que intenta aplicarse en la mayoria de los planes, programas y proyectos.</v>
      </c>
      <c r="X22" s="112">
        <f>'2016'!N22</f>
        <v>0.1</v>
      </c>
      <c r="Y22" s="111">
        <f>'2016'!O22</f>
        <v>0.1</v>
      </c>
      <c r="Z22" s="113">
        <f>'2016'!P22</f>
        <v>1</v>
      </c>
      <c r="AA22" s="114">
        <f>'2016'!Q22</f>
        <v>30756666</v>
      </c>
      <c r="AB22" s="114">
        <f>'2016'!R22</f>
        <v>30756666</v>
      </c>
      <c r="AC22" s="113">
        <f>'2016'!S22</f>
        <v>1</v>
      </c>
      <c r="AD22" s="115" t="str">
        <f>'2016'!T22</f>
        <v xml:space="preserve">se Implemento   un  programa  departamental para la atención y acompañamiento a la población migrante,   y de repatriación .  </v>
      </c>
      <c r="AE22" s="112">
        <f>'2017'!N22</f>
        <v>0.1</v>
      </c>
      <c r="AF22" s="111">
        <f>'2017'!O22</f>
        <v>0.1</v>
      </c>
      <c r="AG22" s="113">
        <f>'2017'!P22</f>
        <v>1</v>
      </c>
      <c r="AH22" s="114">
        <f>'2017'!Q22</f>
        <v>82000000</v>
      </c>
      <c r="AI22" s="114">
        <f>'2017'!R22</f>
        <v>6570000</v>
      </c>
      <c r="AJ22" s="113">
        <f>'2017'!S22</f>
        <v>8.0121951219512197E-2</v>
      </c>
      <c r="AK22" s="115" t="str">
        <f>'2017'!T22</f>
        <v xml:space="preserve">Se realizó revisión y ajuste del plan de acompañamiento al ciudadano migrante (entre sale y el que retorna),  mediante el cual se pretende dar solución a las principales problemáticas de los ciudadanos migrantes que retornan al departamento y así dar garantía a sus derechos. De igual manera se revisó y ajusto la ordenanza 039.
Se encuentras vigente el proceso para repatriar a los Quindianos que fallecen en el exterior, este procesos se realiza por demanda y con requisitos para las familias de escasos recursos.
</v>
      </c>
      <c r="AL22" s="112">
        <f>'2018'!N22</f>
        <v>1</v>
      </c>
      <c r="AM22" s="111">
        <f>'2018'!O22</f>
        <v>0.25</v>
      </c>
      <c r="AN22" s="113">
        <f>'2018'!P22</f>
        <v>0.25</v>
      </c>
      <c r="AO22" s="114">
        <f>'2018'!Q22</f>
        <v>80000000</v>
      </c>
      <c r="AP22" s="114">
        <f>'2018'!R22</f>
        <v>20280000</v>
      </c>
      <c r="AQ22" s="352">
        <f>'2018'!S22</f>
        <v>0.2535</v>
      </c>
      <c r="AR22" s="115" t="str">
        <f>'2018'!AB22</f>
        <v>Se ha venido atendiendo a los ciudadanos migrantes retornados al Departamento provenientes de diferentes partes del mundo, así mismo se le ha dado atención prioritaria a los ciudadanos venezolanos quienes han llegado al Departamento por la crisis en el país vecino. De igual forma se viene adelantando el proceso para la repatriación de Quindianos fallecidos en el exterior.</v>
      </c>
      <c r="AS22" s="112">
        <f>'2019'!N22</f>
        <v>1</v>
      </c>
      <c r="AT22" s="111">
        <f>'2019'!O22</f>
        <v>1</v>
      </c>
      <c r="AU22" s="113">
        <f>'2019'!P22</f>
        <v>0.7</v>
      </c>
      <c r="AV22" s="114">
        <f>'2019'!Q22</f>
        <v>44500000</v>
      </c>
      <c r="AW22" s="114">
        <f>'2019'!R22</f>
        <v>5596000</v>
      </c>
      <c r="AX22" s="113" t="e">
        <f>'2019'!#REF!</f>
        <v>#REF!</v>
      </c>
      <c r="AY22" s="360" t="str">
        <f>'2019'!S22</f>
        <v>La Secretaría de Agricultura reporta que se realizo capacitacion  a 362  (mujeres y poblacion vulnerable) sobre el tema: Valores asociativos y trabajo en Equipo, el papel de la mujer en el desarrollo del campo, marcas y comercializacion, alianzas productivas y asociatividad  para el desarrollo de el campo, (Armenia), Inteligencia emocional, comercializacion, formacion para el trabajo y base para la expansion del liderazgo, (Cordoba), asociatividad como estrategia Asociativa, (Montenegro), Comercializacion, (Circasia),  Manejo de residuos sólidos y su aprovechamiento, Espiritu emprendedor y asociatividad en el trabajo (Calarca).</v>
      </c>
      <c r="AZ22" s="361">
        <f>'2020'!N22</f>
        <v>1</v>
      </c>
      <c r="BA22" s="361">
        <f>'2020'!O22</f>
        <v>0.25</v>
      </c>
      <c r="BB22" s="352">
        <f>'2020'!P22</f>
        <v>0.25</v>
      </c>
      <c r="BC22" s="370">
        <f>'2020'!Q22</f>
        <v>0</v>
      </c>
      <c r="BD22" s="370">
        <f>'2020'!R22</f>
        <v>0</v>
      </c>
      <c r="BE22" s="352">
        <f>'2020'!S22</f>
        <v>0</v>
      </c>
      <c r="BF22" s="366" t="s">
        <v>1420</v>
      </c>
      <c r="BG22" s="475">
        <v>0</v>
      </c>
      <c r="BH22" s="699">
        <v>0</v>
      </c>
      <c r="BI22" s="482">
        <v>0</v>
      </c>
      <c r="BJ22" s="167">
        <v>0</v>
      </c>
      <c r="BK22" s="167">
        <v>0</v>
      </c>
      <c r="BL22" s="482">
        <v>0</v>
      </c>
      <c r="BM22" s="715"/>
      <c r="BN22" s="722">
        <v>0</v>
      </c>
      <c r="BO22" s="729">
        <v>0</v>
      </c>
      <c r="BP22" s="482">
        <v>0</v>
      </c>
      <c r="BQ22" s="737">
        <v>0</v>
      </c>
      <c r="BR22" s="738">
        <v>0</v>
      </c>
      <c r="BS22" s="482">
        <v>0</v>
      </c>
      <c r="BT22" s="39" t="s">
        <v>2905</v>
      </c>
      <c r="BU22" s="716" t="s">
        <v>1393</v>
      </c>
    </row>
    <row r="23" spans="1:73" ht="150.75" customHeight="1" x14ac:dyDescent="0.25">
      <c r="A23" s="826"/>
      <c r="B23" s="809"/>
      <c r="C23" s="835"/>
      <c r="D23" s="195">
        <v>20</v>
      </c>
      <c r="E23" s="12" t="s">
        <v>103</v>
      </c>
      <c r="F23" s="12" t="s">
        <v>104</v>
      </c>
      <c r="G23" s="12" t="s">
        <v>105</v>
      </c>
      <c r="H23" s="12" t="s">
        <v>106</v>
      </c>
      <c r="I23" s="32" t="s">
        <v>107</v>
      </c>
      <c r="J23" s="43" t="s">
        <v>96</v>
      </c>
      <c r="K23" s="13" t="s">
        <v>96</v>
      </c>
      <c r="L23" s="13" t="s">
        <v>96</v>
      </c>
      <c r="M23" s="418" t="s">
        <v>96</v>
      </c>
      <c r="N23" s="429">
        <v>10</v>
      </c>
      <c r="O23" s="48">
        <v>2</v>
      </c>
      <c r="P23" s="357">
        <v>0.2</v>
      </c>
      <c r="Q23" s="47">
        <f>'2015'!O23</f>
        <v>0</v>
      </c>
      <c r="R23" s="48">
        <f>'2015'!P23</f>
        <v>0</v>
      </c>
      <c r="S23" s="482">
        <f>'2015'!Q23</f>
        <v>0</v>
      </c>
      <c r="T23" s="50">
        <f>'2015'!R23</f>
        <v>0</v>
      </c>
      <c r="U23" s="50">
        <f>'2015'!S23</f>
        <v>0</v>
      </c>
      <c r="V23" s="49">
        <f>'2015'!T23</f>
        <v>0</v>
      </c>
      <c r="W23" s="51" t="str">
        <f>'2015'!U23</f>
        <v>ND</v>
      </c>
      <c r="X23" s="112">
        <f>'2016'!N23</f>
        <v>0.1</v>
      </c>
      <c r="Y23" s="111">
        <f>'2016'!O23</f>
        <v>0</v>
      </c>
      <c r="Z23" s="113">
        <f>'2016'!P23</f>
        <v>0</v>
      </c>
      <c r="AA23" s="114">
        <f>'2016'!Q23</f>
        <v>0</v>
      </c>
      <c r="AB23" s="114">
        <f>'2016'!R23</f>
        <v>0</v>
      </c>
      <c r="AC23" s="113">
        <f>'2016'!S23</f>
        <v>0</v>
      </c>
      <c r="AD23" s="115" t="str">
        <f>'2016'!T23</f>
        <v xml:space="preserve">No reporta informacion </v>
      </c>
      <c r="AE23" s="112">
        <f>'2017'!N23</f>
        <v>0.1</v>
      </c>
      <c r="AF23" s="111">
        <f>'2017'!O23</f>
        <v>0</v>
      </c>
      <c r="AG23" s="113">
        <f>'2017'!P23</f>
        <v>0</v>
      </c>
      <c r="AH23" s="114" t="str">
        <f>'2017'!Q23</f>
        <v>PENDIENTE</v>
      </c>
      <c r="AI23" s="114" t="str">
        <f>'2017'!R23</f>
        <v>PENDIENTE</v>
      </c>
      <c r="AJ23" s="113">
        <f>'2017'!S23</f>
        <v>0</v>
      </c>
      <c r="AK23" s="115">
        <f>'2017'!T23</f>
        <v>0</v>
      </c>
      <c r="AL23" s="112">
        <f>'2018'!N23</f>
        <v>1</v>
      </c>
      <c r="AM23" s="111">
        <f>'2018'!O23</f>
        <v>0</v>
      </c>
      <c r="AN23" s="113">
        <f>'2018'!P23</f>
        <v>0</v>
      </c>
      <c r="AO23" s="114" t="str">
        <f>'2018'!Q23</f>
        <v>-</v>
      </c>
      <c r="AP23" s="114" t="str">
        <f>'2018'!R23</f>
        <v>-</v>
      </c>
      <c r="AQ23" s="352" t="e">
        <f>'2018'!S23</f>
        <v>#VALUE!</v>
      </c>
      <c r="AR23" s="115" t="str">
        <f>'2018'!AB23</f>
        <v xml:space="preserve">Se realizó envío de solicitud de información a la cámara de comercio de Armenia, entidad encargada de consolidar la información sobre las empresas que cuentan con esta exención. Aún no se cuenta con el reporte de esta entidad, sin embargo se cuenta con evidencia de solicitudes de información que de manera reiterada se han realizado. </v>
      </c>
      <c r="AS23" s="112">
        <f>'2019'!N23</f>
        <v>0</v>
      </c>
      <c r="AT23" s="111">
        <f>'2019'!O23</f>
        <v>0</v>
      </c>
      <c r="AU23" s="113">
        <f>'2019'!P23</f>
        <v>0.7</v>
      </c>
      <c r="AV23" s="114">
        <f>'2019'!Q23</f>
        <v>0</v>
      </c>
      <c r="AW23" s="114" t="e">
        <f>'2019'!R23</f>
        <v>#REF!</v>
      </c>
      <c r="AX23" s="113" t="e">
        <f>'2019'!#REF!</f>
        <v>#REF!</v>
      </c>
      <c r="AY23" s="360"/>
      <c r="AZ23" s="361">
        <f>'2020'!N23</f>
        <v>1</v>
      </c>
      <c r="BA23" s="361">
        <f>'2020'!O23</f>
        <v>0</v>
      </c>
      <c r="BB23" s="352">
        <f>'2020'!P23</f>
        <v>0</v>
      </c>
      <c r="BC23" s="370" t="str">
        <f>'2020'!Q23</f>
        <v>-</v>
      </c>
      <c r="BD23" s="370" t="str">
        <f>'2020'!R23</f>
        <v>-</v>
      </c>
      <c r="BE23" s="352">
        <f>'2020'!S23</f>
        <v>0</v>
      </c>
      <c r="BF23" s="366" t="s">
        <v>1420</v>
      </c>
      <c r="BG23" s="696">
        <v>3</v>
      </c>
      <c r="BH23" s="696">
        <v>3</v>
      </c>
      <c r="BI23" s="482">
        <v>1</v>
      </c>
      <c r="BJ23" s="514">
        <v>7692000</v>
      </c>
      <c r="BK23" s="499">
        <v>3846000</v>
      </c>
      <c r="BL23" s="482">
        <v>0.42</v>
      </c>
      <c r="BM23" s="715" t="s">
        <v>2622</v>
      </c>
      <c r="BN23" s="722">
        <v>3</v>
      </c>
      <c r="BO23" s="722">
        <v>0</v>
      </c>
      <c r="BP23" s="482">
        <v>0</v>
      </c>
      <c r="BQ23" s="737">
        <v>0</v>
      </c>
      <c r="BR23" s="738">
        <v>0</v>
      </c>
      <c r="BS23" s="482">
        <v>0</v>
      </c>
      <c r="BT23" s="39" t="s">
        <v>2903</v>
      </c>
      <c r="BU23" s="716" t="s">
        <v>1394</v>
      </c>
    </row>
    <row r="24" spans="1:73" ht="60" customHeight="1" x14ac:dyDescent="0.25">
      <c r="A24" s="826"/>
      <c r="B24" s="839" t="s">
        <v>108</v>
      </c>
      <c r="C24" s="835" t="s">
        <v>109</v>
      </c>
      <c r="D24" s="195">
        <v>21</v>
      </c>
      <c r="E24" s="5" t="s">
        <v>110</v>
      </c>
      <c r="F24" s="12" t="s">
        <v>111</v>
      </c>
      <c r="G24" s="12" t="s">
        <v>112</v>
      </c>
      <c r="H24" s="12" t="s">
        <v>113</v>
      </c>
      <c r="I24" s="32" t="s">
        <v>114</v>
      </c>
      <c r="J24" s="43" t="s">
        <v>236</v>
      </c>
      <c r="K24" s="13" t="s">
        <v>237</v>
      </c>
      <c r="L24" s="13">
        <v>65</v>
      </c>
      <c r="M24" s="362" t="s">
        <v>238</v>
      </c>
      <c r="N24" s="428">
        <v>0.5</v>
      </c>
      <c r="O24" s="794">
        <v>1</v>
      </c>
      <c r="P24" s="358">
        <v>1</v>
      </c>
      <c r="Q24" s="47">
        <f>'2015'!O24</f>
        <v>0</v>
      </c>
      <c r="R24" s="48">
        <f>'2015'!P24</f>
        <v>0</v>
      </c>
      <c r="S24" s="482">
        <f>'2015'!Q24</f>
        <v>0</v>
      </c>
      <c r="T24" s="50">
        <f>'2015'!R24</f>
        <v>0</v>
      </c>
      <c r="U24" s="50">
        <f>'2015'!S24</f>
        <v>0</v>
      </c>
      <c r="V24" s="49">
        <f>'2015'!T24</f>
        <v>0</v>
      </c>
      <c r="W24" s="51" t="str">
        <f>'2015'!U24</f>
        <v>ND</v>
      </c>
      <c r="X24" s="112">
        <f>'2016'!N24</f>
        <v>0.05</v>
      </c>
      <c r="Y24" s="111">
        <f>'2016'!O24</f>
        <v>0.05</v>
      </c>
      <c r="Z24" s="113">
        <f>'2016'!P24</f>
        <v>1</v>
      </c>
      <c r="AA24" s="114">
        <f>'2016'!Q24</f>
        <v>40000000</v>
      </c>
      <c r="AB24" s="114">
        <f>'2016'!R24</f>
        <v>0</v>
      </c>
      <c r="AC24" s="113">
        <f>'2016'!S24</f>
        <v>0</v>
      </c>
      <c r="AD24" s="115" t="str">
        <f>'2016'!T24</f>
        <v xml:space="preserve">se viene trabajando en los comites de convivencia escolar </v>
      </c>
      <c r="AE24" s="112">
        <f>'2017'!N24</f>
        <v>0.05</v>
      </c>
      <c r="AF24" s="111">
        <f>'2017'!O24</f>
        <v>0.04</v>
      </c>
      <c r="AG24" s="113">
        <f>'2017'!P24</f>
        <v>0.79999999999999993</v>
      </c>
      <c r="AH24" s="114" t="str">
        <f>'2017'!Q24</f>
        <v>PENDIENTE</v>
      </c>
      <c r="AI24" s="114" t="str">
        <f>'2017'!R24</f>
        <v>PENDIENTE</v>
      </c>
      <c r="AJ24" s="113">
        <f>'2017'!S24</f>
        <v>0</v>
      </c>
      <c r="AK24" s="115" t="str">
        <f>'2017'!T24</f>
        <v>En el seguimiento a la meta 65 Tenemos que para el IV trimestre del año 2017 se han atendido en promedio 38.243 niños, niñas y adolescentes en las instituciones educativas del departamento.
Resultados promedios:
Trimestre I: 39.219 Estudiantes
Trimestre II: 39.648 Estudiantes
Trimestre III: 39.040 Estudiantes
Trimestre IV: 38.243 Estudiantes
Es necesario de aclarar que para el I trimestre del Año 2018, el Ministerio de Educación Nacional entregará el Consolidado de Matricula de la vigencia 2017.</v>
      </c>
      <c r="AL24" s="112">
        <f>'2018'!N24</f>
        <v>4500</v>
      </c>
      <c r="AM24" s="111">
        <f>'2018'!O24</f>
        <v>3707</v>
      </c>
      <c r="AN24" s="113">
        <f>'2018'!P24</f>
        <v>0.82377777777777783</v>
      </c>
      <c r="AO24" s="114">
        <f>'2018'!Q24</f>
        <v>7200000</v>
      </c>
      <c r="AP24" s="114">
        <f>'2018'!R24</f>
        <v>0</v>
      </c>
      <c r="AQ24" s="352">
        <f>'2018'!S24</f>
        <v>0</v>
      </c>
      <c r="AR24" s="115" t="str">
        <f>'2018'!AB24</f>
        <v xml:space="preserve">Durante el primer semestre del año 2018, se han atendido  en jornada nocturna o sabatina  3.707 personas de la población adulta, distribuidas en los 11 municipios del Departamento.
</v>
      </c>
      <c r="AS24" s="112">
        <f>'2019'!N24</f>
        <v>1</v>
      </c>
      <c r="AT24" s="111">
        <f>'2019'!O24</f>
        <v>1</v>
      </c>
      <c r="AU24" s="113">
        <f>'2019'!P24</f>
        <v>0.8</v>
      </c>
      <c r="AV24" s="114">
        <f>'2019'!Q24</f>
        <v>2210457012</v>
      </c>
      <c r="AW24" s="114">
        <f>'2019'!R24</f>
        <v>199742308</v>
      </c>
      <c r="AX24" s="113" t="e">
        <f>'2019'!#REF!</f>
        <v>#REF!</v>
      </c>
      <c r="AY24" s="360" t="str">
        <f>'2019'!S24</f>
        <v xml:space="preserve">.
La Secretaría de Familia a través de un proceso de acompañamiento a orientadores escolares y comités de convivencia escolar, validó en conjunto con la Universidad del quindío, un instrumento para la actualización de manuales de convivencia, de conformidad con la Ley 1620. En este sentido, se busca incorporar estrategias educativas no paramétricas que promuevan la igualdad y el respeto por la diferencia. Se vienen desarrollando procesos formativos a adolescentes en los 12 municipios del Departamento, a través del acompañamiento a personeros escolares y orientadores, mediante estrategias de seguimiento a la implementación de planes de convivencia escolar , instalación de espacios libres de discriminación y talleres en derechos sexuales y reproductivos.
</v>
      </c>
      <c r="AZ24" s="361">
        <f>'2020'!N24</f>
        <v>4500</v>
      </c>
      <c r="BA24" s="361">
        <f>'2020'!O24</f>
        <v>3707</v>
      </c>
      <c r="BB24" s="352">
        <f>'2020'!P24</f>
        <v>0.82377777777777783</v>
      </c>
      <c r="BC24" s="370">
        <f>'2020'!Q24</f>
        <v>0</v>
      </c>
      <c r="BD24" s="370">
        <f>'2020'!R24</f>
        <v>0</v>
      </c>
      <c r="BE24" s="352">
        <f>'2020'!S24</f>
        <v>0.3</v>
      </c>
      <c r="BF24" s="366" t="s">
        <v>1403</v>
      </c>
      <c r="BG24" s="475">
        <v>1</v>
      </c>
      <c r="BH24" s="475"/>
      <c r="BI24" s="482">
        <v>0</v>
      </c>
      <c r="BJ24" s="167"/>
      <c r="BK24" s="167"/>
      <c r="BL24" s="482">
        <v>0</v>
      </c>
      <c r="BM24" s="715"/>
      <c r="BN24" s="730">
        <v>0.5</v>
      </c>
      <c r="BO24" s="722">
        <v>0</v>
      </c>
      <c r="BP24" s="482">
        <v>0</v>
      </c>
      <c r="BQ24" s="737">
        <v>0</v>
      </c>
      <c r="BR24" s="738">
        <v>0</v>
      </c>
      <c r="BS24" s="482">
        <f>BO24/BN24*1</f>
        <v>0</v>
      </c>
      <c r="BT24" s="39" t="s">
        <v>2840</v>
      </c>
      <c r="BU24" s="27"/>
    </row>
    <row r="25" spans="1:73" ht="60" customHeight="1" x14ac:dyDescent="0.25">
      <c r="A25" s="826"/>
      <c r="B25" s="839"/>
      <c r="C25" s="835"/>
      <c r="D25" s="195">
        <v>22</v>
      </c>
      <c r="E25" s="12" t="s">
        <v>115</v>
      </c>
      <c r="F25" s="12" t="s">
        <v>116</v>
      </c>
      <c r="G25" s="12" t="s">
        <v>117</v>
      </c>
      <c r="H25" s="12" t="s">
        <v>118</v>
      </c>
      <c r="I25" s="32" t="s">
        <v>119</v>
      </c>
      <c r="J25" s="57" t="s">
        <v>236</v>
      </c>
      <c r="K25" s="19" t="s">
        <v>239</v>
      </c>
      <c r="L25" s="13">
        <v>85</v>
      </c>
      <c r="M25" s="362" t="s">
        <v>240</v>
      </c>
      <c r="N25" s="428">
        <v>1</v>
      </c>
      <c r="O25" s="794">
        <v>1</v>
      </c>
      <c r="P25" s="358">
        <v>1</v>
      </c>
      <c r="Q25" s="47">
        <f>'2015'!O25</f>
        <v>0</v>
      </c>
      <c r="R25" s="48">
        <f>'2015'!P25</f>
        <v>0</v>
      </c>
      <c r="S25" s="482">
        <f>'2015'!Q25</f>
        <v>0</v>
      </c>
      <c r="T25" s="50">
        <f>'2015'!R25</f>
        <v>0</v>
      </c>
      <c r="U25" s="50">
        <f>'2015'!S25</f>
        <v>0</v>
      </c>
      <c r="V25" s="49">
        <f>'2015'!T25</f>
        <v>0</v>
      </c>
      <c r="W25" s="51" t="str">
        <f>'2015'!U25</f>
        <v>ND</v>
      </c>
      <c r="X25" s="112">
        <f>'2016'!N25</f>
        <v>0.1</v>
      </c>
      <c r="Y25" s="111">
        <f>'2016'!O25</f>
        <v>0.1</v>
      </c>
      <c r="Z25" s="113">
        <f>'2016'!P25</f>
        <v>1</v>
      </c>
      <c r="AA25" s="114">
        <f>'2016'!Q25</f>
        <v>40000000</v>
      </c>
      <c r="AB25" s="114">
        <f>'2016'!R25</f>
        <v>0</v>
      </c>
      <c r="AC25" s="113">
        <f>'2016'!S25</f>
        <v>0</v>
      </c>
      <c r="AD25" s="115" t="str">
        <f>'2016'!T25</f>
        <v xml:space="preserve">se viene trabajando en los comites de convivencia escolar </v>
      </c>
      <c r="AE25" s="112">
        <f>'2017'!N25</f>
        <v>0.1</v>
      </c>
      <c r="AF25" s="111">
        <f>'2017'!O25</f>
        <v>0.05</v>
      </c>
      <c r="AG25" s="113">
        <f>'2017'!P25</f>
        <v>0.5</v>
      </c>
      <c r="AH25" s="114" t="str">
        <f>'2017'!Q25</f>
        <v>PENDIENTE</v>
      </c>
      <c r="AI25" s="114" t="str">
        <f>'2017'!R25</f>
        <v>PENDIENTE</v>
      </c>
      <c r="AJ25" s="113">
        <f>'2017'!S25</f>
        <v>0</v>
      </c>
      <c r="AK25" s="115" t="str">
        <f>'2017'!T25</f>
        <v xml:space="preserve">Desde la secretaria de educacion, a la fecha se encuentra relacionadas 26 I.E. que implementaron la Estrategia "Escuela de Padres" 
Manejo de autoridad, pautas de crianza, formación de familias, comunicación asertiva, redes de apoyo. De igual forma, a partir del cronograma formulado al inicio del año, desde el acompañamiento de la Secretaría,  mes a mes se han realizado los encuentros con los cuatro nodos que conforman las y  los orientadores escolares, con miras a apoyar la implementación de la estrategia escuela de padres, en ellos se han trabajado temas como: Identificación de fortalezas y debilidades en el mejoramiento de ambientes escolares, Alianzas familia colegio, Inclusión y manejo de las TIC, Prevención del consumo de SPA,  los cuales  son replicados en los talleres que los orientadores desarrollan en sus instituciones, en desarrollo de las escuelas de padres. 
</v>
      </c>
      <c r="AL25" s="112">
        <f>'2018'!N25</f>
        <v>26</v>
      </c>
      <c r="AM25" s="111">
        <f>'2018'!O25</f>
        <v>54</v>
      </c>
      <c r="AN25" s="113">
        <f>'2018'!P25</f>
        <v>2.0769230769230771</v>
      </c>
      <c r="AO25" s="114">
        <f>'2018'!Q25</f>
        <v>16050000</v>
      </c>
      <c r="AP25" s="114">
        <f>'2018'!R25</f>
        <v>0</v>
      </c>
      <c r="AQ25" s="352">
        <f>'2018'!S25</f>
        <v>0</v>
      </c>
      <c r="AR25" s="115" t="str">
        <f>'2018'!AB25</f>
        <v>La secretaria de educacion, en el Primer semestre del Año  2018, se ha implementado la estrategia "ESCUELA DE PADRES", en las 54 Instituciones Educativas Oficiales de la ETC Quindío. a través de  asistencia técnica a los orientadores escolares desde la dirección de calidad educativa y la intervención del grupo de profesionales del proyecto de conviviencia y paz de la ETC Quindío, mediante el desarrollo de procesos de formación en temas concretos como prevención de embarazo en adolescentes, alianza familia-escuela, manejo de autoridad, crianza positiva, comunicación en familia, relaciones igualitarias en pareja, entre otros teniendo en cuenta las necesidades de cada I.E. y de su comunidad educativa.</v>
      </c>
      <c r="AS25" s="112">
        <f>'2019'!N25</f>
        <v>1</v>
      </c>
      <c r="AT25" s="111">
        <f>'2019'!O25</f>
        <v>1</v>
      </c>
      <c r="AU25" s="113">
        <f>'2019'!P25</f>
        <v>0.8</v>
      </c>
      <c r="AV25" s="114">
        <f>'2019'!Q25</f>
        <v>0</v>
      </c>
      <c r="AW25" s="114" t="e">
        <f>'2019'!R25</f>
        <v>#REF!</v>
      </c>
      <c r="AX25" s="113" t="e">
        <f>'2019'!#REF!</f>
        <v>#REF!</v>
      </c>
      <c r="AY25" s="360" t="str">
        <f>'2019'!S25</f>
        <v>Para el primer semestre del 2019 se cuenta con el reporte de la Secretaría de Educación que en el mes de abril informó sobre la implementación del programa que permite garantizar el acceso y la permanencia de niños, niñas y jóvenes de las 54 instituciones educativas oficiales de los 11 municipios no certificados del departamento, con la prestación del servicio de seguridad y servicio de aseo en sus instalaciones. La cobertura educativa es de 40,759 estudiantes. Fuente SIMAT</v>
      </c>
      <c r="AZ25" s="361">
        <f>'2020'!N25</f>
        <v>26</v>
      </c>
      <c r="BA25" s="361">
        <f>'2020'!O25</f>
        <v>54</v>
      </c>
      <c r="BB25" s="352">
        <f>'2020'!P25</f>
        <v>2.0769230769230771</v>
      </c>
      <c r="BC25" s="370">
        <f>'2020'!Q25</f>
        <v>0</v>
      </c>
      <c r="BD25" s="370">
        <f>'2020'!R25</f>
        <v>0</v>
      </c>
      <c r="BE25" s="352">
        <f>'2020'!S25</f>
        <v>0.2</v>
      </c>
      <c r="BF25" s="366" t="s">
        <v>1404</v>
      </c>
      <c r="BG25" s="475">
        <v>2</v>
      </c>
      <c r="BH25" s="475">
        <v>2</v>
      </c>
      <c r="BI25" s="482">
        <v>1</v>
      </c>
      <c r="BJ25" s="175">
        <v>0</v>
      </c>
      <c r="BK25" s="167"/>
      <c r="BL25" s="482">
        <v>0</v>
      </c>
      <c r="BM25" s="715" t="s">
        <v>2623</v>
      </c>
      <c r="BN25" s="722">
        <v>2</v>
      </c>
      <c r="BO25" s="722">
        <v>0</v>
      </c>
      <c r="BP25" s="482">
        <v>0</v>
      </c>
      <c r="BQ25" s="737">
        <v>0</v>
      </c>
      <c r="BR25" s="738">
        <v>0</v>
      </c>
      <c r="BS25" s="482">
        <f>BO25/BN25*1</f>
        <v>0</v>
      </c>
      <c r="BT25" s="39" t="s">
        <v>2840</v>
      </c>
      <c r="BU25" s="27"/>
    </row>
    <row r="26" spans="1:73" ht="60" customHeight="1" x14ac:dyDescent="0.25">
      <c r="A26" s="826"/>
      <c r="B26" s="839"/>
      <c r="C26" s="835"/>
      <c r="D26" s="195">
        <v>23</v>
      </c>
      <c r="E26" s="12" t="s">
        <v>120</v>
      </c>
      <c r="F26" s="12" t="s">
        <v>121</v>
      </c>
      <c r="G26" s="12" t="s">
        <v>122</v>
      </c>
      <c r="H26" s="12" t="s">
        <v>118</v>
      </c>
      <c r="I26" s="32" t="s">
        <v>123</v>
      </c>
      <c r="J26" s="43" t="s">
        <v>96</v>
      </c>
      <c r="K26" s="13" t="s">
        <v>96</v>
      </c>
      <c r="L26" s="13" t="s">
        <v>96</v>
      </c>
      <c r="M26" s="421" t="s">
        <v>241</v>
      </c>
      <c r="N26" s="428">
        <v>1</v>
      </c>
      <c r="O26" s="794">
        <v>1</v>
      </c>
      <c r="P26" s="358">
        <v>1</v>
      </c>
      <c r="Q26" s="47">
        <f>'2015'!O26</f>
        <v>0</v>
      </c>
      <c r="R26" s="48">
        <f>'2015'!P26</f>
        <v>0</v>
      </c>
      <c r="S26" s="482">
        <f>'2015'!Q26</f>
        <v>0</v>
      </c>
      <c r="T26" s="50">
        <f>'2015'!R26</f>
        <v>0</v>
      </c>
      <c r="U26" s="50">
        <f>'2015'!S26</f>
        <v>0</v>
      </c>
      <c r="V26" s="49">
        <f>'2015'!T26</f>
        <v>0</v>
      </c>
      <c r="W26" s="51" t="str">
        <f>'2015'!U26</f>
        <v>ND</v>
      </c>
      <c r="X26" s="112">
        <f>'2016'!N26</f>
        <v>0.1</v>
      </c>
      <c r="Y26" s="111">
        <f>'2016'!O26</f>
        <v>0</v>
      </c>
      <c r="Z26" s="113">
        <f>'2016'!P26</f>
        <v>0</v>
      </c>
      <c r="AA26" s="114">
        <f>'2016'!Q26</f>
        <v>0</v>
      </c>
      <c r="AB26" s="114">
        <f>'2016'!R26</f>
        <v>0</v>
      </c>
      <c r="AC26" s="113">
        <f>'2016'!S26</f>
        <v>0</v>
      </c>
      <c r="AD26" s="115" t="str">
        <f>'2016'!T26</f>
        <v xml:space="preserve">No reporta informacion </v>
      </c>
      <c r="AE26" s="112">
        <f>'2017'!N26</f>
        <v>0.1</v>
      </c>
      <c r="AF26" s="111">
        <f>'2017'!O26</f>
        <v>0.1</v>
      </c>
      <c r="AG26" s="113">
        <f>'2017'!P26</f>
        <v>1</v>
      </c>
      <c r="AH26" s="114">
        <f>'2017'!Q26</f>
        <v>3000000000</v>
      </c>
      <c r="AI26" s="114">
        <f>'2017'!R26</f>
        <v>3000000000</v>
      </c>
      <c r="AJ26" s="113">
        <f>'2017'!S26</f>
        <v>1</v>
      </c>
      <c r="AK26" s="115" t="str">
        <f>'2017'!T26</f>
        <v>El departamento de prosperidad social a traves del programa jovenes en accion de prosperidad social para el 30 de junio de 2017 tienen como beneficiadas 949 mujeres de las cuales 122 pertenecen a la poblacion en situacion de desplazamiento; en total en el programa se ha logrado intervenir 2447 jovenes con el incentivo para su formacion tecnico, tecnologico y profesional en el sena y en la universidad del Quindio. en los ultimos cinco años ha ejecutado 15,000,000,000 de pesos colombianos, los cuales equivalen aproximadamente a 3,000,0000,000 anuales.</v>
      </c>
      <c r="AL26" s="112">
        <f>'2018'!N26</f>
        <v>1</v>
      </c>
      <c r="AM26" s="111">
        <f>'2018'!O26</f>
        <v>0</v>
      </c>
      <c r="AN26" s="113">
        <f>'2018'!P26</f>
        <v>0</v>
      </c>
      <c r="AO26" s="114" t="str">
        <f>'2018'!Q26</f>
        <v>-</v>
      </c>
      <c r="AP26" s="114" t="str">
        <f>'2018'!R26</f>
        <v>-</v>
      </c>
      <c r="AQ26" s="352" t="e">
        <f>'2018'!S26</f>
        <v>#VALUE!</v>
      </c>
      <c r="AR26" s="115" t="str">
        <f>'2018'!AB26</f>
        <v>La Universidad del Quindío cuenta con un enlace de diversidad y género, a través del cual se han realizado diferentes actividades de sensibilización y enritamiento de personas con requerimientos en asuntos de género (activación de rutas de salud, vulneración de derechos, entre otros). De igual forma, se realiza enlace con el consejo departamental de mujeres para el acompañamiento técnico en los asuntos respectivos</v>
      </c>
      <c r="AS26" s="112">
        <f>'2019'!N26</f>
        <v>1</v>
      </c>
      <c r="AT26" s="111">
        <f>'2019'!O26</f>
        <v>1</v>
      </c>
      <c r="AU26" s="113">
        <f>'2019'!P26</f>
        <v>0.6</v>
      </c>
      <c r="AV26" s="114">
        <f>'2019'!Q26</f>
        <v>0</v>
      </c>
      <c r="AW26" s="114" t="e">
        <f>'2019'!R26</f>
        <v>#REF!</v>
      </c>
      <c r="AX26" s="113" t="e">
        <f>'2019'!#REF!</f>
        <v>#REF!</v>
      </c>
      <c r="AY26" s="360" t="str">
        <f>'2019'!S26</f>
        <v xml:space="preserve"> De igual forma, se informó que se continúa con el acompañamiento en el diseño e implementación d la estrategia Escuela de Padres en las 54 instituciones educativas del departamento a través de la intervención profesional mediante el proyecto de convivencia y paz, así como en asistencia técnica a orientadores escolares.  A través de los diferentes ciclos de la educación adulta ofrecidos por la secretaría de educación departamental, durante la vigencia se han atendido 3182 personas de la población adulta del departamento. Fuente SIMAT. </v>
      </c>
      <c r="AZ26" s="361">
        <f>'2020'!N26</f>
        <v>1</v>
      </c>
      <c r="BA26" s="361">
        <f>'2020'!O26</f>
        <v>0</v>
      </c>
      <c r="BB26" s="352">
        <f>'2020'!P26</f>
        <v>0</v>
      </c>
      <c r="BC26" s="370">
        <f>'2020'!Q26</f>
        <v>0</v>
      </c>
      <c r="BD26" s="370">
        <f>'2020'!R26</f>
        <v>0</v>
      </c>
      <c r="BE26" s="352">
        <f>'2020'!S26</f>
        <v>0</v>
      </c>
      <c r="BF26" s="366" t="s">
        <v>1420</v>
      </c>
      <c r="BG26" s="475">
        <v>1</v>
      </c>
      <c r="BH26" s="475">
        <v>1</v>
      </c>
      <c r="BI26" s="482">
        <v>1</v>
      </c>
      <c r="BJ26" s="722">
        <v>0</v>
      </c>
      <c r="BK26" s="476">
        <v>0</v>
      </c>
      <c r="BL26" s="482">
        <v>0</v>
      </c>
      <c r="BM26" s="715" t="s">
        <v>2624</v>
      </c>
      <c r="BN26" s="722">
        <v>1</v>
      </c>
      <c r="BO26" s="722">
        <v>0</v>
      </c>
      <c r="BP26" s="482">
        <v>0</v>
      </c>
      <c r="BQ26" s="737">
        <v>0</v>
      </c>
      <c r="BR26" s="738">
        <v>0</v>
      </c>
      <c r="BS26" s="482">
        <v>0</v>
      </c>
      <c r="BT26" s="39" t="s">
        <v>2840</v>
      </c>
      <c r="BU26" s="27"/>
    </row>
    <row r="27" spans="1:73" ht="72" customHeight="1" x14ac:dyDescent="0.25">
      <c r="A27" s="826"/>
      <c r="B27" s="839"/>
      <c r="C27" s="835" t="s">
        <v>124</v>
      </c>
      <c r="D27" s="195">
        <v>24</v>
      </c>
      <c r="E27" s="12" t="s">
        <v>125</v>
      </c>
      <c r="F27" s="12" t="s">
        <v>126</v>
      </c>
      <c r="G27" s="12" t="s">
        <v>127</v>
      </c>
      <c r="H27" s="12" t="s">
        <v>128</v>
      </c>
      <c r="I27" s="32" t="s">
        <v>129</v>
      </c>
      <c r="J27" s="43" t="s">
        <v>242</v>
      </c>
      <c r="K27" s="13" t="s">
        <v>243</v>
      </c>
      <c r="L27" s="13">
        <v>68</v>
      </c>
      <c r="M27" s="362" t="s">
        <v>244</v>
      </c>
      <c r="N27" s="429">
        <v>2</v>
      </c>
      <c r="O27" s="350">
        <v>2</v>
      </c>
      <c r="P27" s="358">
        <v>1</v>
      </c>
      <c r="Q27" s="47">
        <f>'2015'!O27</f>
        <v>0</v>
      </c>
      <c r="R27" s="48">
        <f>'2015'!P27</f>
        <v>0</v>
      </c>
      <c r="S27" s="482">
        <f>'2015'!Q27</f>
        <v>0</v>
      </c>
      <c r="T27" s="50">
        <f>'2015'!R27</f>
        <v>0</v>
      </c>
      <c r="U27" s="50">
        <f>'2015'!S27</f>
        <v>0</v>
      </c>
      <c r="V27" s="49">
        <f>'2015'!T27</f>
        <v>0</v>
      </c>
      <c r="W27" s="51" t="str">
        <f>'2015'!U27</f>
        <v>Aunque no hay un avance con respecto a la estrategia de acceso y permanencia al sistema educativo de mujeres adolescentes en embarazo y madres cabeza de familia, es un tema que se ha tratado en los comites de infancia y adolescencia buscando un camino adecuado que garantice la educacion de las mujeres.</v>
      </c>
      <c r="X27" s="112">
        <f>'2016'!N27</f>
        <v>2</v>
      </c>
      <c r="Y27" s="111">
        <f>'2016'!O27</f>
        <v>1</v>
      </c>
      <c r="Z27" s="113">
        <f>'2016'!P27</f>
        <v>0.5</v>
      </c>
      <c r="AA27" s="114">
        <f>'2016'!Q27</f>
        <v>10000000</v>
      </c>
      <c r="AB27" s="114">
        <f>'2016'!R27</f>
        <v>10000000</v>
      </c>
      <c r="AC27" s="113">
        <f>'2016'!S27</f>
        <v>1</v>
      </c>
      <c r="AD27" s="115" t="str">
        <f>'2016'!T27</f>
        <v xml:space="preserve">Se Atendieron  cuatro mil cuatrociena cincuenta y tresos (4.456)  personas de la población adulta del departamento (jóvenes y adultos, madres cabeza de hogar)  </v>
      </c>
      <c r="AE27" s="112">
        <f>'2017'!N27</f>
        <v>2E-3</v>
      </c>
      <c r="AF27" s="111">
        <f>'2017'!O27</f>
        <v>2E-3</v>
      </c>
      <c r="AG27" s="113">
        <f>'2017'!P27</f>
        <v>1</v>
      </c>
      <c r="AH27" s="114">
        <f>'2017'!Q27</f>
        <v>10000000</v>
      </c>
      <c r="AI27" s="114">
        <f>'2017'!R27</f>
        <v>0</v>
      </c>
      <c r="AJ27" s="113">
        <f>'2017'!S27</f>
        <v>0</v>
      </c>
      <c r="AK27" s="115" t="str">
        <f>'2017'!T27</f>
        <v>Secretaria de educacion  atendieron 3980 personas de la población adulta del departamento (jóvenes y adultos, madres cabeza de hogar),  con docentes de planta por sistema de horas extras.</v>
      </c>
      <c r="AL27" s="112">
        <f>'2018'!N27</f>
        <v>4500</v>
      </c>
      <c r="AM27" s="111">
        <f>'2018'!O27</f>
        <v>3707</v>
      </c>
      <c r="AN27" s="113">
        <f>'2018'!P27</f>
        <v>0.82377777777777783</v>
      </c>
      <c r="AO27" s="114">
        <f>'2018'!Q27</f>
        <v>7200000</v>
      </c>
      <c r="AP27" s="114">
        <f>'2018'!R27</f>
        <v>0</v>
      </c>
      <c r="AQ27" s="352">
        <f>'2018'!S27</f>
        <v>0</v>
      </c>
      <c r="AR27" s="115" t="str">
        <f>'2018'!AB27</f>
        <v>Durante el primer semestre del año 2018, se han atendido  en jornada nocturna o sabatina  3.707 personas de la población adulta, distribuidas en los 11 municipios del Departamento.</v>
      </c>
      <c r="AS27" s="112">
        <f>'2019'!N27</f>
        <v>1</v>
      </c>
      <c r="AT27" s="111">
        <f>'2019'!O27</f>
        <v>1</v>
      </c>
      <c r="AU27" s="113">
        <f>'2019'!P27</f>
        <v>0.7</v>
      </c>
      <c r="AV27" s="114">
        <f>'2019'!Q27</f>
        <v>25000000</v>
      </c>
      <c r="AW27" s="114">
        <f>'2019'!R27</f>
        <v>2935000</v>
      </c>
      <c r="AX27" s="113" t="e">
        <f>'2019'!#REF!</f>
        <v>#REF!</v>
      </c>
      <c r="AY27" s="360" t="str">
        <f>'2019'!S27</f>
        <v>El ICBF dentro de sus competencias y responsabilidades se encuentra el restablecimiento de derechos de las adolescentes gestantes, para lo cual hace activación de la ruta para la garantía de derechos en educación y es la Secretaría de Educación Departamental o Municipal que dentro de sus programas y estrategias desarrolla programas curriculares acordes a la población.  Es importante redefinir el responsable de la Meta y poder con ello tener una medición adecuada del indicador. De igual forma, la Secretaría de Educación cuenta con una estrategia de metodologías flexibles, a través de la cual en sabatinos y jornadas nocturnas, se atienden en servicios educativos y de alfabetización, a personas en extraedad y mujeres en diferentes condiciones que requieren cursar sus estudios en estos términos.</v>
      </c>
      <c r="AZ27" s="361">
        <f>'2020'!N27</f>
        <v>4500</v>
      </c>
      <c r="BA27" s="361">
        <f>'2020'!O27</f>
        <v>3707</v>
      </c>
      <c r="BB27" s="352">
        <f>'2020'!P27</f>
        <v>0.82377777777777783</v>
      </c>
      <c r="BC27" s="370">
        <f>'2020'!Q27</f>
        <v>0</v>
      </c>
      <c r="BD27" s="370">
        <f>'2020'!R27</f>
        <v>0</v>
      </c>
      <c r="BE27" s="352">
        <f>'2020'!S27</f>
        <v>0</v>
      </c>
      <c r="BF27" s="27" t="s">
        <v>1420</v>
      </c>
      <c r="BG27" s="475">
        <v>3</v>
      </c>
      <c r="BH27" s="475">
        <v>3</v>
      </c>
      <c r="BI27" s="518">
        <v>1</v>
      </c>
      <c r="BJ27" s="167">
        <v>0</v>
      </c>
      <c r="BK27" s="167">
        <v>0</v>
      </c>
      <c r="BL27" s="518">
        <v>0</v>
      </c>
      <c r="BM27" s="27" t="s">
        <v>2625</v>
      </c>
      <c r="BN27" s="722">
        <v>2</v>
      </c>
      <c r="BO27" s="722">
        <v>2</v>
      </c>
      <c r="BP27" s="518">
        <v>1</v>
      </c>
      <c r="BQ27" s="738">
        <v>15812536973.51</v>
      </c>
      <c r="BR27" s="738">
        <v>12902520614.18</v>
      </c>
      <c r="BS27" s="518">
        <v>0</v>
      </c>
      <c r="BT27" s="27" t="s">
        <v>2845</v>
      </c>
      <c r="BU27" s="27"/>
    </row>
    <row r="28" spans="1:73" ht="60" customHeight="1" x14ac:dyDescent="0.25">
      <c r="A28" s="826"/>
      <c r="B28" s="839"/>
      <c r="C28" s="835"/>
      <c r="D28" s="195">
        <v>25</v>
      </c>
      <c r="E28" s="5" t="s">
        <v>130</v>
      </c>
      <c r="F28" s="12" t="s">
        <v>131</v>
      </c>
      <c r="G28" s="12" t="s">
        <v>132</v>
      </c>
      <c r="H28" s="12" t="s">
        <v>133</v>
      </c>
      <c r="I28" s="32" t="s">
        <v>134</v>
      </c>
      <c r="J28" s="43" t="s">
        <v>245</v>
      </c>
      <c r="K28" s="13" t="s">
        <v>246</v>
      </c>
      <c r="L28" s="13">
        <v>107</v>
      </c>
      <c r="M28" s="362" t="s">
        <v>247</v>
      </c>
      <c r="N28" s="428">
        <v>0.8</v>
      </c>
      <c r="O28" s="794">
        <v>1</v>
      </c>
      <c r="P28" s="358">
        <v>1</v>
      </c>
      <c r="Q28" s="47">
        <f>'2015'!O28</f>
        <v>0</v>
      </c>
      <c r="R28" s="48">
        <f>'2015'!P28</f>
        <v>0</v>
      </c>
      <c r="S28" s="49">
        <f>'2015'!Q28</f>
        <v>0</v>
      </c>
      <c r="T28" s="50">
        <f>'2015'!R28</f>
        <v>0</v>
      </c>
      <c r="U28" s="50">
        <f>'2015'!S28</f>
        <v>0</v>
      </c>
      <c r="V28" s="49">
        <f>'2015'!T28</f>
        <v>0</v>
      </c>
      <c r="W28" s="51" t="str">
        <f>'2015'!U28</f>
        <v>ND</v>
      </c>
      <c r="X28" s="112">
        <f>'2016'!N28</f>
        <v>0.08</v>
      </c>
      <c r="Y28" s="111">
        <f>'2016'!O28</f>
        <v>0.08</v>
      </c>
      <c r="Z28" s="113">
        <f>'2016'!P28</f>
        <v>1</v>
      </c>
      <c r="AA28" s="114">
        <f>'2016'!Q28</f>
        <v>9880000</v>
      </c>
      <c r="AB28" s="114">
        <f>'2016'!R28</f>
        <v>9880000</v>
      </c>
      <c r="AC28" s="113">
        <f>'2016'!S28</f>
        <v>1</v>
      </c>
      <c r="AD28" s="115" t="str">
        <f>'2016'!T28</f>
        <v xml:space="preserve">se Implementó el programa de acceso y permanencia de la educación técnica, tecnológica y superior en el Departamento del Quindío     </v>
      </c>
      <c r="AE28" s="112">
        <f>'2017'!N28</f>
        <v>0.08</v>
      </c>
      <c r="AF28" s="111">
        <f>'2017'!O28</f>
        <v>0.08</v>
      </c>
      <c r="AG28" s="113">
        <f>'2017'!P28</f>
        <v>1</v>
      </c>
      <c r="AH28" s="114">
        <f>'2017'!Q28</f>
        <v>53800000</v>
      </c>
      <c r="AI28" s="114">
        <f>'2017'!R28</f>
        <v>53800000</v>
      </c>
      <c r="AJ28" s="113">
        <f>'2017'!S28</f>
        <v>1</v>
      </c>
      <c r="AK28" s="115" t="str">
        <f>'2017'!T28</f>
        <v>La secretaria de educación, mediante el Decreto departamental No. 00981 del 11/11/2016 que reglamenta la Ordenanza de 2014 se implementó el programa de fortalecimiento de acceso a la educación superior, técnica y tecnológica con el fin de beneficiar al mejor estudiantes en pruebas saber de las instituciones educativas oficiales del departamento adscritas a la Secretaría de Educación Departamental. Para la ejecucion del recurso asignado para el cumplimiento de esta meta se registró el  proyecto de inversión denominado Implementación de un Fondo de Apoyo Departamental para el Acceso y la Permanencia de la Educacion Técnica, Tecnológica y Superior en el Departamento del Quindio. Mediante la resolución No. 01165 del 30/06/2017 se reconoció estímulo económico con cargo al proyecto anteriormente mencionado a diferentes estudiantes entre ellos mujeres (17 mujeres).
igualmente el SENA permanentemente esta abriendo los programas tecnicos y tecnologicos en el departamento del Quindio, con el fin de garantizar el acceso a la permanencia educativa de la poblacion.</v>
      </c>
      <c r="AL28" s="112">
        <f>'2018'!N28</f>
        <v>1</v>
      </c>
      <c r="AM28" s="111">
        <f>'2018'!O28</f>
        <v>0.13</v>
      </c>
      <c r="AN28" s="113">
        <f>'2018'!P28</f>
        <v>0.13</v>
      </c>
      <c r="AO28" s="114">
        <f>'2018'!Q28</f>
        <v>45000000</v>
      </c>
      <c r="AP28" s="114">
        <f>'2018'!R28</f>
        <v>5800000</v>
      </c>
      <c r="AQ28" s="352">
        <f>'2018'!S28</f>
        <v>0.12888888888888889</v>
      </c>
      <c r="AR28" s="115">
        <f>'2018'!AB28</f>
        <v>0</v>
      </c>
      <c r="AS28" s="112">
        <f>'2019'!N28</f>
        <v>1</v>
      </c>
      <c r="AT28" s="111">
        <f>'2019'!O28</f>
        <v>1</v>
      </c>
      <c r="AU28" s="113">
        <f>'2019'!P28</f>
        <v>0.8</v>
      </c>
      <c r="AV28" s="114">
        <f>'2019'!Q28</f>
        <v>144717884</v>
      </c>
      <c r="AW28" s="114">
        <f>'2019'!R28</f>
        <v>100000000</v>
      </c>
      <c r="AX28" s="113" t="e">
        <f>'2019'!#REF!</f>
        <v>#REF!</v>
      </c>
      <c r="AY28" s="360" t="str">
        <f>'2019'!S28</f>
        <v>El ICBF dentro de sus competencias y responsabilidades se encuentra el restablecimiento de derechos de las adolescentes, para lo cual hace activación de la ruta para la garantía de derechos en educación y es la Secretaría de Educación Departamental o Municipal que dentro de sus programas y estrategias desarrolla programas curriculares acordes a la población.  Es importante redefinir el responsable de la Meta y poder con ello tener una medición adecuada del indicador.</v>
      </c>
      <c r="AZ28" s="361">
        <f>'2020'!N28</f>
        <v>1</v>
      </c>
      <c r="BA28" s="361">
        <f>'2020'!O28</f>
        <v>0.13</v>
      </c>
      <c r="BB28" s="352">
        <f>'2020'!P28</f>
        <v>0.13</v>
      </c>
      <c r="BC28" s="370">
        <f>'2020'!Q28</f>
        <v>0</v>
      </c>
      <c r="BD28" s="370">
        <f>'2020'!R28</f>
        <v>0</v>
      </c>
      <c r="BE28" s="352">
        <f>'2020'!S28</f>
        <v>0</v>
      </c>
      <c r="BF28" s="27" t="s">
        <v>1420</v>
      </c>
      <c r="BG28" s="475">
        <v>0</v>
      </c>
      <c r="BH28" s="475"/>
      <c r="BI28" s="482">
        <v>0</v>
      </c>
      <c r="BJ28" s="401">
        <v>0</v>
      </c>
      <c r="BK28" s="167">
        <v>0</v>
      </c>
      <c r="BL28" s="482">
        <v>0</v>
      </c>
      <c r="BM28" s="27" t="s">
        <v>2608</v>
      </c>
      <c r="BN28" s="730">
        <v>0.8</v>
      </c>
      <c r="BO28" s="722">
        <v>0</v>
      </c>
      <c r="BP28" s="482">
        <v>0</v>
      </c>
      <c r="BQ28" s="737">
        <v>0</v>
      </c>
      <c r="BR28" s="738">
        <v>0</v>
      </c>
      <c r="BS28" s="482">
        <v>0</v>
      </c>
      <c r="BT28" s="39" t="s">
        <v>2840</v>
      </c>
      <c r="BU28" s="27"/>
    </row>
    <row r="29" spans="1:73" ht="60" customHeight="1" x14ac:dyDescent="0.25">
      <c r="A29" s="826"/>
      <c r="B29" s="839"/>
      <c r="C29" s="835" t="s">
        <v>135</v>
      </c>
      <c r="D29" s="195">
        <v>26</v>
      </c>
      <c r="E29" s="12" t="s">
        <v>136</v>
      </c>
      <c r="F29" s="12" t="s">
        <v>137</v>
      </c>
      <c r="G29" s="12" t="s">
        <v>138</v>
      </c>
      <c r="H29" s="12" t="s">
        <v>139</v>
      </c>
      <c r="I29" s="32" t="s">
        <v>140</v>
      </c>
      <c r="J29" s="43" t="s">
        <v>96</v>
      </c>
      <c r="K29" s="13" t="s">
        <v>96</v>
      </c>
      <c r="L29" s="13" t="s">
        <v>96</v>
      </c>
      <c r="M29" s="421" t="s">
        <v>241</v>
      </c>
      <c r="N29" s="429">
        <v>5</v>
      </c>
      <c r="O29" s="350">
        <v>4</v>
      </c>
      <c r="P29" s="760">
        <f>O29/N29</f>
        <v>0.8</v>
      </c>
      <c r="Q29" s="47">
        <f>'2015'!O29</f>
        <v>0</v>
      </c>
      <c r="R29" s="48">
        <f>'2015'!P29</f>
        <v>0</v>
      </c>
      <c r="S29" s="49">
        <f>'2015'!Q29</f>
        <v>0</v>
      </c>
      <c r="T29" s="50">
        <f>'2015'!R29</f>
        <v>0</v>
      </c>
      <c r="U29" s="50">
        <f>'2015'!S29</f>
        <v>0</v>
      </c>
      <c r="V29" s="49">
        <f>'2015'!T29</f>
        <v>0</v>
      </c>
      <c r="W29" s="51" t="str">
        <f>'2015'!U29</f>
        <v>ND</v>
      </c>
      <c r="X29" s="112">
        <f>'2016'!N29</f>
        <v>1</v>
      </c>
      <c r="Y29" s="111">
        <f>'2016'!O29</f>
        <v>1</v>
      </c>
      <c r="Z29" s="113">
        <f>'2016'!P29</f>
        <v>1</v>
      </c>
      <c r="AA29" s="114">
        <f>'2016'!Q29</f>
        <v>0</v>
      </c>
      <c r="AB29" s="114">
        <f>'2016'!R29</f>
        <v>0</v>
      </c>
      <c r="AC29" s="113">
        <f>'2016'!S29</f>
        <v>0</v>
      </c>
      <c r="AD29" s="115" t="str">
        <f>'2016'!T29</f>
        <v xml:space="preserve">Se tiene un convenio marco entre la Universidad del Quindio y el departamento del Quindiopara  la cooperación en todas las lineas propuestas. </v>
      </c>
      <c r="AE29" s="112">
        <f>'2017'!N29</f>
        <v>1</v>
      </c>
      <c r="AF29" s="111">
        <f>'2017'!O29</f>
        <v>1</v>
      </c>
      <c r="AG29" s="113">
        <f>'2017'!P29</f>
        <v>1</v>
      </c>
      <c r="AH29" s="114" t="str">
        <f>'2017'!Q29</f>
        <v>PENDIENTE</v>
      </c>
      <c r="AI29" s="114" t="str">
        <f>'2017'!R29</f>
        <v>PENDIENTE</v>
      </c>
      <c r="AJ29" s="113">
        <f>'2017'!S29</f>
        <v>0</v>
      </c>
      <c r="AK29" s="115" t="str">
        <f>'2017'!T29</f>
        <v>se realizo convenio marco con el sena a nivel nacional, el cual cubre todos los departamento y se realizo otro convenio con la universidad del quindio  interinstitucional a nivel departamental en el año 2015, donde se establecen los criterios entre el programa jovenes en accion y el estudiantado universitario.</v>
      </c>
      <c r="AL29" s="112">
        <f>'2018'!N29</f>
        <v>1</v>
      </c>
      <c r="AM29" s="111">
        <f>'2018'!O29</f>
        <v>0</v>
      </c>
      <c r="AN29" s="113">
        <f>'2018'!P29</f>
        <v>0</v>
      </c>
      <c r="AO29" s="114">
        <f>'2018'!Q29</f>
        <v>1</v>
      </c>
      <c r="AP29" s="114" t="e">
        <f>'2018'!R29</f>
        <v>#VALUE!</v>
      </c>
      <c r="AQ29" s="352" t="e">
        <f>'2018'!S29</f>
        <v>#VALUE!</v>
      </c>
      <c r="AR29" s="115" t="str">
        <f>'2018'!AB29</f>
        <v xml:space="preserve">El Departamento del Quindío cuenta con un convenio marco para el desarrollo de procesos de cooperación académica. A la fecha la oficina de equidad de género cuenta con una pasante del programa de economía, con la cual se viene realizando seguimiento a la implementación de la política pública de equidad de género. </v>
      </c>
      <c r="AS29" s="112">
        <f>'2019'!N29</f>
        <v>1</v>
      </c>
      <c r="AT29" s="111">
        <f>'2019'!O29</f>
        <v>1</v>
      </c>
      <c r="AU29" s="113">
        <f>'2019'!P29</f>
        <v>0.8</v>
      </c>
      <c r="AV29" s="114">
        <f>'2019'!Q29</f>
        <v>0</v>
      </c>
      <c r="AW29" s="114" t="e">
        <f>'2019'!R29</f>
        <v>#REF!</v>
      </c>
      <c r="AX29" s="113" t="e">
        <f>'2019'!#REF!</f>
        <v>#REF!</v>
      </c>
      <c r="AY29" s="360" t="str">
        <f>'2019'!S29</f>
        <v xml:space="preserve">
A través de diferentes gestiones realizadas por la oficina de género y diversidad de la Secretaría de Familia, se conformó una unidad de diversidad en la Escuela de Administración y Mercadotecnia, a través de la cual se publicó una línea especial de crédito y becas para personas sexualmente diversas que deseen ingresar a la institución de educación superior. De igual forma, en articulación con la Universidad Alexander Von Humboldt se realizó un diplomado en derechos humanos y diversidad, con líderes comunitarios y personas LGBTI. </v>
      </c>
      <c r="AZ29" s="361">
        <f>'2020'!N29</f>
        <v>1</v>
      </c>
      <c r="BA29" s="361">
        <f>'2020'!O29</f>
        <v>0</v>
      </c>
      <c r="BB29" s="352">
        <f>'2020'!P29</f>
        <v>0</v>
      </c>
      <c r="BC29" s="370">
        <f>'2020'!Q29</f>
        <v>0</v>
      </c>
      <c r="BD29" s="370">
        <f>'2020'!R29</f>
        <v>0</v>
      </c>
      <c r="BE29" s="352">
        <f>'2020'!S29</f>
        <v>0.4</v>
      </c>
      <c r="BF29" s="366" t="s">
        <v>1420</v>
      </c>
      <c r="BG29" s="696">
        <v>1</v>
      </c>
      <c r="BH29" s="696">
        <v>0</v>
      </c>
      <c r="BI29" s="482">
        <v>0</v>
      </c>
      <c r="BJ29" s="370">
        <f>'2020'!V29</f>
        <v>0</v>
      </c>
      <c r="BK29" s="370">
        <f>'2020'!W29</f>
        <v>0</v>
      </c>
      <c r="BL29" s="713">
        <f>'2020'!X29</f>
        <v>0</v>
      </c>
      <c r="BM29" s="715" t="s">
        <v>2608</v>
      </c>
      <c r="BN29" s="722">
        <v>1</v>
      </c>
      <c r="BO29" s="722">
        <v>2</v>
      </c>
      <c r="BP29" s="482">
        <v>1</v>
      </c>
      <c r="BQ29" s="737">
        <v>86388934</v>
      </c>
      <c r="BR29" s="738">
        <v>86388934</v>
      </c>
      <c r="BS29" s="482">
        <v>1</v>
      </c>
      <c r="BT29" s="715" t="s">
        <v>2846</v>
      </c>
      <c r="BU29" s="27"/>
    </row>
    <row r="30" spans="1:73" ht="60" customHeight="1" x14ac:dyDescent="0.25">
      <c r="A30" s="826"/>
      <c r="B30" s="839"/>
      <c r="C30" s="835"/>
      <c r="D30" s="195">
        <v>27</v>
      </c>
      <c r="E30" s="27" t="s">
        <v>141</v>
      </c>
      <c r="F30" s="27" t="s">
        <v>142</v>
      </c>
      <c r="G30" s="27" t="s">
        <v>143</v>
      </c>
      <c r="H30" s="27" t="s">
        <v>144</v>
      </c>
      <c r="I30" s="60" t="s">
        <v>145</v>
      </c>
      <c r="J30" s="59" t="s">
        <v>215</v>
      </c>
      <c r="K30" s="27" t="s">
        <v>216</v>
      </c>
      <c r="L30" s="13">
        <v>197</v>
      </c>
      <c r="M30" s="419" t="s">
        <v>217</v>
      </c>
      <c r="N30" s="428">
        <v>1</v>
      </c>
      <c r="O30" s="794">
        <v>1</v>
      </c>
      <c r="P30" s="358">
        <v>1</v>
      </c>
      <c r="Q30" s="47">
        <f>'2015'!O30</f>
        <v>0.05</v>
      </c>
      <c r="R30" s="48">
        <f>'2015'!P30</f>
        <v>0.05</v>
      </c>
      <c r="S30" s="754">
        <f>'2015'!Q30</f>
        <v>1</v>
      </c>
      <c r="T30" s="50">
        <f>'2015'!R30</f>
        <v>10000000</v>
      </c>
      <c r="U30" s="50">
        <f>'2015'!S30</f>
        <v>10000000</v>
      </c>
      <c r="V30" s="49">
        <f>'2015'!T30</f>
        <v>1</v>
      </c>
      <c r="W30" s="51" t="str">
        <f>'2015'!U30</f>
        <v xml:space="preserve">A pesar de no tener una meta de cumplimiento para la vigencia 2015 se viene realizando desde la jefatura de la mujer la divulgacion de la ley 1257 de 2008 y el decreto 4798 que reglamenta algunos articulos de la ley mencionada en instituciones educativas del departamento del Quindio dirigida a docentes, padres de familia y estudiantes. </v>
      </c>
      <c r="X30" s="112">
        <f>'2016'!N30</f>
        <v>0.1</v>
      </c>
      <c r="Y30" s="111">
        <f>'2016'!O30</f>
        <v>0.05</v>
      </c>
      <c r="Z30" s="113">
        <f>'2016'!P30</f>
        <v>0.5</v>
      </c>
      <c r="AA30" s="114">
        <f>'2016'!Q30</f>
        <v>0</v>
      </c>
      <c r="AB30" s="114">
        <f>'2016'!R30</f>
        <v>0</v>
      </c>
      <c r="AC30" s="113">
        <f>'2016'!S30</f>
        <v>0</v>
      </c>
      <c r="AD30" s="115" t="str">
        <f>'2016'!T30</f>
        <v>Se viene realizando en compañía de la defensoria del Pueblo el seguimiento a la ley 1257.</v>
      </c>
      <c r="AE30" s="112">
        <f>'2017'!N30</f>
        <v>0.1</v>
      </c>
      <c r="AF30" s="111">
        <f>'2017'!O30</f>
        <v>0.1</v>
      </c>
      <c r="AG30" s="113">
        <f>'2017'!P30</f>
        <v>1</v>
      </c>
      <c r="AH30" s="114">
        <f>'2017'!Q30</f>
        <v>82000000</v>
      </c>
      <c r="AI30" s="114">
        <f>'2017'!R30</f>
        <v>6570000</v>
      </c>
      <c r="AJ30" s="113">
        <f>'2017'!S30</f>
        <v>8.0121951219512197E-2</v>
      </c>
      <c r="AK30" s="115" t="str">
        <f>'2017'!T30</f>
        <v>A traves de secretaria de familia y de educacion se ha realizado el seguimiento a casos de afectacion a la convivencia escolar, se realiza a traves de las actas y documentos de comité de convivencia escolar y consejo academico al interior de la Institucion educativa y se hace seguimiento a traves de la oficina de inspeccion y vigilancia de la secretaria de educacion departamental.</v>
      </c>
      <c r="AL30" s="112">
        <f>'2018'!N30</f>
        <v>1</v>
      </c>
      <c r="AM30" s="111">
        <f>'2018'!O30</f>
        <v>0.2</v>
      </c>
      <c r="AN30" s="113">
        <f>'2018'!P30</f>
        <v>0.2</v>
      </c>
      <c r="AO30" s="114">
        <f>'2018'!Q30</f>
        <v>69300000</v>
      </c>
      <c r="AP30" s="114">
        <f>'2018'!R30</f>
        <v>59520000</v>
      </c>
      <c r="AQ30" s="352">
        <f>'2018'!S30</f>
        <v>0.8588744588744589</v>
      </c>
      <c r="AR30" s="115" t="str">
        <f>'2018'!AB30</f>
        <v>Se han asistido técnicamente a los 12 municipios del departamento en cuanto a la conformación y consolidación de espacios de participación como lo son los consejos comunitarios de mujeres, a través de visitas y realización de talleres de socialización de política pública de género y rutas de atención. De igual forma se realizó una feria de mujeres emprendedoras y empresarias, dándole cumplimiento al componente de fortalecimiento productivo de la política pública de equidad de género. Se conformó el comité regional de mecanismos de género. Se realizó un comité institucional para el seguimiento a la política pública de equidad de género. Se realizó el reporte del primer semestre de la vigencia 2018 de seguimiento al plan indicativo de la política pública de equidad de género
Se han beneficiado directa e indirectamente  536 mujeres</v>
      </c>
      <c r="AS30" s="112">
        <f>'2019'!N30</f>
        <v>1</v>
      </c>
      <c r="AT30" s="111">
        <f>'2019'!O30</f>
        <v>1</v>
      </c>
      <c r="AU30" s="113">
        <f>'2019'!P30</f>
        <v>0.65</v>
      </c>
      <c r="AV30" s="114">
        <f>'2019'!Q30</f>
        <v>45299000</v>
      </c>
      <c r="AW30" s="114">
        <f>'2019'!R30</f>
        <v>37501000</v>
      </c>
      <c r="AX30" s="113" t="e">
        <f>'2019'!#REF!</f>
        <v>#REF!</v>
      </c>
      <c r="AY30" s="360" t="str">
        <f>'2019'!S30</f>
        <v xml:space="preserve">El programa de acceso y permanencia a la educación superior se encuentra implementado a través del otorgamiento de beneficio económico a estudiantes para cursar estudios universitarios. Se aprobaron beneficios a 51 estudiantes de los cuales 32 iniciaron estudios y se realizó el giro de los recursos a las universidades donde cursan los estudios superiores. </v>
      </c>
      <c r="AZ30" s="361">
        <f>'2020'!N30</f>
        <v>1</v>
      </c>
      <c r="BA30" s="361">
        <f>'2020'!O30</f>
        <v>0.2</v>
      </c>
      <c r="BB30" s="352">
        <f>'2020'!P30</f>
        <v>0.2</v>
      </c>
      <c r="BC30" s="370">
        <f>'2020'!Q30</f>
        <v>0</v>
      </c>
      <c r="BD30" s="370">
        <f>'2020'!R30</f>
        <v>0</v>
      </c>
      <c r="BE30" s="352">
        <f>'2020'!S30</f>
        <v>0.54</v>
      </c>
      <c r="BF30" s="365" t="s">
        <v>1421</v>
      </c>
      <c r="BG30" s="475">
        <v>3</v>
      </c>
      <c r="BH30" s="498">
        <v>3</v>
      </c>
      <c r="BI30" s="482">
        <v>1</v>
      </c>
      <c r="BJ30" s="370">
        <f>'2020'!V30</f>
        <v>0</v>
      </c>
      <c r="BK30" s="370">
        <f>'2020'!W30</f>
        <v>0</v>
      </c>
      <c r="BL30" s="713">
        <v>0</v>
      </c>
      <c r="BM30" s="716" t="s">
        <v>2626</v>
      </c>
      <c r="BN30" s="730">
        <v>1</v>
      </c>
      <c r="BO30" s="785">
        <v>1</v>
      </c>
      <c r="BP30" s="482">
        <v>1</v>
      </c>
      <c r="BQ30" s="737">
        <v>0</v>
      </c>
      <c r="BR30" s="738">
        <v>0</v>
      </c>
      <c r="BS30" s="482">
        <v>0</v>
      </c>
      <c r="BT30" s="39" t="s">
        <v>2906</v>
      </c>
      <c r="BU30" s="27"/>
    </row>
    <row r="31" spans="1:73" ht="60" customHeight="1" x14ac:dyDescent="0.25">
      <c r="A31" s="826"/>
      <c r="B31" s="837" t="s">
        <v>146</v>
      </c>
      <c r="C31" s="809" t="s">
        <v>147</v>
      </c>
      <c r="D31" s="195">
        <v>28</v>
      </c>
      <c r="E31" s="27" t="s">
        <v>2847</v>
      </c>
      <c r="F31" s="27" t="s">
        <v>149</v>
      </c>
      <c r="G31" s="27" t="s">
        <v>150</v>
      </c>
      <c r="H31" s="27" t="s">
        <v>151</v>
      </c>
      <c r="I31" s="60" t="s">
        <v>152</v>
      </c>
      <c r="J31" s="59" t="s">
        <v>248</v>
      </c>
      <c r="K31" s="40" t="s">
        <v>249</v>
      </c>
      <c r="L31" s="13">
        <v>157</v>
      </c>
      <c r="M31" s="422" t="s">
        <v>250</v>
      </c>
      <c r="N31" s="428">
        <v>0.9</v>
      </c>
      <c r="O31" s="794">
        <v>1</v>
      </c>
      <c r="P31" s="358">
        <v>1</v>
      </c>
      <c r="Q31" s="47">
        <f>'2015'!O31</f>
        <v>0.7</v>
      </c>
      <c r="R31" s="48">
        <f>'2015'!P31</f>
        <v>0.6</v>
      </c>
      <c r="S31" s="754">
        <f>'2015'!Q31</f>
        <v>0.85714285714285721</v>
      </c>
      <c r="T31" s="50">
        <f>'2015'!R31</f>
        <v>18444390908.93</v>
      </c>
      <c r="U31" s="50">
        <f>'2015'!S31</f>
        <v>9148596406</v>
      </c>
      <c r="V31" s="49">
        <f>'2015'!T31</f>
        <v>0.49600967856144457</v>
      </c>
      <c r="W31" s="51" t="str">
        <f>'2015'!U31</f>
        <v>Desde la Secretaria de Salud Departamental  se ha brindado apoyo en la Afiliación del Régimen Subsidiado a los 12 Municipios del Departamento, Garantizando el 100 % de la Afiliación al Sistema de Seguridad Social en Salud según lo estipulado en la Matriz Fijada por el Ministerio de  Salud y Protección Social.  Se ha garantizado la Interventoría de  los Contratos de Aseguramiento a los 12 Municipios del Departamento del Quindío, en lo referente a la afiliación y los demás proceso del  régimen subsidiado; para llevar a cabo esta interventoría se ha contado con  el apoyo de Funcionarios de Planta y Personal contratista</v>
      </c>
      <c r="X31" s="112">
        <f>'2016'!N31</f>
        <v>0.09</v>
      </c>
      <c r="Y31" s="111">
        <f>'2016'!O31</f>
        <v>0.09</v>
      </c>
      <c r="Z31" s="113">
        <f>'2016'!P31</f>
        <v>1</v>
      </c>
      <c r="AA31" s="114">
        <f>'2016'!Q31</f>
        <v>0</v>
      </c>
      <c r="AB31" s="114">
        <f>'2016'!R31</f>
        <v>0</v>
      </c>
      <c r="AC31" s="113">
        <f>'2016'!S31</f>
        <v>0</v>
      </c>
      <c r="AD31" s="115" t="str">
        <f>'2016'!T31</f>
        <v>Desde la Secretaria de Salud Departamental  se ha brindado apoyo en la Afiliación del Régimen Subsidiado a los 12 Municipios del Departamento, Garantizando el 100 % de la Afiliación al Sistema de Seguridad Social en Salud según lo estipulado en la Matriz Fijada por el Ministerio de  Salud y Protección Social.  Se ha garantizado la Interventoría de  los Contratos de Aseguramiento a los 12 Municipios del Departamento del Quindío, en lo referente a la afiliación y los demás proceso del  régimen subsidiado; para llevar a cabo esta interventoría se ha contado con  el apoyo de Funcionarios de Planta y Personal contratista</v>
      </c>
      <c r="AE31" s="112">
        <f>'2017'!N31</f>
        <v>0.09</v>
      </c>
      <c r="AF31" s="111">
        <f>'2017'!O31</f>
        <v>0.09</v>
      </c>
      <c r="AG31" s="113">
        <f>'2017'!P31</f>
        <v>1</v>
      </c>
      <c r="AH31" s="114">
        <f>'2017'!Q31</f>
        <v>61607604</v>
      </c>
      <c r="AI31" s="114">
        <f>'2017'!R31</f>
        <v>15840000</v>
      </c>
      <c r="AJ31" s="113">
        <f>'2017'!S31</f>
        <v>0.25711111894564181</v>
      </c>
      <c r="AK31" s="115" t="str">
        <f>'2017'!T31</f>
        <v>La secretaria de salud reporta la afiliacion al sistema de seguridad social Mujer con discapacidad a Junio 30 de 2017: 6,953 afiliados.</v>
      </c>
      <c r="AL31" s="112">
        <f>'2018'!N31</f>
        <v>5</v>
      </c>
      <c r="AM31" s="111">
        <f>'2018'!O31</f>
        <v>1</v>
      </c>
      <c r="AN31" s="113">
        <f>'2018'!P31</f>
        <v>0.2</v>
      </c>
      <c r="AO31" s="114">
        <f>'2018'!Q31</f>
        <v>86385271</v>
      </c>
      <c r="AP31" s="114">
        <f>'2018'!R31</f>
        <v>34860000</v>
      </c>
      <c r="AQ31" s="352">
        <f>'2018'!S31</f>
        <v>0.40354101569004741</v>
      </c>
      <c r="AR31" s="115" t="str">
        <f>'2018'!AB31</f>
        <v xml:space="preserve">1. El Departamento del Quindío a través de la Secretaría de Salud Departamental ha realizado la transferencia de los recursos de Esfuerzo Propio para cofinanciar los procesos del Régimen Subsidiado en Salud en los 12 Municipios, de conformidad con las directrices del Ministerio de Salud y Protección Social. En el primer semestre se ha ejecutado el valor de   $7,932,183,405,00. </v>
      </c>
      <c r="AS31" s="112">
        <f>'2019'!N31</f>
        <v>1</v>
      </c>
      <c r="AT31" s="111">
        <f>'2019'!O31</f>
        <v>1</v>
      </c>
      <c r="AU31" s="113">
        <f>'2019'!P31</f>
        <v>0.8</v>
      </c>
      <c r="AV31" s="114">
        <f>'2019'!Q31</f>
        <v>0</v>
      </c>
      <c r="AW31" s="114">
        <f>'2019'!R31</f>
        <v>0</v>
      </c>
      <c r="AX31" s="113" t="e">
        <f>'2019'!#REF!</f>
        <v>#REF!</v>
      </c>
      <c r="AY31" s="360" t="str">
        <f>'2019'!S31</f>
        <v>la secretaría de salud reporta la realización de capacitaciones sobre Deberes y derechos en Salud a la población indígena 
Socialización de las guías alimentarias población indígena.  157 Mujeres beneficiadas.  
Sensibilización Violencia contra la mujer, Deberes y derechos en salud  con enfoque diferencial en el autocuidado
107 mujeres atendidas.</v>
      </c>
      <c r="AZ31" s="361">
        <f>'2020'!N31</f>
        <v>5</v>
      </c>
      <c r="BA31" s="361">
        <f>'2020'!O31</f>
        <v>1</v>
      </c>
      <c r="BB31" s="352">
        <f>'2020'!P31</f>
        <v>0.2</v>
      </c>
      <c r="BC31" s="370">
        <f>'2020'!Q31</f>
        <v>0</v>
      </c>
      <c r="BD31" s="370">
        <f>'2020'!R31</f>
        <v>0</v>
      </c>
      <c r="BE31" s="352">
        <f>'2020'!S31</f>
        <v>0</v>
      </c>
      <c r="BF31" s="366" t="s">
        <v>1420</v>
      </c>
      <c r="BG31" s="475">
        <v>3</v>
      </c>
      <c r="BH31" s="699">
        <v>2</v>
      </c>
      <c r="BI31" s="521">
        <v>0.66659999999999997</v>
      </c>
      <c r="BJ31" s="520">
        <v>56000000</v>
      </c>
      <c r="BK31" s="476">
        <v>0</v>
      </c>
      <c r="BL31" s="521">
        <v>0</v>
      </c>
      <c r="BM31" s="715" t="s">
        <v>2627</v>
      </c>
      <c r="BN31" s="730">
        <v>0.9</v>
      </c>
      <c r="BO31" s="785">
        <v>0.98</v>
      </c>
      <c r="BP31" s="521">
        <v>1</v>
      </c>
      <c r="BQ31" s="737">
        <v>0</v>
      </c>
      <c r="BR31" s="738">
        <v>0</v>
      </c>
      <c r="BS31" s="521">
        <v>0</v>
      </c>
      <c r="BT31" s="715" t="s">
        <v>2848</v>
      </c>
      <c r="BU31" s="27"/>
    </row>
    <row r="32" spans="1:73" ht="50.25" customHeight="1" x14ac:dyDescent="0.25">
      <c r="A32" s="826"/>
      <c r="B32" s="837"/>
      <c r="C32" s="809"/>
      <c r="D32" s="838">
        <v>29</v>
      </c>
      <c r="E32" s="809" t="s">
        <v>153</v>
      </c>
      <c r="F32" s="809" t="s">
        <v>154</v>
      </c>
      <c r="G32" s="809" t="s">
        <v>155</v>
      </c>
      <c r="H32" s="809" t="s">
        <v>151</v>
      </c>
      <c r="I32" s="810" t="s">
        <v>152</v>
      </c>
      <c r="J32" s="43" t="s">
        <v>251</v>
      </c>
      <c r="K32" s="9" t="s">
        <v>252</v>
      </c>
      <c r="L32" s="13">
        <v>129</v>
      </c>
      <c r="M32" s="362" t="s">
        <v>253</v>
      </c>
      <c r="N32" s="831">
        <v>0.9</v>
      </c>
      <c r="O32" s="827">
        <v>1</v>
      </c>
      <c r="P32" s="828">
        <v>1</v>
      </c>
      <c r="Q32" s="814">
        <f>'2015'!O32:O35</f>
        <v>0.7</v>
      </c>
      <c r="R32" s="817">
        <f>'2015'!P32:P35</f>
        <v>0.6</v>
      </c>
      <c r="S32" s="828">
        <f>'2015'!Q32:Q35</f>
        <v>0.85714285714285721</v>
      </c>
      <c r="T32" s="798">
        <f>'2015'!R32:R35</f>
        <v>18444390908.93</v>
      </c>
      <c r="U32" s="798">
        <f>'2015'!S32:S35</f>
        <v>9148596406</v>
      </c>
      <c r="V32" s="801">
        <f>'2015'!T32:T35</f>
        <v>0.49600967856144457</v>
      </c>
      <c r="W32" s="820" t="str">
        <f>'2015'!U32:U35</f>
        <v>Vinculación de 3600 mujeres gestantes al programa de control prenatal antes de la semana doce de edad gestacional.</v>
      </c>
      <c r="X32" s="814">
        <f>'2016'!N32:N35</f>
        <v>0.09</v>
      </c>
      <c r="Y32" s="817">
        <f>'2016'!O32:O35</f>
        <v>0.09</v>
      </c>
      <c r="Z32" s="801">
        <f>'2016'!P32:P35</f>
        <v>1</v>
      </c>
      <c r="AA32" s="798">
        <f>'2016'!Q32:Q35</f>
        <v>12650000</v>
      </c>
      <c r="AB32" s="798">
        <f>'2016'!R32:R35</f>
        <v>12650000</v>
      </c>
      <c r="AC32" s="801">
        <f>'2016'!S32:S35</f>
        <v>1</v>
      </c>
      <c r="AD32" s="811" t="str">
        <f>'2016'!T32:T35</f>
        <v>Se vincularon de  tres mil novecientas venti cuatro mujeres gestantes, al programa de control prenatal  antes de la semana doce de edad gestacional.</v>
      </c>
      <c r="AE32" s="814">
        <f>'2017'!N32:N35</f>
        <v>0.09</v>
      </c>
      <c r="AF32" s="817">
        <f>'2017'!O32:O35</f>
        <v>0.09</v>
      </c>
      <c r="AG32" s="801">
        <f>'2017'!P32:P35</f>
        <v>1</v>
      </c>
      <c r="AH32" s="798">
        <f>'2017'!Q32:Q35</f>
        <v>58710000</v>
      </c>
      <c r="AI32" s="798">
        <f>'2017'!R32:R35</f>
        <v>10140000</v>
      </c>
      <c r="AJ32" s="801">
        <f>'2017'!S32:S35</f>
        <v>0.17271333673990802</v>
      </c>
      <c r="AK32" s="811" t="str">
        <f>'2017'!T32:T35</f>
        <v>En secretaria de salud se programó capacitación a personal auxiliar de vigilancia de planes locales de salud y Secretaría de Salud de Calarcá para el mejoramiento de la calidad de la notificacion de casos y para realizar priorizacion a poblaciones indigenas por cada municipio.
A través del Plan de Intervenciones Colectivas se realiza búsqueda Activa Comunitaria de casos sospechosos de desnutrición con el fin de activar la ruta de atención de la desnutrición tras su confirmación.
Se define ruta de atencion para la notificacion de casos de desnutricion, con traslado de casos y verificacion de la atencion con ICBF, Familias en accion y los operadores con modalidad de atencion a la primera infancia.                            
Se realizó la  actualizacion del proceso de notificacion de la vigilancia nutricional (desnutricion aguda)  a IPS publicas y privasda, EAPB en normatividad vigente.</v>
      </c>
      <c r="AL32" s="814">
        <f>'2018'!N32:N35</f>
        <v>6</v>
      </c>
      <c r="AM32" s="817">
        <f>'2018'!O32:O35</f>
        <v>5</v>
      </c>
      <c r="AN32" s="801">
        <f>'2018'!P32:P35</f>
        <v>0.83333333333333337</v>
      </c>
      <c r="AO32" s="798">
        <f>'2018'!Q32:Q35</f>
        <v>53000000</v>
      </c>
      <c r="AP32" s="798">
        <f>'2018'!R32:R35</f>
        <v>31680000</v>
      </c>
      <c r="AQ32" s="801">
        <f>'2018'!S32:S35</f>
        <v>0.59773584905660382</v>
      </c>
      <c r="AR32" s="811" t="str">
        <f>'2018'!AB32:AB35</f>
        <v xml:space="preserve"> En el fortalecimiento de atención Integral a poblaciones etnias del departamento se valoraron 72 niños indígenas menores de cinco años, de ellos 2 presentan desnutrición aguda y se realizó verificación de la activación de la ruta de desnutrición con Asmet Salud; además 13 de estos menores presentan desnutrición global (menores de 2 años) y 42 desnutrición crónica. Se activó con las alcaldías de 5 municipios (Quimbaya, Córdoba, Calarcá, Pijao y Buenavista) la ruta de atención social</v>
      </c>
      <c r="AS32" s="814">
        <f>'2019'!N32:N35</f>
        <v>0</v>
      </c>
      <c r="AT32" s="817">
        <f>'2019'!O32:O35</f>
        <v>0</v>
      </c>
      <c r="AU32" s="801">
        <f>'2019'!P32:P35</f>
        <v>0.8</v>
      </c>
      <c r="AV32" s="798">
        <f>'2019'!Q32:Q35</f>
        <v>55960000</v>
      </c>
      <c r="AW32" s="798">
        <f>'2019'!R32:R35</f>
        <v>55960000</v>
      </c>
      <c r="AX32" s="801" t="e">
        <f>'2019'!#REF!</f>
        <v>#REF!</v>
      </c>
      <c r="AY32" s="878" t="str">
        <f>'2019'!S32:S35</f>
        <v>Se sensibiliza en prevencion de la violencia contra la mujer en 6 municipios del Departamento en colegios grados 9,10 y 11, de igual forma se promociona el trato digno hacia las personas mayores  en 4 municipios del Deparamento, se promociona la seguridad alimentaria en las comunidades indigenas de los 5 Municipios como son : Buenavista, Cordoba, Pijao, Calarca, y La tebaida, se ssocilaiza el tema de deberes y derechos en salud a la poblacion indigena de los muniicipios de calarca, Cordoba, Pijao, Buenavista, La tebaida</v>
      </c>
      <c r="AZ32" s="817">
        <f>'2020'!N32:N35</f>
        <v>6</v>
      </c>
      <c r="BA32" s="817">
        <f>'2020'!O32:O35</f>
        <v>5</v>
      </c>
      <c r="BB32" s="801">
        <f>'2020'!P32:P35</f>
        <v>0.83333333333333337</v>
      </c>
      <c r="BC32" s="854">
        <f>'2020'!Q32:Q35</f>
        <v>0</v>
      </c>
      <c r="BD32" s="854">
        <f>'2020'!R32:R35</f>
        <v>0</v>
      </c>
      <c r="BE32" s="801">
        <f>'2020'!S32:S35</f>
        <v>0</v>
      </c>
      <c r="BF32" s="817" t="s">
        <v>1420</v>
      </c>
      <c r="BG32" s="883">
        <v>1</v>
      </c>
      <c r="BH32" s="886">
        <v>0</v>
      </c>
      <c r="BI32" s="866">
        <v>0</v>
      </c>
      <c r="BJ32" s="854">
        <f>'2020'!V32:V35</f>
        <v>0</v>
      </c>
      <c r="BK32" s="854">
        <f>'2020'!W32:W35</f>
        <v>0</v>
      </c>
      <c r="BL32" s="801">
        <f>'2020'!X32:X35</f>
        <v>0</v>
      </c>
      <c r="BM32" s="817" t="s">
        <v>2608</v>
      </c>
      <c r="BN32" s="869">
        <v>0.9</v>
      </c>
      <c r="BO32" s="872">
        <v>0.98</v>
      </c>
      <c r="BP32" s="875">
        <v>1</v>
      </c>
      <c r="BQ32" s="860">
        <v>44000000</v>
      </c>
      <c r="BR32" s="863">
        <v>44000000</v>
      </c>
      <c r="BS32" s="866">
        <v>1</v>
      </c>
      <c r="BT32" s="817" t="s">
        <v>2849</v>
      </c>
      <c r="BU32" s="703"/>
    </row>
    <row r="33" spans="1:73" ht="60" customHeight="1" x14ac:dyDescent="0.25">
      <c r="A33" s="826"/>
      <c r="B33" s="837"/>
      <c r="C33" s="809"/>
      <c r="D33" s="838"/>
      <c r="E33" s="809"/>
      <c r="F33" s="809"/>
      <c r="G33" s="809"/>
      <c r="H33" s="809"/>
      <c r="I33" s="810"/>
      <c r="J33" s="43" t="s">
        <v>254</v>
      </c>
      <c r="K33" s="9" t="s">
        <v>255</v>
      </c>
      <c r="L33" s="13">
        <v>134</v>
      </c>
      <c r="M33" s="362" t="s">
        <v>256</v>
      </c>
      <c r="N33" s="832"/>
      <c r="O33" s="818"/>
      <c r="P33" s="829"/>
      <c r="Q33" s="815"/>
      <c r="R33" s="818"/>
      <c r="S33" s="829"/>
      <c r="T33" s="799"/>
      <c r="U33" s="799"/>
      <c r="V33" s="802"/>
      <c r="W33" s="821"/>
      <c r="X33" s="815"/>
      <c r="Y33" s="818"/>
      <c r="Z33" s="802"/>
      <c r="AA33" s="799"/>
      <c r="AB33" s="799"/>
      <c r="AC33" s="802"/>
      <c r="AD33" s="812"/>
      <c r="AE33" s="815"/>
      <c r="AF33" s="818"/>
      <c r="AG33" s="802"/>
      <c r="AH33" s="799"/>
      <c r="AI33" s="799"/>
      <c r="AJ33" s="802"/>
      <c r="AK33" s="812"/>
      <c r="AL33" s="815"/>
      <c r="AM33" s="818"/>
      <c r="AN33" s="802"/>
      <c r="AO33" s="799"/>
      <c r="AP33" s="799"/>
      <c r="AQ33" s="802"/>
      <c r="AR33" s="812"/>
      <c r="AS33" s="815"/>
      <c r="AT33" s="818"/>
      <c r="AU33" s="802"/>
      <c r="AV33" s="799"/>
      <c r="AW33" s="799"/>
      <c r="AX33" s="802"/>
      <c r="AY33" s="879"/>
      <c r="AZ33" s="818"/>
      <c r="BA33" s="818"/>
      <c r="BB33" s="802"/>
      <c r="BC33" s="855"/>
      <c r="BD33" s="855"/>
      <c r="BE33" s="802"/>
      <c r="BF33" s="818"/>
      <c r="BG33" s="884"/>
      <c r="BH33" s="887"/>
      <c r="BI33" s="867"/>
      <c r="BJ33" s="855"/>
      <c r="BK33" s="855"/>
      <c r="BL33" s="802"/>
      <c r="BM33" s="818"/>
      <c r="BN33" s="870"/>
      <c r="BO33" s="873"/>
      <c r="BP33" s="876"/>
      <c r="BQ33" s="861"/>
      <c r="BR33" s="864"/>
      <c r="BS33" s="867"/>
      <c r="BT33" s="818"/>
      <c r="BU33" s="704"/>
    </row>
    <row r="34" spans="1:73" ht="60" customHeight="1" x14ac:dyDescent="0.25">
      <c r="A34" s="826"/>
      <c r="B34" s="837"/>
      <c r="C34" s="809"/>
      <c r="D34" s="838"/>
      <c r="E34" s="809"/>
      <c r="F34" s="809"/>
      <c r="G34" s="809"/>
      <c r="H34" s="809"/>
      <c r="I34" s="810"/>
      <c r="J34" s="43" t="s">
        <v>254</v>
      </c>
      <c r="K34" s="9" t="s">
        <v>255</v>
      </c>
      <c r="L34" s="13">
        <v>133</v>
      </c>
      <c r="M34" s="362" t="s">
        <v>257</v>
      </c>
      <c r="N34" s="832"/>
      <c r="O34" s="818"/>
      <c r="P34" s="829"/>
      <c r="Q34" s="815"/>
      <c r="R34" s="818"/>
      <c r="S34" s="829"/>
      <c r="T34" s="799"/>
      <c r="U34" s="799"/>
      <c r="V34" s="802"/>
      <c r="W34" s="821"/>
      <c r="X34" s="815"/>
      <c r="Y34" s="818"/>
      <c r="Z34" s="802"/>
      <c r="AA34" s="799"/>
      <c r="AB34" s="799"/>
      <c r="AC34" s="802"/>
      <c r="AD34" s="812"/>
      <c r="AE34" s="815"/>
      <c r="AF34" s="818"/>
      <c r="AG34" s="802"/>
      <c r="AH34" s="799"/>
      <c r="AI34" s="799"/>
      <c r="AJ34" s="802"/>
      <c r="AK34" s="812"/>
      <c r="AL34" s="815"/>
      <c r="AM34" s="818"/>
      <c r="AN34" s="802"/>
      <c r="AO34" s="799"/>
      <c r="AP34" s="799"/>
      <c r="AQ34" s="802"/>
      <c r="AR34" s="812"/>
      <c r="AS34" s="815"/>
      <c r="AT34" s="818"/>
      <c r="AU34" s="802"/>
      <c r="AV34" s="799"/>
      <c r="AW34" s="799"/>
      <c r="AX34" s="802"/>
      <c r="AY34" s="879"/>
      <c r="AZ34" s="818"/>
      <c r="BA34" s="818"/>
      <c r="BB34" s="802"/>
      <c r="BC34" s="855"/>
      <c r="BD34" s="855"/>
      <c r="BE34" s="802"/>
      <c r="BF34" s="818"/>
      <c r="BG34" s="884"/>
      <c r="BH34" s="887"/>
      <c r="BI34" s="867"/>
      <c r="BJ34" s="855"/>
      <c r="BK34" s="855"/>
      <c r="BL34" s="802"/>
      <c r="BM34" s="818"/>
      <c r="BN34" s="870"/>
      <c r="BO34" s="873"/>
      <c r="BP34" s="876"/>
      <c r="BQ34" s="861"/>
      <c r="BR34" s="864"/>
      <c r="BS34" s="867"/>
      <c r="BT34" s="818"/>
      <c r="BU34" s="704"/>
    </row>
    <row r="35" spans="1:73" ht="60" customHeight="1" x14ac:dyDescent="0.25">
      <c r="A35" s="826"/>
      <c r="B35" s="837"/>
      <c r="C35" s="809"/>
      <c r="D35" s="838"/>
      <c r="E35" s="809"/>
      <c r="F35" s="809"/>
      <c r="G35" s="809"/>
      <c r="H35" s="809"/>
      <c r="I35" s="810"/>
      <c r="J35" s="7" t="s">
        <v>254</v>
      </c>
      <c r="K35" s="9" t="s">
        <v>249</v>
      </c>
      <c r="L35" s="13">
        <v>154</v>
      </c>
      <c r="M35" s="362" t="s">
        <v>258</v>
      </c>
      <c r="N35" s="832"/>
      <c r="O35" s="819"/>
      <c r="P35" s="830"/>
      <c r="Q35" s="816"/>
      <c r="R35" s="819"/>
      <c r="S35" s="830"/>
      <c r="T35" s="800"/>
      <c r="U35" s="800"/>
      <c r="V35" s="803"/>
      <c r="W35" s="822"/>
      <c r="X35" s="816"/>
      <c r="Y35" s="819"/>
      <c r="Z35" s="803"/>
      <c r="AA35" s="800"/>
      <c r="AB35" s="800"/>
      <c r="AC35" s="803"/>
      <c r="AD35" s="813"/>
      <c r="AE35" s="816"/>
      <c r="AF35" s="819"/>
      <c r="AG35" s="803"/>
      <c r="AH35" s="800"/>
      <c r="AI35" s="800"/>
      <c r="AJ35" s="803"/>
      <c r="AK35" s="813"/>
      <c r="AL35" s="816"/>
      <c r="AM35" s="819"/>
      <c r="AN35" s="803"/>
      <c r="AO35" s="800"/>
      <c r="AP35" s="800"/>
      <c r="AQ35" s="803"/>
      <c r="AR35" s="813"/>
      <c r="AS35" s="816"/>
      <c r="AT35" s="819"/>
      <c r="AU35" s="803"/>
      <c r="AV35" s="800"/>
      <c r="AW35" s="800"/>
      <c r="AX35" s="803"/>
      <c r="AY35" s="880"/>
      <c r="AZ35" s="819"/>
      <c r="BA35" s="819"/>
      <c r="BB35" s="803"/>
      <c r="BC35" s="856"/>
      <c r="BD35" s="856"/>
      <c r="BE35" s="803"/>
      <c r="BF35" s="819"/>
      <c r="BG35" s="885"/>
      <c r="BH35" s="888"/>
      <c r="BI35" s="868"/>
      <c r="BJ35" s="856"/>
      <c r="BK35" s="856"/>
      <c r="BL35" s="803"/>
      <c r="BM35" s="819"/>
      <c r="BN35" s="871"/>
      <c r="BO35" s="874"/>
      <c r="BP35" s="877"/>
      <c r="BQ35" s="862"/>
      <c r="BR35" s="865"/>
      <c r="BS35" s="868"/>
      <c r="BT35" s="819"/>
      <c r="BU35" s="705"/>
    </row>
    <row r="36" spans="1:73" ht="250.5" customHeight="1" x14ac:dyDescent="0.25">
      <c r="A36" s="826"/>
      <c r="B36" s="837"/>
      <c r="C36" s="835" t="s">
        <v>156</v>
      </c>
      <c r="D36" s="684">
        <v>30</v>
      </c>
      <c r="E36" s="340" t="s">
        <v>157</v>
      </c>
      <c r="F36" s="340" t="s">
        <v>158</v>
      </c>
      <c r="G36" s="340" t="s">
        <v>159</v>
      </c>
      <c r="H36" s="340" t="s">
        <v>151</v>
      </c>
      <c r="I36" s="346"/>
      <c r="J36" s="344" t="s">
        <v>254</v>
      </c>
      <c r="K36" s="345" t="s">
        <v>259</v>
      </c>
      <c r="L36" s="345">
        <v>143</v>
      </c>
      <c r="M36" s="418" t="s">
        <v>260</v>
      </c>
      <c r="N36" s="430">
        <v>0.9</v>
      </c>
      <c r="O36" s="788">
        <v>1</v>
      </c>
      <c r="P36" s="363">
        <v>1</v>
      </c>
      <c r="Q36" s="339">
        <f>'2015'!O36:O41</f>
        <v>0.5</v>
      </c>
      <c r="R36" s="340">
        <f>'2015'!P36:P41</f>
        <v>0.5</v>
      </c>
      <c r="S36" s="753">
        <f>'2015'!Q36:Q41</f>
        <v>1</v>
      </c>
      <c r="T36" s="342">
        <f>'2015'!R36:R41</f>
        <v>233605063.59999999</v>
      </c>
      <c r="U36" s="342">
        <f>'2015'!S36:S41</f>
        <v>233605063.59999999</v>
      </c>
      <c r="V36" s="341">
        <f>'2015'!T36:T41</f>
        <v>1</v>
      </c>
      <c r="W36" s="343" t="str">
        <f>'2015'!U36:U41</f>
        <v>Existen una serie de campañas direccionadas a la promocion de acciones conjuntas que fortalezcan la prevencion de las enfermedades mas comunes en las mujeres como lo son el cancer de mama y el cancer de cuello uterino, para lo cual se han diseñado acciones para la promocion del auto examen y la aplicacion de la vacuna del virus del papiloma humano (VPH), nos solo para niñas y adolescentes, sino para las mujeres adultas. adicional a ello desde el comite departamental de VIH sida se promueven acciones de capacitacion para el uso del preservativo masculino y femenino, jornadas de actualizacion para las IPS respecto al tema de los protocolos que se deben realizar para dicho tema. La secretaria de salud de manera articulada con las ips especialmente, trabaja y promueve campañas en campañas de sensibilización, prevención, entre otros, ya que se reconoce que estas entidades son en últimas las que tiene el contacto directo con la población. Adicional a ello desde la secretaria familia se desarrolla a través del programa "Mi Sexualidad Firme, Una Decisión de Vida" se está terminando una  investigación acerca de "Embarazo en adolescente: conocimientos, actitudes y prácticas en niños y niñas de 10 a 14 años de los municipios de Montenegro, Calcará, la Tebaida y Armenia del Departamento del Quindío" la cual se presentó en el Consejo de Política Social Departamental . Igualmente, de acuerdo al CONPES 147 se está haciendo acompañamiento a los municipios priorizados por alertas tempranas, además de la mesa departamental en la que se presentó la situación de dichos municipios en el Comité de seguimiento a la ley 1098. Se están conformando semilleros en los que se forman jóvenes multiplicadores de los derechos humanos, sexuales y reproductivos en sus instituciones educativas en los municipios de Montenegro y Calcará durante esta vigencia.</v>
      </c>
      <c r="X36" s="339">
        <f>'2016'!N36:N41</f>
        <v>0.09</v>
      </c>
      <c r="Y36" s="340">
        <f>'2016'!O36:O41</f>
        <v>0.09</v>
      </c>
      <c r="Z36" s="341">
        <f>'2016'!P36:P41</f>
        <v>1</v>
      </c>
      <c r="AA36" s="342">
        <f>'2016'!Q36:Q41</f>
        <v>12650000</v>
      </c>
      <c r="AB36" s="342">
        <f>'2016'!R36:R41</f>
        <v>12650000</v>
      </c>
      <c r="AC36" s="341">
        <f>'2016'!S36:S41</f>
        <v>1</v>
      </c>
      <c r="AD36" s="338" t="str">
        <f>'2016'!T36:T41</f>
        <v>Fortalecimiento de las acciones de seguimiento  a los casos de conducta suicida, violencia intrafamiliar, violencia de pareja y maltrato infantil y trastornos mentales  así mismo las intoxicaciones relacionadas por uso, abuso y adicción a sustancias psicoactivas incluyendo drogas inyectables, estas  actividades han permitido que las EPS e IPS que prestan los servicios en Salud Mental 1. Se llevó a cabo Mesa de trabajo con la sociedad civil, médicos especialista en psiquiatría general, psiquiatría infantil y la sociedad civil y la EPS, para la implementación de  los protocolos atención del espectro autista, así como la socialización de las guías de atención en depresión, consumo de alcohol, esquizofrenia, normatividad vigente y coberturas en salud mental, se cuenta con la participación de la fundación tándem que busca trabajar por los niños con diagnóstico del espectro autista.</v>
      </c>
      <c r="AE36" s="339">
        <f>'2017'!N36:N41</f>
        <v>0.09</v>
      </c>
      <c r="AF36" s="340">
        <f>'2017'!O36:O41</f>
        <v>0.09</v>
      </c>
      <c r="AG36" s="341">
        <f>'2017'!P36:P41</f>
        <v>1</v>
      </c>
      <c r="AH36" s="342">
        <f>'2017'!Q36:Q41</f>
        <v>20000000</v>
      </c>
      <c r="AI36" s="342">
        <f>'2017'!R36:R41</f>
        <v>19045950</v>
      </c>
      <c r="AJ36" s="341">
        <f>'2017'!S36:S41</f>
        <v>0.95229750000000002</v>
      </c>
      <c r="AK36" s="338" t="str">
        <f>'2017'!T36:T41</f>
        <v xml:space="preserve">Secretaria de salud reporta esquemas de vacunacion: Para el 2017 se esta trabajando con la meta era 95% en todos los biologicos ofertados por el PAI,  y se introduce la discriminacion de niño, niña e indigenas. </v>
      </c>
      <c r="AL36" s="339">
        <f>'2018'!N36:N41</f>
        <v>1</v>
      </c>
      <c r="AM36" s="369">
        <f>'2018'!O36:O41</f>
        <v>1</v>
      </c>
      <c r="AN36" s="341">
        <f>'2018'!P36:P41</f>
        <v>1</v>
      </c>
      <c r="AO36" s="342">
        <f>'2018'!Q36:Q41</f>
        <v>35000000</v>
      </c>
      <c r="AP36" s="342">
        <f>'2018'!R36:R41</f>
        <v>25509300</v>
      </c>
      <c r="AQ36" s="351">
        <f>'2018'!S36:S41</f>
        <v>0.72883714285714285</v>
      </c>
      <c r="AR36" s="338" t="str">
        <f>'2018'!AB36:AB41</f>
        <v xml:space="preserve">En el proceso de ejecución del Plan Decenal de Lactancia Materna se realiza la asistencia técnica para la implementación de la normatividad vigente y el acompañamiento a cuatro IPS del departamento (ESE Hospital Sagrado Corazón de Jesús del Municipio de Quimbaya. ESE Hospital San Vicente de Paul del Municipio de Circasia. ESE Hospital San Juan de Dios Municipio de Armenia. ESE Hospital Roberto Quintero Villa del Municipio de Montenegro) en la autoevaluación de instituciones amigas de la mujer y la infancia (IAMI) </v>
      </c>
      <c r="AS36" s="339">
        <f>'2019'!N36:N41</f>
        <v>0</v>
      </c>
      <c r="AT36" s="340">
        <f>'2019'!O36:O41</f>
        <v>0</v>
      </c>
      <c r="AU36" s="341">
        <f>'2019'!P36:P41</f>
        <v>0.8</v>
      </c>
      <c r="AV36" s="342">
        <f>'2019'!Q36:Q41</f>
        <v>0</v>
      </c>
      <c r="AW36" s="342">
        <f>'2019'!R36:R41</f>
        <v>0</v>
      </c>
      <c r="AX36" s="341" t="e">
        <f>'2019'!#REF!</f>
        <v>#REF!</v>
      </c>
      <c r="AY36" s="348" t="str">
        <f>'2019'!S36:S41</f>
        <v xml:space="preserve">Para esta acción que ha sido armonizada con la meta 133 del plan de desarrollo, la Secretaría de Salud Departamental no ha reportado información. Sin embargo, como es de tener en cuenta, las acciones adelantadas con este despacho que impactan directamente en cuanto a los objetivos de la acción concreta, logra identificarse lo siguiente:
Se socializaron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La secretaría de salud reporta que se realiza seguimiento a  planes  de mejoramiento según autoapreciación 2018 para la implementación de la estrategia  IAMI (Instituciones Amigas de la Mujer y la Infancia lineamientos vigentes 2016). Presentación de  resultados del seguimiento de la atención nutricional de la gestante relacionado con el bajo peso al nacer vigencia 2018  y estado actual de  estrategia IAMI. 
</v>
      </c>
      <c r="AZ36" s="361">
        <f>'2020'!N36:N41</f>
        <v>1</v>
      </c>
      <c r="BA36" s="368">
        <f>'2020'!O36:O41</f>
        <v>1</v>
      </c>
      <c r="BB36" s="351">
        <f>'2020'!P36:P41</f>
        <v>1</v>
      </c>
      <c r="BC36" s="371">
        <f>'2020'!Q36:Q41</f>
        <v>0</v>
      </c>
      <c r="BD36" s="371">
        <f>'2020'!R36:R41</f>
        <v>0</v>
      </c>
      <c r="BE36" s="351">
        <f>'2020'!S36:S41</f>
        <v>0</v>
      </c>
      <c r="BF36" s="27" t="s">
        <v>1420</v>
      </c>
      <c r="BG36" s="475">
        <v>1</v>
      </c>
      <c r="BH36" s="526">
        <v>0</v>
      </c>
      <c r="BI36" s="690">
        <v>0</v>
      </c>
      <c r="BJ36" s="371">
        <f>'2020'!V36:V41</f>
        <v>0</v>
      </c>
      <c r="BK36" s="371">
        <f>'2020'!W36:W41</f>
        <v>0</v>
      </c>
      <c r="BL36" s="712">
        <v>0</v>
      </c>
      <c r="BM36" s="27" t="s">
        <v>2608</v>
      </c>
      <c r="BN36" s="730">
        <v>0.9</v>
      </c>
      <c r="BO36" s="786">
        <v>0.7</v>
      </c>
      <c r="BP36" s="710">
        <v>0.77</v>
      </c>
      <c r="BQ36" s="737">
        <v>0</v>
      </c>
      <c r="BR36" s="738">
        <v>0</v>
      </c>
      <c r="BS36" s="710">
        <v>0</v>
      </c>
      <c r="BT36" s="27" t="s">
        <v>2850</v>
      </c>
      <c r="BU36" s="27"/>
    </row>
    <row r="37" spans="1:73" ht="60" customHeight="1" x14ac:dyDescent="0.25">
      <c r="A37" s="826"/>
      <c r="B37" s="837"/>
      <c r="C37" s="835"/>
      <c r="D37" s="195">
        <v>31</v>
      </c>
      <c r="E37" s="12" t="s">
        <v>160</v>
      </c>
      <c r="F37" s="12" t="s">
        <v>161</v>
      </c>
      <c r="G37" s="12" t="s">
        <v>162</v>
      </c>
      <c r="H37" s="12" t="s">
        <v>118</v>
      </c>
      <c r="I37" s="32" t="s">
        <v>163</v>
      </c>
      <c r="J37" s="43" t="s">
        <v>254</v>
      </c>
      <c r="K37" s="13" t="s">
        <v>255</v>
      </c>
      <c r="L37" s="16">
        <v>133</v>
      </c>
      <c r="M37" s="423" t="s">
        <v>257</v>
      </c>
      <c r="N37" s="428">
        <v>1</v>
      </c>
      <c r="O37" s="104">
        <v>1</v>
      </c>
      <c r="P37" s="358">
        <v>1</v>
      </c>
      <c r="Q37" s="43">
        <f>'2015'!O42</f>
        <v>0.7</v>
      </c>
      <c r="R37" s="90">
        <f>'2015'!P42</f>
        <v>0.7</v>
      </c>
      <c r="S37" s="753">
        <f>'2015'!Q42</f>
        <v>1</v>
      </c>
      <c r="T37" s="38">
        <f>'2015'!R42</f>
        <v>75646965.310000002</v>
      </c>
      <c r="U37" s="38">
        <f>'2015'!S42</f>
        <v>40525000</v>
      </c>
      <c r="V37" s="37">
        <f>'2015'!T42</f>
        <v>0.53571217079137579</v>
      </c>
      <c r="W37" s="32" t="str">
        <f>'2015'!U42</f>
        <v>Se continua con el fortalecimiento en la implementación  del programa de atención primaria en salud mental, logrando reactivar los equipos, capacitándoles y renovando los compromisos por parte de los gerentes, es así que se fortalecen municipios como Buenavista, Génova, Pijao, Córdoba, Calarcá y Armenia.  Así mismo En coordinación con el Hospital Mental de Filandia se certificaron 60 profesionales  y técnicos de las diferentes instituciones del departamento en el entrenamiento para la atención de la farmacodependencia estrategia TREANET, entre las que se cuentan el Hospital San Juan de Dios, Fundación familiar Faro,  Fenarcorso, Hogares Claret, Para Volver a ser, Red Salud, Clínica el Prado, Hospital Mental, Universidad del Quindío, Universidad Gran Colombia, Hospital la Misericordia.Se realiza asesoría asistencia técnica y seguimiento a los planes de acción en el marco de la ejecución del plan de reducción de sustancias psicoactivas y se lleva a cabo el comité interinstitucional de reducción del consumo de sustancias psicoactivas.</v>
      </c>
      <c r="X37" s="43">
        <f>'2016'!N42</f>
        <v>0.1</v>
      </c>
      <c r="Y37" s="13">
        <f>'2016'!O42</f>
        <v>0.1</v>
      </c>
      <c r="Z37" s="37">
        <f>'2016'!P42</f>
        <v>1</v>
      </c>
      <c r="AA37" s="38">
        <f>'2016'!Q42</f>
        <v>0</v>
      </c>
      <c r="AB37" s="38">
        <f>'2016'!R42</f>
        <v>0</v>
      </c>
      <c r="AC37" s="37">
        <f>'2016'!S42</f>
        <v>0</v>
      </c>
      <c r="AD37" s="32" t="str">
        <f>'2016'!T42</f>
        <v>Implementación del Plan de acción intersectorial.</v>
      </c>
      <c r="AE37" s="43">
        <f>'2017'!N42</f>
        <v>0.1</v>
      </c>
      <c r="AF37" s="13">
        <f>'2017'!O42</f>
        <v>0.1</v>
      </c>
      <c r="AG37" s="37">
        <f>'2017'!P42</f>
        <v>1</v>
      </c>
      <c r="AH37" s="38">
        <f>'2017'!Q42</f>
        <v>25750000</v>
      </c>
      <c r="AI37" s="38">
        <f>'2017'!R42</f>
        <v>25750000</v>
      </c>
      <c r="AJ37" s="37">
        <f>'2017'!S42</f>
        <v>1</v>
      </c>
      <c r="AK37" s="32" t="str">
        <f>'2017'!T42</f>
        <v xml:space="preserve">• Se realizaron 13 capacitaciones a  las IPS y EPS, a colegios y lideres comunitarios de los 12 municipios del departamento del Quindío, con la estrategia proyecto de vida, con base a planificación familiar, se requiere cooperación por parte del sector educativo para implementar y hacer funcional los servicios amigables en todo el departamento del Quindío, para  disminuir el embarazo en mujeres adolescentes.
• Se realiza visitas de asesoría y asistencia técnica a las IPS de los municipios de filandia, tebaida, armenia, Buenavista, frente al desarrollo y fortalecimiento de los servicios de salud amigables para adolescentes y jóvenes.
</v>
      </c>
      <c r="AL37" s="43">
        <f>'2018'!N42</f>
        <v>12</v>
      </c>
      <c r="AM37" s="13">
        <f>'2018'!O42</f>
        <v>12</v>
      </c>
      <c r="AN37" s="37">
        <f>'2018'!P42</f>
        <v>1</v>
      </c>
      <c r="AO37" s="38">
        <f>'2018'!Q42</f>
        <v>24140000</v>
      </c>
      <c r="AP37" s="38">
        <f>'2018'!R42</f>
        <v>20000000</v>
      </c>
      <c r="AQ37" s="207">
        <f>'2018'!S42</f>
        <v>0.82850041425020715</v>
      </c>
      <c r="AR37" s="32" t="str">
        <f>'2018'!AB42</f>
        <v>En los 12 municipios, se están realizando procesos orientados al desarrollo de la política Nacional, la cual está establecida para realizar acciones en las estrategias de abordaje integral de la mujer antes, durante y después del evento obstétrico, Salud Sexual y Reproductiva (SSR) de adolescentes y jóvenes, Abordaje integral de las violencias de género y violencias sexuales incluyendo colectivos LGTBI y Acceso universal a prevención y atención integral en ITS-VIH/SIDA con enfoque de vulnerabilidad.</v>
      </c>
      <c r="AS37" s="43">
        <f>'2019'!N42</f>
        <v>0</v>
      </c>
      <c r="AT37" s="13">
        <f>'2019'!O42</f>
        <v>0</v>
      </c>
      <c r="AU37" s="37">
        <f>'2019'!P42</f>
        <v>0.7</v>
      </c>
      <c r="AV37" s="38">
        <f>'2019'!Q42</f>
        <v>0</v>
      </c>
      <c r="AW37" s="38">
        <f>'2019'!R42</f>
        <v>0</v>
      </c>
      <c r="AX37" s="37" t="e">
        <f>'2019'!#REF!</f>
        <v>#REF!</v>
      </c>
      <c r="AY37" s="362" t="str">
        <f>'2019'!S42</f>
        <v>El área de maternidad de la Secretaría de Salud reporta que se vincularon 2.647 gestantes al programa  de control prenatal antes de la semana 12de Gestación ,Atención del parto institucional humanizado en 99%, Embarazo en Adolescente 14,8%,por debajo de la media nacional, Mortalidad Materna causa directa y temprana0 % y mortalidad perinatal 13,8%,estaba en 14,5% año 2015,se ha gestionado con las EPS , I.P.S intervenciones inter e intra  sectoriales, dado que es un problema complejo de salud pública,  la prevalencia de sífilis gestacional y sífilis congénita diagnosticada antes de la semana 17 ,prevalece 2,9% a 30 de junio 2019. El Subcomité de Maternidad Segura realizó tres (3) capacitaciones , afianzando protocolos y Guías emanadas del Ministerio de Salud y Protección Social a todos los Actores del Sistema, impactando positivamente en la atención de nuestra población objeto.</v>
      </c>
      <c r="AZ37" s="361">
        <f>'2020'!N42</f>
        <v>12</v>
      </c>
      <c r="BA37" s="361">
        <f>'2020'!O42</f>
        <v>12</v>
      </c>
      <c r="BB37" s="207">
        <f>'2020'!P42</f>
        <v>1</v>
      </c>
      <c r="BC37" s="372">
        <f>'2020'!Q42</f>
        <v>0</v>
      </c>
      <c r="BD37" s="372">
        <f>'2020'!R42</f>
        <v>0</v>
      </c>
      <c r="BE37" s="207">
        <f>'2020'!S42</f>
        <v>0</v>
      </c>
      <c r="BF37" s="27" t="s">
        <v>1420</v>
      </c>
      <c r="BG37" s="696">
        <v>5</v>
      </c>
      <c r="BH37" s="696"/>
      <c r="BI37" s="482">
        <v>0</v>
      </c>
      <c r="BJ37" s="535">
        <v>11540000</v>
      </c>
      <c r="BK37" s="535">
        <v>11540000</v>
      </c>
      <c r="BL37" s="482">
        <v>1</v>
      </c>
      <c r="BM37" s="27" t="s">
        <v>2608</v>
      </c>
      <c r="BN37" s="722">
        <v>100</v>
      </c>
      <c r="BO37" s="722">
        <v>0</v>
      </c>
      <c r="BP37" s="482">
        <v>0</v>
      </c>
      <c r="BQ37" s="737">
        <v>0</v>
      </c>
      <c r="BR37" s="738">
        <v>0</v>
      </c>
      <c r="BS37" s="482">
        <v>0</v>
      </c>
      <c r="BT37" s="27" t="s">
        <v>2818</v>
      </c>
      <c r="BU37" s="27"/>
    </row>
    <row r="38" spans="1:73" ht="220.5" customHeight="1" x14ac:dyDescent="0.25">
      <c r="A38" s="826"/>
      <c r="B38" s="837"/>
      <c r="C38" s="835" t="s">
        <v>164</v>
      </c>
      <c r="D38" s="195">
        <v>32</v>
      </c>
      <c r="E38" s="13" t="s">
        <v>2819</v>
      </c>
      <c r="F38" s="13" t="s">
        <v>166</v>
      </c>
      <c r="G38" s="13" t="s">
        <v>167</v>
      </c>
      <c r="H38" s="13" t="s">
        <v>168</v>
      </c>
      <c r="I38" s="53" t="s">
        <v>169</v>
      </c>
      <c r="J38" s="43" t="s">
        <v>254</v>
      </c>
      <c r="K38" s="13" t="s">
        <v>255</v>
      </c>
      <c r="L38" s="13">
        <v>134</v>
      </c>
      <c r="M38" s="418" t="s">
        <v>256</v>
      </c>
      <c r="N38" s="428">
        <v>0.9</v>
      </c>
      <c r="O38" s="104">
        <v>1</v>
      </c>
      <c r="P38" s="358">
        <v>1</v>
      </c>
      <c r="Q38" s="88">
        <f>'2015'!O43</f>
        <v>0.9</v>
      </c>
      <c r="R38" s="90">
        <f>'2015'!P43</f>
        <v>0.8</v>
      </c>
      <c r="S38" s="753">
        <f>'2015'!Q43</f>
        <v>0.88888888888888895</v>
      </c>
      <c r="T38" s="38">
        <f>'2015'!R43</f>
        <v>202500689.22999999</v>
      </c>
      <c r="U38" s="38">
        <f>'2015'!S43</f>
        <v>84171531</v>
      </c>
      <c r="V38" s="37">
        <f>'2015'!T43</f>
        <v>0.41566046673746426</v>
      </c>
      <c r="W38" s="32" t="str">
        <f>'2015'!U43</f>
        <v>Desde la institucionalidad se vienen desarrollando acciones para la promocion y prevencion de la salud sexual y reproductiva y derechos sexuales y reproductivos, el programa genreaciones con bienestar del ICBF, el PEI de las instituciones educativas con la educación para la sexualidad como eje trasnversal obligatorio, las campañas de la secretaria de salud, contribuyen al fortalecimiento de las estrategias, sin embargo cabe anotar que desde la pp de equidad de genero para la mujer se espera articular las acciones para que las acciones realmente tengan un efecto positivo y poderoso dentro de la poblacion Quindiana.</v>
      </c>
      <c r="X38" s="107">
        <f>'2016'!N43</f>
        <v>0.09</v>
      </c>
      <c r="Y38" s="108">
        <f>'2016'!O43</f>
        <v>0.09</v>
      </c>
      <c r="Z38" s="116">
        <f>'2016'!P43</f>
        <v>1</v>
      </c>
      <c r="AA38" s="38">
        <f>'2016'!Q43</f>
        <v>14667000</v>
      </c>
      <c r="AB38" s="38">
        <f>'2016'!R43</f>
        <v>14667000</v>
      </c>
      <c r="AC38" s="116">
        <f>'2016'!S43</f>
        <v>1</v>
      </c>
      <c r="AD38" s="32" t="str">
        <f>'2016'!T43</f>
        <v xml:space="preserve">Se Canalizaron  acciones de promoción de la salud en el desarrollo de la política nacional de sexualidad, derechos sexuales y reproductivos   </v>
      </c>
      <c r="AE38" s="107">
        <f>'2017'!N43</f>
        <v>0.09</v>
      </c>
      <c r="AF38" s="108">
        <f>'2017'!O43</f>
        <v>0.09</v>
      </c>
      <c r="AG38" s="116">
        <f>'2017'!P43</f>
        <v>1</v>
      </c>
      <c r="AH38" s="38">
        <f>'2017'!Q43</f>
        <v>54000000</v>
      </c>
      <c r="AI38" s="38">
        <f>'2017'!R43</f>
        <v>31680000</v>
      </c>
      <c r="AJ38" s="116">
        <f>'2017'!S43</f>
        <v>0.58666666666666667</v>
      </c>
      <c r="AK38" s="32" t="str">
        <f>'2017'!T43</f>
        <v>Secretaria de salud en el subprograma de maternidad segura durante el primer semestre del 2017 se realizaron asitencias técnicas  sobre la herramienta web materna, censo materno, guias y protocolos de atencion control prenatal, consulta preconcepcional, charlas educatvas sobre derechos sexuales, reproductivos, proyecto de vida con base a planificacion familiar a colegios y comunidades y lideres comunitarios.
Se ha participado en la implementación y adopción de la ley organica de la salud, y se crea el subcomite de maternidad segura.
Se han vinculado 2.450 mujeres embarazadas, se cuantificaron 28 embarazadas menores de 14 años y se han realizados  2 capacitaciones, para la captación  temprana de las embarazadas, antes de las 12 semanas de gestación en  IPS y EPS del departamento. 
Se implementa la ruta de interrupción voluntaria del embarazo de acuerdo a la sentencia  c-355 de 2006</v>
      </c>
      <c r="AL38" s="107">
        <f>'2018'!N43</f>
        <v>1</v>
      </c>
      <c r="AM38" s="108">
        <f>'2018'!O43</f>
        <v>0.4</v>
      </c>
      <c r="AN38" s="116">
        <f>'2018'!P43</f>
        <v>0.4</v>
      </c>
      <c r="AO38" s="38">
        <f>'2018'!Q43</f>
        <v>56400000</v>
      </c>
      <c r="AP38" s="38">
        <f>'2018'!R43</f>
        <v>56400000</v>
      </c>
      <c r="AQ38" s="207">
        <f>'2018'!S43</f>
        <v>1</v>
      </c>
      <c r="AR38" s="32" t="str">
        <f>'2018'!AB43</f>
        <v>La Secretaría de Familia a través de la dirección de poblaciones, oficina encargada de formular la politica publica de diversidad sexual e identidad de genero, ha diseñado una ruta de atención en salud para poblacion sexualmente diversa.</v>
      </c>
      <c r="AS38" s="107">
        <f>'2019'!N43</f>
        <v>12</v>
      </c>
      <c r="AT38" s="108">
        <f>'2019'!O43</f>
        <v>12</v>
      </c>
      <c r="AU38" s="116">
        <f>'2019'!P43</f>
        <v>0.7</v>
      </c>
      <c r="AV38" s="38">
        <f>'2019'!Q43</f>
        <v>60000000</v>
      </c>
      <c r="AW38" s="38">
        <f>'2019'!R43</f>
        <v>9412000</v>
      </c>
      <c r="AX38" s="116" t="e">
        <f>'2019'!#REF!</f>
        <v>#REF!</v>
      </c>
      <c r="AY38" s="362" t="str">
        <f>'2019'!S43</f>
        <v>Se desarrolla el  Programa Generaciones Con Bienestar para lo cual de los 2050 cupos programados para la atención en la presente anualidad se tiene que al 30 de septiembre se ha realialido la atención de 1899 usuarios.</v>
      </c>
      <c r="AZ38" s="361">
        <f>'2020'!N43</f>
        <v>1</v>
      </c>
      <c r="BA38" s="361">
        <f>'2020'!O43</f>
        <v>0.4</v>
      </c>
      <c r="BB38" s="207">
        <f>'2020'!P43</f>
        <v>0.4</v>
      </c>
      <c r="BC38" s="372">
        <f>'2020'!Q43</f>
        <v>0</v>
      </c>
      <c r="BD38" s="372">
        <f>'2020'!R43</f>
        <v>0</v>
      </c>
      <c r="BE38" s="207">
        <f>'2020'!S43</f>
        <v>0</v>
      </c>
      <c r="BF38" s="27" t="s">
        <v>1420</v>
      </c>
      <c r="BG38" s="475">
        <v>12</v>
      </c>
      <c r="BH38" s="699">
        <v>17</v>
      </c>
      <c r="BI38" s="482">
        <v>1</v>
      </c>
      <c r="BJ38" s="536">
        <v>3026150101</v>
      </c>
      <c r="BK38" s="536">
        <v>2727483111</v>
      </c>
      <c r="BL38" s="482">
        <v>0.9</v>
      </c>
      <c r="BM38" s="27" t="s">
        <v>2628</v>
      </c>
      <c r="BN38" s="722">
        <v>12</v>
      </c>
      <c r="BO38" s="729">
        <v>20</v>
      </c>
      <c r="BP38" s="482">
        <v>1</v>
      </c>
      <c r="BQ38" s="737">
        <v>885000</v>
      </c>
      <c r="BR38" s="738">
        <v>885000</v>
      </c>
      <c r="BS38" s="482">
        <v>1</v>
      </c>
      <c r="BT38" s="27" t="s">
        <v>2851</v>
      </c>
      <c r="BU38" s="27"/>
    </row>
    <row r="39" spans="1:73" ht="60" customHeight="1" x14ac:dyDescent="0.25">
      <c r="A39" s="826"/>
      <c r="B39" s="837"/>
      <c r="C39" s="835"/>
      <c r="D39" s="195">
        <v>33</v>
      </c>
      <c r="E39" s="12" t="s">
        <v>170</v>
      </c>
      <c r="F39" s="12" t="s">
        <v>171</v>
      </c>
      <c r="G39" s="12" t="s">
        <v>172</v>
      </c>
      <c r="H39" s="12" t="s">
        <v>173</v>
      </c>
      <c r="I39" s="32" t="s">
        <v>174</v>
      </c>
      <c r="J39" s="7" t="s">
        <v>265</v>
      </c>
      <c r="K39" s="9" t="s">
        <v>266</v>
      </c>
      <c r="L39" s="16">
        <v>185</v>
      </c>
      <c r="M39" s="423" t="s">
        <v>267</v>
      </c>
      <c r="N39" s="429">
        <v>1</v>
      </c>
      <c r="O39" s="349">
        <v>1</v>
      </c>
      <c r="P39" s="358">
        <v>1</v>
      </c>
      <c r="Q39" s="88" t="str">
        <f>'2015'!O44</f>
        <v>Estrategia interinstitucional e intersectorial implementada y activa.</v>
      </c>
      <c r="R39" s="90">
        <f>'2015'!P44</f>
        <v>0.8</v>
      </c>
      <c r="S39" s="753">
        <f>'2015'!Q44</f>
        <v>0.8</v>
      </c>
      <c r="T39" s="38">
        <f>'2015'!R44</f>
        <v>71399999</v>
      </c>
      <c r="U39" s="38">
        <f>'2015'!S44</f>
        <v>23859999</v>
      </c>
      <c r="V39" s="37">
        <f>'2015'!T44</f>
        <v>0.33417366014248823</v>
      </c>
      <c r="W39" s="32" t="str">
        <f>'2015'!U44</f>
        <v>A través del programa "Mi Sexualidad Firme, Una Decisión de Vida" se terminao el proceso de investigación acerca de "Embarazo en adolescente: conocimientos, actitudes y prácticas en niños y niñas de 10 a 14 años de los municipios de Montenegro, Calarcá, la Tebaida y Armenia del Departamento del Quindío" el cual está próximo a presentarse en el Consejo de Política Social Departamental . Igualmente, de acuerdo al CONPES 147 se está haciendo acompañamiento a los municipios priorizados por alertas tempranas, además de la mesa departamental en la que se presentó la situación de dichos municipios en el Comité de seguimiento a la ley 1098. Se conformaron semilleros en los que se forman jóvenes multiplicadores de los derechos humanos, sexuales y reproductivos en sus intituciones educativas en los municipios de Montenegro, Calarcá y Armenia.  Se realizo la Feria de la Sexualidad en el municiìo de Armenia, como estrategia de promoción de los derechos sexuales y reproductivos en alianza con el proyecto de educación sexual implementado en la Institución Educativa Teresita Montes de la ciudad capital</v>
      </c>
      <c r="X39" s="107">
        <f>'2016'!N44</f>
        <v>0.1</v>
      </c>
      <c r="Y39" s="108">
        <f>'2016'!O44</f>
        <v>0.1</v>
      </c>
      <c r="Z39" s="116">
        <f>'2016'!P44</f>
        <v>1</v>
      </c>
      <c r="AA39" s="38">
        <f>'2016'!Q44</f>
        <v>4673224</v>
      </c>
      <c r="AB39" s="38">
        <f>'2016'!R44</f>
        <v>4673224</v>
      </c>
      <c r="AC39" s="116">
        <f>'2016'!S44</f>
        <v>1</v>
      </c>
      <c r="AD39" s="32" t="str">
        <f>'2016'!T44</f>
        <v>**Sensibilización y asistencia /técnica a todos las ips de primer nivel de 12 los muncipios del departamento  en pro de la implementación de los Servicios de Salud Amigables para Adolescentes y Jóvenes            **Articulación con la Dependencia de Asistencia Técnica del ICBF con la Gestora Territorial de Prevención de Embarazo en la Adolescencia ENPEA- con quien se realiza capacitaciones en Derechos Sexuales y Reproductivos en dos municipios del Departamento: PIJAO Y SALENTO, en el Marco del Primer Encuentro de Líderes Comunicadores organizado por la Fundación Smurfit Kappa Cartón de Colombia</v>
      </c>
      <c r="AE39" s="107">
        <f>'2017'!N44</f>
        <v>0.1</v>
      </c>
      <c r="AF39" s="108">
        <f>'2017'!O44</f>
        <v>0.08</v>
      </c>
      <c r="AG39" s="116">
        <f>'2017'!P44</f>
        <v>0.79999999999999993</v>
      </c>
      <c r="AH39" s="38">
        <f>'2017'!Q44</f>
        <v>16500000</v>
      </c>
      <c r="AI39" s="38">
        <f>'2017'!R44</f>
        <v>0</v>
      </c>
      <c r="AJ39" s="116">
        <f>'2017'!S44</f>
        <v>0</v>
      </c>
      <c r="AK39" s="32" t="str">
        <f>'2017'!T44</f>
        <v>En secretaria de familia se esta implementando la estrategia "chevere que espere", a traves de la secretaria de familia.
Se realizaron jornadas de prevención en proyecto de vida, embarazos en adolescentes y consumo de SPA en diferentes Instituciones Educativas en marco de la Semana Tebaida Sí Para Ti. Se realizó Jornada Educativa en el Instituto Montenegro en compañía de la Jefatura de la Mujer con el apoyo del programa Generaciones con Bienestar (SEDECOM) y en el marco de la celebración del mes de la niñez se realizó jornada de construcción conjunta con los niños de las Instituciones Educativas sobre las actividades que les gustaría se desarrollarán durante el mes. Está en fase precontractual para la ejecución del programa de prevención de embarazos y segundos embarazos a temprana edad por valor de $60.000.000 ya que se complementa con la implementación de la Politica pública de primera infancia, infancia y adolescencia (meta 184).</v>
      </c>
      <c r="AL39" s="107">
        <f>'2018'!N44</f>
        <v>1</v>
      </c>
      <c r="AM39" s="108">
        <f>'2018'!O44</f>
        <v>0.2</v>
      </c>
      <c r="AN39" s="116">
        <f>'2018'!P44</f>
        <v>0.2</v>
      </c>
      <c r="AO39" s="38">
        <f>'2018'!Q44</f>
        <v>40000000</v>
      </c>
      <c r="AP39" s="38">
        <f>'2018'!R44</f>
        <v>15000000</v>
      </c>
      <c r="AQ39" s="207">
        <f>'2018'!S44</f>
        <v>0.375</v>
      </c>
      <c r="AR39" s="32" t="str">
        <f>'2018'!AB44</f>
        <v xml:space="preserve">En cumplimiento de la implementación de la estrategia de prevención de embarazos en adolescentes y segundos embarazos, se está implementando el ciclo de actividades educativas abordando las siguientes temáticas: sexo y sexualidad humana; autoestima; prevención de embarazo y métodos de planificación familiar; toma de decisiones; roles sociales, sexuales y género; proyecto de vida; uso de la doble protección / ETS – VIH – Sida y; derechos sexuales y reproductivos,  en el Liceo Andino (Filandia), Simón Bolívar (Quimbaya), General Santander (Montenegro) y Rafael Uribe Uribe (Calarcá), atendiendo 560 jóvenes, . También, se han realizado  7  escuelas de padres en articulación con la Secretaría de Educación departamental en Instituciones Educativas de los municipios de Filandia, Circasia y Quimbaya, atendiendo 240 adultos en escuela de padres  de acuerdo a las necesidades poblacionales, en temas de salud sexual y reproductiva.
Para la implementación de la estrategia en los barrios se realizaron intervenciones en los municipios de Armenia, Circasia, La Tebaida, atendiendo 40 jóvenes. </v>
      </c>
      <c r="AS39" s="107">
        <f>'2019'!N44</f>
        <v>1</v>
      </c>
      <c r="AT39" s="108">
        <f>'2019'!O44</f>
        <v>1</v>
      </c>
      <c r="AU39" s="116">
        <f>'2019'!P44</f>
        <v>0.7</v>
      </c>
      <c r="AV39" s="38">
        <f>'2019'!Q44</f>
        <v>40000000</v>
      </c>
      <c r="AW39" s="38">
        <f>'2019'!R44</f>
        <v>2180000</v>
      </c>
      <c r="AX39" s="116" t="e">
        <f>'2019'!#REF!</f>
        <v>#REF!</v>
      </c>
      <c r="AY39" s="362" t="str">
        <f>'2019'!S44</f>
        <v>El ICBF  desarrolla el  Programa Generaciones Con Bienestar para lo cual de los 2050 cupos programados para la atención en la presente anualidad se tiene que al 30 de septiembre se ha realialido la atención de 1899 usuarios. De igual forma,  La Secretaría de Salud reporta que se realizan procesos de formación y capacitación a docentes, orientadores y padres de familia de las instituciones educativas de los municipios del Quindío; en temas relacionados a: atención primaria en salud mental, consumo de sustancias psicoactivas, primera ayuda psicológica, intervención en crisis, rutas de atención en salud mental, y coberturas en salud, SPA y violencia. De igual manera desde el Programa de Convivencia Social y Salud Mental del Departamento se realiza acompañamiento en la implementación de  la estrategia ANGEL GUARDIAN  perteneciente al Batallón de la Octava Brigada de la Ciudad de Armenia , se han desarrollado jornadas de formación y capacitación en Primeros Auxilios Emocionales, Intervención en Crisis, Escucha activa y herramientas de intervención en casos específicos de: ansiedad, agresividad, maltrato infantil, depresión y conducta suicida. La Capacitación esta dirigida a los soldados pertenecientes a la estrategia; denominados “ángeles Guardianes”.</v>
      </c>
      <c r="AZ39" s="361">
        <f>'2020'!N44</f>
        <v>1</v>
      </c>
      <c r="BA39" s="361">
        <f>'2020'!O44</f>
        <v>0.2</v>
      </c>
      <c r="BB39" s="207">
        <f>'2020'!P44</f>
        <v>0.2</v>
      </c>
      <c r="BC39" s="372">
        <f>'2020'!Q44</f>
        <v>0</v>
      </c>
      <c r="BD39" s="372">
        <f>'2020'!R44</f>
        <v>0</v>
      </c>
      <c r="BE39" s="207">
        <f>'2020'!S44</f>
        <v>0</v>
      </c>
      <c r="BF39" s="27" t="s">
        <v>1420</v>
      </c>
      <c r="BG39" s="475">
        <v>1</v>
      </c>
      <c r="BH39" s="699">
        <v>1</v>
      </c>
      <c r="BI39" s="482">
        <v>1</v>
      </c>
      <c r="BJ39" s="167">
        <v>0</v>
      </c>
      <c r="BK39" s="167"/>
      <c r="BL39" s="482">
        <v>0</v>
      </c>
      <c r="BM39" s="27" t="s">
        <v>2629</v>
      </c>
      <c r="BN39" s="722">
        <v>1</v>
      </c>
      <c r="BO39" s="729">
        <v>1</v>
      </c>
      <c r="BP39" s="482">
        <v>1</v>
      </c>
      <c r="BQ39" s="737">
        <v>0</v>
      </c>
      <c r="BR39" s="738">
        <v>0</v>
      </c>
      <c r="BS39" s="482">
        <v>0</v>
      </c>
      <c r="BT39" s="27" t="s">
        <v>2852</v>
      </c>
      <c r="BU39" s="27"/>
    </row>
    <row r="40" spans="1:73" ht="105" customHeight="1" x14ac:dyDescent="0.25">
      <c r="A40" s="826"/>
      <c r="B40" s="837"/>
      <c r="C40" s="835"/>
      <c r="D40" s="195">
        <v>34</v>
      </c>
      <c r="E40" s="12" t="s">
        <v>175</v>
      </c>
      <c r="F40" s="12" t="s">
        <v>176</v>
      </c>
      <c r="G40" s="12" t="s">
        <v>177</v>
      </c>
      <c r="H40" s="12" t="s">
        <v>178</v>
      </c>
      <c r="I40" s="32" t="s">
        <v>179</v>
      </c>
      <c r="J40" s="43" t="s">
        <v>254</v>
      </c>
      <c r="K40" s="10" t="s">
        <v>262</v>
      </c>
      <c r="L40" s="13">
        <v>137</v>
      </c>
      <c r="M40" s="418" t="s">
        <v>263</v>
      </c>
      <c r="N40" s="795">
        <v>1</v>
      </c>
      <c r="O40" s="795">
        <v>1</v>
      </c>
      <c r="P40" s="748">
        <v>1</v>
      </c>
      <c r="Q40" s="88" t="str">
        <f>'2015'!O45</f>
        <v>Enfoque diferencial y de género incluido e  implementado 5%</v>
      </c>
      <c r="R40" s="90">
        <f>'2015'!P45</f>
        <v>1</v>
      </c>
      <c r="S40" s="753">
        <f>'2015'!Q45</f>
        <v>1</v>
      </c>
      <c r="T40" s="38">
        <f>'2015'!R45</f>
        <v>40525000</v>
      </c>
      <c r="U40" s="38">
        <f>'2015'!S45</f>
        <v>18900000</v>
      </c>
      <c r="V40" s="37">
        <f>'2015'!T45</f>
        <v>0.46637877853177051</v>
      </c>
      <c r="W40" s="32" t="str">
        <f>'2015'!U45</f>
        <v>Durante el periodo se realizó el fortalecimiento de los equipos básicos de atención primaria en salud mental de los 10 municipios ya conformados.</v>
      </c>
      <c r="X40" s="107">
        <f>'2016'!N45</f>
        <v>0.1</v>
      </c>
      <c r="Y40" s="108">
        <f>'2016'!O45</f>
        <v>0.1</v>
      </c>
      <c r="Z40" s="116">
        <f>'2016'!P45</f>
        <v>1</v>
      </c>
      <c r="AA40" s="38">
        <f>'2016'!Q45</f>
        <v>17600000</v>
      </c>
      <c r="AB40" s="38">
        <f>'2016'!R45</f>
        <v>17600000</v>
      </c>
      <c r="AC40" s="116">
        <f>'2016'!S45</f>
        <v>1</v>
      </c>
      <c r="AD40" s="32" t="str">
        <f>'2016'!T45</f>
        <v>Se Ajusto e implemento  la política de salud mental en los 12 municipios del Departamento, conforme a los lineamientos y desarrollos técnicos definidos por el Ministerio de Salud y Protección Social..</v>
      </c>
      <c r="AE40" s="107">
        <f>'2017'!N45</f>
        <v>0.1</v>
      </c>
      <c r="AF40" s="108">
        <f>'2017'!O45</f>
        <v>0.09</v>
      </c>
      <c r="AG40" s="116">
        <f>'2017'!P45</f>
        <v>0.89999999999999991</v>
      </c>
      <c r="AH40" s="38">
        <f>'2017'!Q45</f>
        <v>41200000</v>
      </c>
      <c r="AI40" s="38">
        <f>'2017'!R45</f>
        <v>38560000</v>
      </c>
      <c r="AJ40" s="116">
        <f>'2017'!S45</f>
        <v>0.93592233009708736</v>
      </c>
      <c r="AK40" s="32" t="str">
        <f>'2017'!T45</f>
        <v xml:space="preserve">Desde la secretaria de salud, se ha realizado las siguientes acciones:
• Se realizó la notificación de los casos a las EAPBS y seguimiento a los casos de la dimensión de convivencia social y salud mental, violencia, intento de suicidio, intoxicaciones).
• Se llevó a cabo el seguimiento y acompañamiento a los grupos de autoayuda de los municipios de Quimbaya y Calarcá, en el marco de la estrategia de APS Y RBC.
• Se llevó a cabo grupo de autoayuda de pacientes y familias con esquizofrenia y con autismo.
• Se Participó en la mesa de trabajo con el área de vigilancia epidemiológica para el mejoramiento de la calidad del dato y la depuración de la base de datos de SIVIGILA, con el fin de aclarar y establecer claramente la definición de casos objeto de seguimiento por la dimensión.
• Se llevó a acabo mesa de trabajo con los programas de responsabilidad penal en menores y programas de protección de ICBF, con el fin de disminuir las barreras de acceso a los servicios de salud.
• Se lleva a cabo mesa de trabajo con los Planes de intervenciones colectivas para la planificación de acciones y elaboración de cronograma en la implementación de RBC con enfoque de grupos de autoayuda.
• Se culminó con el curso de salud mental en entornos de vida con el apoyo del SENA, hospital mental y la secretaria de salud.
• Se llevó a cabo la capacitación y certificación de 40 profesionales en intervención en crisis con énfasis en la conducta suicida y plan de manejo seguro, con el Colegio Colombiano de Psicólogos.
</v>
      </c>
      <c r="AL40" s="107">
        <f>'2018'!N45</f>
        <v>12</v>
      </c>
      <c r="AM40" s="108">
        <f>'2018'!O45</f>
        <v>2</v>
      </c>
      <c r="AN40" s="116">
        <f>'2018'!P45</f>
        <v>0.16666666666666666</v>
      </c>
      <c r="AO40" s="38">
        <f>'2018'!Q45</f>
        <v>53000000</v>
      </c>
      <c r="AP40" s="38">
        <f>'2018'!R45</f>
        <v>26400000</v>
      </c>
      <c r="AQ40" s="207">
        <f>'2018'!S45</f>
        <v>0.49811320754716981</v>
      </c>
      <c r="AR40" s="32" t="str">
        <f>'2018'!AB45</f>
        <v>En la implementación del Modelo de Atención Primaria en Salud Mental, (MAPSM) nos encontramos en el ajuste al documento modelo, para su adopción a través de decreto departamental. Así mismo se realiza formación y capacitación a líderes indígenas y comunidad indígena, para el abordaje de la atención en salud mental (conducta suicida, violencia y consumo de sustancias psicoactivas (SPA)) para la inclusión del Componente con enfoque diferencial de etnia e intercultural al Modelo de Atención Primaria en Salud Mental (MAPSM) con énfasis en conducta suicida para grupos y pueblos étnicos, desarrollados en los municipios de Córdoba y Quimbaya.</v>
      </c>
      <c r="AS40" s="107">
        <f>'2019'!N45</f>
        <v>1</v>
      </c>
      <c r="AT40" s="108">
        <f>'2019'!O45</f>
        <v>1</v>
      </c>
      <c r="AU40" s="116">
        <f>'2019'!P45</f>
        <v>0.7</v>
      </c>
      <c r="AV40" s="38">
        <f>'2019'!Q45</f>
        <v>56000000</v>
      </c>
      <c r="AW40" s="38">
        <f>'2019'!R45</f>
        <v>2798000</v>
      </c>
      <c r="AX40" s="116" t="e">
        <f>'2019'!#REF!</f>
        <v>#REF!</v>
      </c>
      <c r="AY40" s="362" t="str">
        <f>'2019'!S45</f>
        <v>Entrenamiento Y Certificación en la Guía de Intervención para trastornos mentales neurológicos y por consumo de Sustancias Psicoactivas  MH-gap  en el primer nivel de atención en Salud; 7 sesiones,  se cuentó con la participación de IPS de Primer Nivel, Planes Locales de Salud, Universidades Publicas y Privadas entre otras instituciones . en total se certificaron 32 profesionales del Departamento</v>
      </c>
      <c r="AZ40" s="361">
        <f>'2020'!N45</f>
        <v>12</v>
      </c>
      <c r="BA40" s="361">
        <f>'2020'!O45</f>
        <v>2</v>
      </c>
      <c r="BB40" s="207">
        <f>'2020'!P45</f>
        <v>0.16666666666666666</v>
      </c>
      <c r="BC40" s="372">
        <f>'2020'!Q45</f>
        <v>0</v>
      </c>
      <c r="BD40" s="372">
        <f>'2020'!R45</f>
        <v>0</v>
      </c>
      <c r="BE40" s="207">
        <f>'2020'!S45</f>
        <v>0</v>
      </c>
      <c r="BF40" s="27" t="s">
        <v>1420</v>
      </c>
      <c r="BG40" s="696">
        <v>0</v>
      </c>
      <c r="BH40" s="696">
        <v>0</v>
      </c>
      <c r="BI40" s="482">
        <v>0</v>
      </c>
      <c r="BJ40" s="372">
        <f>'2020'!V45</f>
        <v>0</v>
      </c>
      <c r="BK40" s="372">
        <f>'2020'!W45</f>
        <v>0</v>
      </c>
      <c r="BL40" s="724">
        <f>'2020'!X45</f>
        <v>0</v>
      </c>
      <c r="BM40" s="27" t="s">
        <v>2608</v>
      </c>
      <c r="BN40" s="722">
        <v>1</v>
      </c>
      <c r="BO40" s="722">
        <v>1</v>
      </c>
      <c r="BP40" s="482">
        <v>1</v>
      </c>
      <c r="BQ40" s="737">
        <v>17310000</v>
      </c>
      <c r="BR40" s="738">
        <v>17310000</v>
      </c>
      <c r="BS40" s="482">
        <v>1</v>
      </c>
      <c r="BT40" s="27" t="s">
        <v>2853</v>
      </c>
      <c r="BU40" s="716"/>
    </row>
    <row r="41" spans="1:73" ht="60" customHeight="1" x14ac:dyDescent="0.25">
      <c r="A41" s="826"/>
      <c r="B41" s="837"/>
      <c r="C41" s="835"/>
      <c r="D41" s="195">
        <v>35</v>
      </c>
      <c r="E41" s="12" t="s">
        <v>180</v>
      </c>
      <c r="F41" s="12" t="s">
        <v>181</v>
      </c>
      <c r="G41" s="12" t="s">
        <v>182</v>
      </c>
      <c r="H41" s="12" t="s">
        <v>183</v>
      </c>
      <c r="I41" s="32" t="s">
        <v>184</v>
      </c>
      <c r="J41" s="7" t="s">
        <v>254</v>
      </c>
      <c r="K41" s="39" t="s">
        <v>268</v>
      </c>
      <c r="L41" s="13">
        <v>139</v>
      </c>
      <c r="M41" s="421" t="s">
        <v>269</v>
      </c>
      <c r="N41" s="428">
        <v>0.9</v>
      </c>
      <c r="O41" s="104">
        <v>1</v>
      </c>
      <c r="P41" s="358">
        <v>1</v>
      </c>
      <c r="Q41" s="88">
        <f>'2015'!O46</f>
        <v>0.2</v>
      </c>
      <c r="R41" s="90">
        <f>'2015'!P46</f>
        <v>5.0000000000000001E-3</v>
      </c>
      <c r="S41" s="37">
        <f>'2015'!Q46</f>
        <v>2.4999999999999998E-2</v>
      </c>
      <c r="T41" s="38">
        <f>'2015'!R46</f>
        <v>0</v>
      </c>
      <c r="U41" s="38">
        <f>'2015'!S46</f>
        <v>0</v>
      </c>
      <c r="V41" s="37">
        <f>'2015'!T46</f>
        <v>0</v>
      </c>
      <c r="W41" s="32" t="str">
        <f>'2015'!U46</f>
        <v>No fue posible obtener la informacion por parte de la unidad ejecutora del programa</v>
      </c>
      <c r="X41" s="107">
        <f>'2016'!N46</f>
        <v>0.09</v>
      </c>
      <c r="Y41" s="108">
        <f>'2016'!O46</f>
        <v>0</v>
      </c>
      <c r="Z41" s="116">
        <f>'2016'!P46</f>
        <v>0</v>
      </c>
      <c r="AA41" s="38">
        <f>'2016'!Q46</f>
        <v>0</v>
      </c>
      <c r="AB41" s="38">
        <f>'2016'!R46</f>
        <v>0</v>
      </c>
      <c r="AC41" s="116">
        <f>'2016'!S46</f>
        <v>0</v>
      </c>
      <c r="AD41" s="32" t="str">
        <f>'2016'!T46</f>
        <v>no reporta</v>
      </c>
      <c r="AE41" s="107">
        <f>'2017'!N46</f>
        <v>0.09</v>
      </c>
      <c r="AF41" s="108">
        <f>'2017'!O46</f>
        <v>0.09</v>
      </c>
      <c r="AG41" s="116">
        <f>'2017'!P46</f>
        <v>1</v>
      </c>
      <c r="AH41" s="38">
        <f>'2017'!Q46</f>
        <v>92700000</v>
      </c>
      <c r="AI41" s="38">
        <f>'2017'!R46</f>
        <v>89440000</v>
      </c>
      <c r="AJ41" s="116">
        <f>'2017'!S46</f>
        <v>0.96483279395900756</v>
      </c>
      <c r="AK41" s="32" t="str">
        <f>'2017'!T46</f>
        <v>Secretaria de salud reporta que hasta el 30 de junio de 2017 se han recibido por parte del Ministerio de salud y Protección Social 2470 dosis de vacuna contra el VPH, de las cuales se han aplicado:
Enero: 258 dosis
Febrero: 304 dosis
Marzo: 276 dosis
Abril: 289 dosis
Mayo: 293 dosis
Junio: 225 dosis</v>
      </c>
      <c r="AL41" s="107">
        <f>'2018'!N46</f>
        <v>1</v>
      </c>
      <c r="AM41" s="108">
        <f>'2018'!O46</f>
        <v>0.4</v>
      </c>
      <c r="AN41" s="116">
        <f>'2018'!P46</f>
        <v>0.4</v>
      </c>
      <c r="AO41" s="38">
        <f>'2018'!Q46</f>
        <v>112000000</v>
      </c>
      <c r="AP41" s="38">
        <f>'2018'!R46</f>
        <v>66720000</v>
      </c>
      <c r="AQ41" s="207">
        <f>'2018'!S46</f>
        <v>0.59571428571428575</v>
      </c>
      <c r="AR41" s="32">
        <f>'2018'!AB46</f>
        <v>0</v>
      </c>
      <c r="AS41" s="107">
        <f>'2019'!N46</f>
        <v>1</v>
      </c>
      <c r="AT41" s="108">
        <f>'2019'!O46</f>
        <v>1</v>
      </c>
      <c r="AU41" s="116">
        <f>'2019'!P46</f>
        <v>0.7</v>
      </c>
      <c r="AV41" s="38">
        <f>'2019'!Q46</f>
        <v>112000000</v>
      </c>
      <c r="AW41" s="38">
        <f>'2019'!R46</f>
        <v>14584000</v>
      </c>
      <c r="AX41" s="116" t="e">
        <f>'2019'!#REF!</f>
        <v>#REF!</v>
      </c>
      <c r="AY41" s="362" t="str">
        <f>'2019'!S46</f>
        <v xml:space="preserve">Según reporta la Secretaría de Salud, se relacionan las dosis de biológicos aplicados por las IPS del Departamento del Quindío a población femenina, con los biológicos suministrados por el Ministerio de Salud, bajo el seguimiento de la Secretaría Departamental, para un total de 128,370 dosis de vacunas aplicadas a mujeres colombianas y 4,088 a mujeres con ciudadanía extranjera que requirieron el servicio en el Departamento, con un total de $1.128.970.182,95. 
</v>
      </c>
      <c r="AZ41" s="361">
        <f>'2020'!N46</f>
        <v>1</v>
      </c>
      <c r="BA41" s="361">
        <f>'2020'!O46</f>
        <v>0.4</v>
      </c>
      <c r="BB41" s="207">
        <f>'2020'!P46</f>
        <v>0.4</v>
      </c>
      <c r="BC41" s="372">
        <f>'2020'!Q46</f>
        <v>0</v>
      </c>
      <c r="BD41" s="372">
        <f>'2020'!R46</f>
        <v>0</v>
      </c>
      <c r="BE41" s="207">
        <f>'2020'!S46</f>
        <v>0</v>
      </c>
      <c r="BF41" s="27" t="s">
        <v>1420</v>
      </c>
      <c r="BG41" s="696">
        <v>0</v>
      </c>
      <c r="BH41" s="696">
        <v>0</v>
      </c>
      <c r="BI41" s="482">
        <v>0</v>
      </c>
      <c r="BJ41" s="372">
        <f>'2020'!V46</f>
        <v>0</v>
      </c>
      <c r="BK41" s="372">
        <f>'2020'!W46</f>
        <v>0</v>
      </c>
      <c r="BL41" s="724">
        <f>'2020'!X46</f>
        <v>0</v>
      </c>
      <c r="BM41" s="27" t="s">
        <v>2608</v>
      </c>
      <c r="BN41" s="730">
        <v>0.9</v>
      </c>
      <c r="BO41" s="722">
        <v>0</v>
      </c>
      <c r="BP41" s="482">
        <v>0</v>
      </c>
      <c r="BQ41" s="737">
        <v>0</v>
      </c>
      <c r="BR41" s="738">
        <v>0</v>
      </c>
      <c r="BS41" s="482">
        <v>0</v>
      </c>
      <c r="BT41" s="27" t="s">
        <v>2820</v>
      </c>
      <c r="BU41" s="27"/>
    </row>
    <row r="42" spans="1:73" ht="126.75" customHeight="1" x14ac:dyDescent="0.25">
      <c r="A42" s="826"/>
      <c r="B42" s="837"/>
      <c r="C42" s="835"/>
      <c r="D42" s="195">
        <v>36</v>
      </c>
      <c r="E42" s="12" t="s">
        <v>185</v>
      </c>
      <c r="F42" s="12" t="s">
        <v>186</v>
      </c>
      <c r="G42" s="12" t="s">
        <v>187</v>
      </c>
      <c r="H42" s="12" t="s">
        <v>188</v>
      </c>
      <c r="I42" s="32" t="s">
        <v>189</v>
      </c>
      <c r="J42" s="7" t="s">
        <v>254</v>
      </c>
      <c r="K42" s="13" t="s">
        <v>270</v>
      </c>
      <c r="L42" s="13">
        <v>162</v>
      </c>
      <c r="M42" s="362" t="s">
        <v>271</v>
      </c>
      <c r="N42" s="429">
        <v>10</v>
      </c>
      <c r="O42" s="795">
        <v>10</v>
      </c>
      <c r="P42" s="748">
        <v>1</v>
      </c>
      <c r="Q42" s="88">
        <f>'2015'!O47</f>
        <v>0.1</v>
      </c>
      <c r="R42" s="90">
        <f>'2015'!P47</f>
        <v>0.1</v>
      </c>
      <c r="S42" s="753">
        <f>'2015'!Q47</f>
        <v>1</v>
      </c>
      <c r="T42" s="38">
        <f>'2015'!R47</f>
        <v>74194772</v>
      </c>
      <c r="U42" s="38">
        <f>'2015'!S47</f>
        <v>74194772</v>
      </c>
      <c r="V42" s="37">
        <f>'2015'!T47</f>
        <v>1</v>
      </c>
      <c r="W42" s="32" t="str">
        <f>'2015'!U47</f>
        <v>Desde la  secretaria de salud departamental se incorporó el enfoque de gènero que permite de manera concreta el inicio de los seguimientos a todos los temas relacionados con la salud con enfasis en la vigilancia de la salud pública de las ITS.</v>
      </c>
      <c r="X42" s="107">
        <f>'2016'!N47</f>
        <v>0.1</v>
      </c>
      <c r="Y42" s="108">
        <f>'2016'!O47</f>
        <v>0.1</v>
      </c>
      <c r="Z42" s="116">
        <f>'2016'!P47</f>
        <v>1</v>
      </c>
      <c r="AA42" s="38">
        <f>'2016'!Q47</f>
        <v>49846333</v>
      </c>
      <c r="AB42" s="38">
        <f>'2016'!R47</f>
        <v>49846333</v>
      </c>
      <c r="AC42" s="116">
        <f>'2016'!S47</f>
        <v>1</v>
      </c>
      <c r="AD42" s="32" t="str">
        <f>'2016'!T47</f>
        <v>Se fortalecieronr los procesos de vigilancia epidemiológica institucional y municipal, por medio de la implementación y desarrollo del  plan de Asesoria y Asistencia técnica para la adherencia a protocolos de Vigilancia en Salud Pública de los eventos de interés en Salud Pública enmarcados en los 12 grandes grupos temáticos (Enfermedades transmisibles, Enfermedades inmunoprevenibles, Micobacterias, Enfermedades transmitidas por vectores, infecciones de transmisión sexual, Zoonosis,  Enfermedades Transmitidas por alimentos (ETA), Infecciones asociadas a la atención en salud, resistencia a los antimicrobianos y consumo de antibióticos, Intoxicaciones agudas por sustancias químicas, Enfermedades No transmisibles, Maternidad segura, vigilancia nutricional y nuevos eventos) en los 12 municipios del Departamento.  PLAN ACCION  82</v>
      </c>
      <c r="AE42" s="107">
        <f>'2017'!N47</f>
        <v>0.1</v>
      </c>
      <c r="AF42" s="108">
        <f>'2017'!O47</f>
        <v>0.1</v>
      </c>
      <c r="AG42" s="116">
        <f>'2017'!P47</f>
        <v>1</v>
      </c>
      <c r="AH42" s="38">
        <f>'2017'!Q47</f>
        <v>279309844</v>
      </c>
      <c r="AI42" s="38">
        <f>'2017'!R47</f>
        <v>212685000</v>
      </c>
      <c r="AJ42" s="116">
        <f>'2017'!S47</f>
        <v>0.76146618018948165</v>
      </c>
      <c r="AK42" s="32" t="str">
        <f>'2017'!T47</f>
        <v>En secretaria de salud se realizó taller teorico Práctico con una duración total de 5 días calendario, orientado al fortalecimiento del Sistema de Vigilancia en Salud Pública con participación de la red notificadora Departamental, Planes Territoriales de Salud y personal con competencia de los 12 Municipios del Departamento. posteriormente se realizo traslado del equipo Departamental de Vigilancia en Salud Pública,  para la socialización de lineamientos 2017 del INS, con personal medico y de enfermeria de cada una de las ESEs del Departamento, en forma posterior se han realizado traslados a los municipios para refuerzos puntuales en tematicas solicitadas.
Se realiza en forma permanente induccion al personal nuevo operario del SIVIGILA con horario estableciodo de los dìas viernes, ademas se cuenta con personal Dptal en los municipios dando procesos de orientaciòn permanente en el manejo y operatividad de la herramienta,  ademas teniendo en cuenta las actualizaciones realizadas a la estrategia informatica SIVIGILA, ha sido necesario apoyar a los Planes locales en los procesos de coneccción y puesta en marcha del aplicativo en UPGD y Unidades informadoras.
Para el mes de junio de 2017, se realizó la evaluación y verificación del estado de ajuste y depuración de las bases de datos, por medio de trabajo directo con los 12 Municipios del Departamento y mesa técnica con referentes de programas Departamentales, con el fin de dar a conoce la información de interes en Salud Pública y coordinar acciones de intervención articuladas.
Se cuenta con un cumplimiento efectivo en el proceso de BAI con envíos al Instituto Nacional por cad uno de los grupos temáticos de interés en Salud Pública </v>
      </c>
      <c r="AL42" s="107">
        <v>0.8</v>
      </c>
      <c r="AM42" s="108">
        <v>0.8</v>
      </c>
      <c r="AN42" s="116">
        <f>'2018'!P47</f>
        <v>1</v>
      </c>
      <c r="AO42" s="38">
        <f>'2018'!Q47</f>
        <v>323286843</v>
      </c>
      <c r="AP42" s="38">
        <f>'2018'!R47</f>
        <v>157800000</v>
      </c>
      <c r="AQ42" s="207">
        <f>'2018'!S47</f>
        <v>0.48811141998748153</v>
      </c>
      <c r="AR42" s="32" t="str">
        <f>'2018'!AB47</f>
        <v>Se realiza verificación semanal de la notificación obligatoria semanal emanada de las 83 unidades primarias generadoras de datos UPGD y se realiza la Búsqueda Activa Institucional correspondiente al trimestre evaluado.</v>
      </c>
      <c r="AS42" s="107">
        <v>0.7</v>
      </c>
      <c r="AT42" s="108">
        <v>0.5</v>
      </c>
      <c r="AU42" s="116">
        <f>'2019'!P47</f>
        <v>0.7</v>
      </c>
      <c r="AV42" s="38">
        <f>'2019'!Q47</f>
        <v>243800000</v>
      </c>
      <c r="AW42" s="38">
        <f>'2019'!R47</f>
        <v>30910000</v>
      </c>
      <c r="AX42" s="116" t="e">
        <f>'2019'!#REF!</f>
        <v>#REF!</v>
      </c>
      <c r="AY42" s="362" t="str">
        <f>'2019'!S47</f>
        <v>*Para la Secretaria de Salud Departamental es una necesidad imperante el proceso de adopción de la Política Pública de Salud Mental, por parte de los municipios del departamento, por lo tanto se realizó envió de la Circular No. 129 del 19 de junio de 2019 donde se solicita la resolución de adopción de la Política Pública de Salud Mental en los 11 municipios de Departamento del Quindío en correlación con la Resolución No.1598 de 2018.
Desde  el Programa de Convivencia Social y Salud Mental se brinda asesoría y Asistencia Técnica dirigida a  Planes Locales de Salud, IPS municipales, EAPB y Comisarias de Familia de los 11 municipios del Departamento del Quindío;  frente a la implementación de la estrategia de Atención Primaria en Salud Mental. con énfasis en la Ley 1438 de 2011, donde determina  la  APS como  la estrategia de coordinación intersectorial que permite la atención integral e integrada, desde la salud pública, la promoción de la salud, la prevención de la enfermedad, el diagnóstico, el tratamiento, y la rehabilitación del paciente en todos los aspectos.</v>
      </c>
      <c r="AZ42" s="361">
        <v>0.8</v>
      </c>
      <c r="BA42" s="361">
        <v>8.8000000000000007</v>
      </c>
      <c r="BB42" s="207">
        <f>'2020'!P47</f>
        <v>1</v>
      </c>
      <c r="BC42" s="372">
        <f>'2020'!Q47</f>
        <v>0</v>
      </c>
      <c r="BD42" s="372">
        <f>'2020'!R47</f>
        <v>0</v>
      </c>
      <c r="BE42" s="207">
        <f>'2020'!S47</f>
        <v>0</v>
      </c>
      <c r="BF42" s="27" t="s">
        <v>1420</v>
      </c>
      <c r="BG42" s="696">
        <v>15</v>
      </c>
      <c r="BH42" s="696">
        <v>12</v>
      </c>
      <c r="BI42" s="482">
        <v>0.8</v>
      </c>
      <c r="BJ42" s="520">
        <v>0</v>
      </c>
      <c r="BK42" s="476">
        <v>2885000</v>
      </c>
      <c r="BL42" s="482">
        <v>1</v>
      </c>
      <c r="BM42" s="27" t="s">
        <v>2630</v>
      </c>
      <c r="BN42" s="722">
        <v>10</v>
      </c>
      <c r="BO42" s="722">
        <v>18</v>
      </c>
      <c r="BP42" s="482">
        <v>1</v>
      </c>
      <c r="BQ42" s="737">
        <v>0</v>
      </c>
      <c r="BR42" s="738">
        <v>0</v>
      </c>
      <c r="BS42" s="482">
        <v>0</v>
      </c>
      <c r="BT42" s="27" t="s">
        <v>2854</v>
      </c>
      <c r="BU42" s="716"/>
    </row>
    <row r="43" spans="1:73" ht="60" customHeight="1" x14ac:dyDescent="0.25">
      <c r="A43" s="826"/>
      <c r="B43" s="837"/>
      <c r="C43" s="835" t="s">
        <v>190</v>
      </c>
      <c r="D43" s="195">
        <v>37</v>
      </c>
      <c r="E43" s="12" t="s">
        <v>191</v>
      </c>
      <c r="F43" s="12" t="s">
        <v>192</v>
      </c>
      <c r="G43" s="12" t="s">
        <v>193</v>
      </c>
      <c r="H43" s="12" t="s">
        <v>194</v>
      </c>
      <c r="I43" s="32" t="s">
        <v>179</v>
      </c>
      <c r="J43" s="826" t="s">
        <v>254</v>
      </c>
      <c r="K43" s="809" t="s">
        <v>262</v>
      </c>
      <c r="L43" s="809">
        <v>137</v>
      </c>
      <c r="M43" s="825" t="s">
        <v>263</v>
      </c>
      <c r="N43" s="428">
        <v>1</v>
      </c>
      <c r="O43" s="104">
        <v>1</v>
      </c>
      <c r="P43" s="358">
        <v>1</v>
      </c>
      <c r="Q43" s="88">
        <f>'2015'!O48</f>
        <v>0.3</v>
      </c>
      <c r="R43" s="90">
        <f>'2015'!P48</f>
        <v>0.3</v>
      </c>
      <c r="S43" s="753">
        <f>'2015'!Q48</f>
        <v>1</v>
      </c>
      <c r="T43" s="38">
        <f>'2015'!R48</f>
        <v>10113333</v>
      </c>
      <c r="U43" s="38">
        <f>'2015'!S48</f>
        <v>10000000</v>
      </c>
      <c r="V43" s="37">
        <f>'2015'!T48</f>
        <v>0.98879370431093294</v>
      </c>
      <c r="W43" s="32" t="str">
        <f>'2015'!U48</f>
        <v>Desde la jefatura de la Mujer de la secretaria de familia y desde la secretaria de salud se viene trabajando de manera articulada para desarrollar el seguimiento a los casos de violencia contra la mujer y donde se aplique el decreto 2734 de 2012. Es importante precisar que las deniuncias efectuadas bajo la ley 1257 de 2008 no siemre neceitan de estas medidas pero que se vienen realizando sensibilizaciones a las EPS frente a la aplicabilidad de esta normativa.</v>
      </c>
      <c r="X43" s="107">
        <f>'2016'!N48</f>
        <v>0.1</v>
      </c>
      <c r="Y43" s="108">
        <f>'2016'!O48</f>
        <v>0.1</v>
      </c>
      <c r="Z43" s="116">
        <f>'2016'!P48</f>
        <v>1</v>
      </c>
      <c r="AA43" s="38">
        <f>'2016'!Q48</f>
        <v>0</v>
      </c>
      <c r="AB43" s="38">
        <f>'2016'!R48</f>
        <v>0</v>
      </c>
      <c r="AC43" s="116">
        <f>'2016'!S48</f>
        <v>0</v>
      </c>
      <c r="AD43" s="32" t="str">
        <f>'2016'!T48</f>
        <v>Desde la Secretaria de la Mujer de la Secretaria de Familia se viene  trabajando de manera articulada para desarrollar el seguimiento  a los casos de violencia contra la mujer, donde se aplique el decreto 2734 de 2012. Es importante precisar que las denuncias efectuadas bajo la  Ley 1257  del 2008 no siempre necesita de estas medidas , pero se vienen realizando sensibilizaciones a las EPS frente a la aplicabilidad de esta normativa.</v>
      </c>
      <c r="AE43" s="107">
        <f>'2017'!N48</f>
        <v>0.1</v>
      </c>
      <c r="AF43" s="108">
        <f>'2017'!O48</f>
        <v>0.1</v>
      </c>
      <c r="AG43" s="116">
        <f>'2017'!P48</f>
        <v>1</v>
      </c>
      <c r="AH43" s="38">
        <f>'2017'!Q48</f>
        <v>41200000</v>
      </c>
      <c r="AI43" s="38">
        <f>'2017'!R48</f>
        <v>38560000</v>
      </c>
      <c r="AJ43" s="116">
        <f>'2017'!S48</f>
        <v>0.93592233009708736</v>
      </c>
      <c r="AK43" s="32" t="str">
        <f>'2017'!T48</f>
        <v>Secretaria de salud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v>
      </c>
      <c r="AL43" s="107">
        <f>'2018'!N48</f>
        <v>8</v>
      </c>
      <c r="AM43" s="108">
        <f>'2018'!O48</f>
        <v>8</v>
      </c>
      <c r="AN43" s="116">
        <f>'2018'!P48</f>
        <v>1</v>
      </c>
      <c r="AO43" s="38">
        <f>'2018'!Q48</f>
        <v>37000000</v>
      </c>
      <c r="AP43" s="38">
        <f>'2018'!R48</f>
        <v>22240000</v>
      </c>
      <c r="AQ43" s="207">
        <f>'2018'!S48</f>
        <v>0.60108108108108105</v>
      </c>
      <c r="AR43" s="32" t="str">
        <f>'2018'!AB48</f>
        <v>En los 12 municipios, se están realizando procesos orientados al desarrollo de la política Nacional, la cual está establecida para realizar acciones en las estrategias de abordaje integral de la mujer antes, durante y después del evento obstétrico, Salud Sexual y Reproductiva (SSR) de adolescentes y jóvenes, Abordaje integral de las violencias de género y violencias sexuales incluyendo colectivos LGTBI y Acceso universal a prevención y atención integral en ITS-VIH/SIDA con enfoque de vulnerabilidad.</v>
      </c>
      <c r="AS43" s="107">
        <f>'2019'!N48</f>
        <v>1</v>
      </c>
      <c r="AT43" s="108">
        <f>'2019'!O48</f>
        <v>1</v>
      </c>
      <c r="AU43" s="116">
        <f>'2019'!P48</f>
        <v>0.7</v>
      </c>
      <c r="AV43" s="38">
        <f>'2019'!Q48</f>
        <v>56000000</v>
      </c>
      <c r="AW43" s="38">
        <f>'2019'!R48</f>
        <v>2798000</v>
      </c>
      <c r="AX43" s="116" t="e">
        <f>'2019'!#REF!</f>
        <v>#REF!</v>
      </c>
      <c r="AY43" s="362" t="str">
        <f>'2019'!S48</f>
        <v>Entrenamiento Y Certificación en la Guía de Intervención para trastornos mentales neurológicos y por consumo de Sustancias Psicoactivas  MH-gap  en el primer nivel de atención en Salud; 7 sesiones,  se cuentó con la participación de IPS de Primer Nivel, Planes Locales de Salud, Universidades Publicas y Privadas entre otras instituciones . en total se certificaron 32 profesionales del Departamento.</v>
      </c>
      <c r="AZ43" s="361">
        <f>'2020'!N48</f>
        <v>8</v>
      </c>
      <c r="BA43" s="368">
        <f>'2020'!O48</f>
        <v>8</v>
      </c>
      <c r="BB43" s="207">
        <f>'2020'!P48</f>
        <v>1</v>
      </c>
      <c r="BC43" s="372">
        <f>'2020'!Q48</f>
        <v>0</v>
      </c>
      <c r="BD43" s="372">
        <f>'2020'!R48</f>
        <v>0</v>
      </c>
      <c r="BE43" s="207">
        <f>'2020'!S48</f>
        <v>0</v>
      </c>
      <c r="BF43" s="27" t="s">
        <v>1420</v>
      </c>
      <c r="BG43" s="475">
        <v>3</v>
      </c>
      <c r="BH43" s="526">
        <v>2</v>
      </c>
      <c r="BI43" s="482">
        <v>0.66659999999999997</v>
      </c>
      <c r="BJ43" s="555">
        <v>17000000</v>
      </c>
      <c r="BK43" s="555">
        <v>44000000</v>
      </c>
      <c r="BL43" s="482">
        <v>1</v>
      </c>
      <c r="BM43" s="27" t="s">
        <v>2631</v>
      </c>
      <c r="BN43" s="730">
        <v>1</v>
      </c>
      <c r="BO43" s="785">
        <v>1</v>
      </c>
      <c r="BP43" s="482">
        <v>1</v>
      </c>
      <c r="BQ43" s="737">
        <v>0</v>
      </c>
      <c r="BR43" s="738">
        <v>0</v>
      </c>
      <c r="BS43" s="482">
        <v>0</v>
      </c>
      <c r="BT43" s="27" t="s">
        <v>2855</v>
      </c>
      <c r="BU43" s="27"/>
    </row>
    <row r="44" spans="1:73" ht="60" customHeight="1" x14ac:dyDescent="0.25">
      <c r="A44" s="826"/>
      <c r="B44" s="837"/>
      <c r="C44" s="835"/>
      <c r="D44" s="195">
        <v>38</v>
      </c>
      <c r="E44" s="12" t="s">
        <v>195</v>
      </c>
      <c r="F44" s="12" t="s">
        <v>192</v>
      </c>
      <c r="G44" s="12" t="s">
        <v>193</v>
      </c>
      <c r="H44" s="12" t="s">
        <v>194</v>
      </c>
      <c r="I44" s="32" t="s">
        <v>179</v>
      </c>
      <c r="J44" s="826"/>
      <c r="K44" s="809"/>
      <c r="L44" s="809"/>
      <c r="M44" s="825"/>
      <c r="N44" s="428">
        <v>1</v>
      </c>
      <c r="O44" s="104">
        <v>1</v>
      </c>
      <c r="P44" s="784">
        <f>O44/N44</f>
        <v>1</v>
      </c>
      <c r="Q44" s="88">
        <f>'2015'!O49</f>
        <v>0</v>
      </c>
      <c r="R44" s="90">
        <f>'2015'!P49</f>
        <v>0</v>
      </c>
      <c r="S44" s="37">
        <f>'2015'!Q49</f>
        <v>0</v>
      </c>
      <c r="T44" s="38">
        <f>'2015'!R49</f>
        <v>0</v>
      </c>
      <c r="U44" s="38">
        <f>'2015'!S49</f>
        <v>0</v>
      </c>
      <c r="V44" s="37">
        <f>'2015'!T49</f>
        <v>0</v>
      </c>
      <c r="W44" s="32" t="str">
        <f>'2015'!U49</f>
        <v>ND</v>
      </c>
      <c r="X44" s="107">
        <f>'2016'!N49</f>
        <v>0.1</v>
      </c>
      <c r="Y44" s="108">
        <f>'2016'!O49</f>
        <v>0.1</v>
      </c>
      <c r="Z44" s="116">
        <f>'2016'!P49</f>
        <v>1</v>
      </c>
      <c r="AA44" s="38">
        <f>'2016'!Q49</f>
        <v>0</v>
      </c>
      <c r="AB44" s="38">
        <f>'2016'!R49</f>
        <v>0</v>
      </c>
      <c r="AC44" s="116">
        <f>'2016'!S49</f>
        <v>0</v>
      </c>
      <c r="AD44" s="32" t="str">
        <f>'2016'!T49</f>
        <v>estas estan establecidas por el sistema de salud</v>
      </c>
      <c r="AE44" s="107">
        <f>'2017'!N49</f>
        <v>0.1</v>
      </c>
      <c r="AF44" s="108">
        <f>'2017'!O49</f>
        <v>0.06</v>
      </c>
      <c r="AG44" s="116">
        <f>'2017'!P49</f>
        <v>0.6</v>
      </c>
      <c r="AH44" s="38">
        <f>'2017'!Q49</f>
        <v>0</v>
      </c>
      <c r="AI44" s="38">
        <f>'2017'!R49</f>
        <v>0</v>
      </c>
      <c r="AJ44" s="116">
        <f>'2017'!S49</f>
        <v>0</v>
      </c>
      <c r="AK44" s="32" t="str">
        <f>'2017'!T49</f>
        <v>En secretaria de salud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v>
      </c>
      <c r="AL44" s="107">
        <f>'2018'!N49</f>
        <v>0</v>
      </c>
      <c r="AM44" s="108">
        <f>'2018'!O49</f>
        <v>0</v>
      </c>
      <c r="AN44" s="116">
        <f>'2018'!P49</f>
        <v>0</v>
      </c>
      <c r="AO44" s="38">
        <f>'2018'!Q49</f>
        <v>0</v>
      </c>
      <c r="AP44" s="38">
        <f>'2018'!R49</f>
        <v>0</v>
      </c>
      <c r="AQ44" s="207">
        <f>'2018'!S49</f>
        <v>0</v>
      </c>
      <c r="AR44" s="32">
        <f>'2018'!AB49</f>
        <v>0</v>
      </c>
      <c r="AS44" s="107">
        <f>'2019'!N49</f>
        <v>0</v>
      </c>
      <c r="AT44" s="108">
        <f>'2019'!O49</f>
        <v>0</v>
      </c>
      <c r="AU44" s="116">
        <f>'2019'!P49</f>
        <v>0.7</v>
      </c>
      <c r="AV44" s="38">
        <f>'2019'!Q49</f>
        <v>0</v>
      </c>
      <c r="AW44" s="38">
        <f>'2019'!R49</f>
        <v>0</v>
      </c>
      <c r="AX44" s="116" t="e">
        <f>'2019'!#REF!</f>
        <v>#REF!</v>
      </c>
      <c r="AY44" s="362" t="str">
        <f>'2019'!S49</f>
        <v>Se realizaron 16 talleres de sensibilización frente a la enfermedad de tuberculosis y lepra, dirigidos a personal de salud, pacientes y sus familias, asistieron 138 personas, de los cuales 107 fueron de sexo femenino. Se realizaron 16 jornadas de movilización y búsqueda de sintomáticos de piel y sistema nervioso periférico en los cuales se educaron y valoraron 661 personas sobre la enfermedad de Hansen, de los cuales 285 eran de sexo femenino.
Se realizaron 30 jornadas de movilización y búsqueda de sintomáticos respiratorios en los cuales se educaron y valoraron 1523 personas sobre la enfermedad de tuberculosis, de los cuales 797 eran de sexo femenino. Privadas de la libertad, habitante de calle y hogares de adulto mayor, VIH, etc. Se realizaron 6 jornadas de Educación a pacientes con tuberculosis, donde se educaron 187 personas de las cuales 26 eran de sexo femenino.</v>
      </c>
      <c r="AZ44" s="361">
        <f>'2020'!N49</f>
        <v>0</v>
      </c>
      <c r="BA44" s="368">
        <f>'2020'!O49</f>
        <v>0</v>
      </c>
      <c r="BB44" s="207">
        <f>'2020'!P49</f>
        <v>0</v>
      </c>
      <c r="BC44" s="372">
        <f>'2020'!Q49</f>
        <v>0</v>
      </c>
      <c r="BD44" s="372">
        <f>'2020'!R49</f>
        <v>0</v>
      </c>
      <c r="BE44" s="207">
        <f>'2020'!S49</f>
        <v>0</v>
      </c>
      <c r="BF44" s="27" t="s">
        <v>1420</v>
      </c>
      <c r="BG44" s="475">
        <v>0</v>
      </c>
      <c r="BH44" s="526">
        <v>0</v>
      </c>
      <c r="BI44" s="691">
        <v>0</v>
      </c>
      <c r="BJ44" s="555"/>
      <c r="BK44" s="557"/>
      <c r="BL44" s="711">
        <v>0</v>
      </c>
      <c r="BM44" s="27" t="s">
        <v>2608</v>
      </c>
      <c r="BN44" s="730">
        <v>1</v>
      </c>
      <c r="BO44" s="785">
        <v>1</v>
      </c>
      <c r="BP44" s="711">
        <v>1</v>
      </c>
      <c r="BQ44" s="737">
        <v>0</v>
      </c>
      <c r="BR44" s="738">
        <v>0</v>
      </c>
      <c r="BS44" s="711">
        <v>0</v>
      </c>
      <c r="BT44" s="27" t="s">
        <v>2856</v>
      </c>
      <c r="BU44" s="27"/>
    </row>
    <row r="45" spans="1:73" ht="82.5" customHeight="1" x14ac:dyDescent="0.25">
      <c r="A45" s="826"/>
      <c r="B45" s="837"/>
      <c r="C45" s="835"/>
      <c r="D45" s="195">
        <v>39</v>
      </c>
      <c r="E45" s="12" t="s">
        <v>196</v>
      </c>
      <c r="F45" s="12" t="s">
        <v>197</v>
      </c>
      <c r="G45" s="12" t="s">
        <v>198</v>
      </c>
      <c r="H45" s="12" t="s">
        <v>199</v>
      </c>
      <c r="I45" s="32" t="s">
        <v>179</v>
      </c>
      <c r="J45" s="826" t="s">
        <v>254</v>
      </c>
      <c r="K45" s="809" t="s">
        <v>255</v>
      </c>
      <c r="L45" s="837">
        <v>133</v>
      </c>
      <c r="M45" s="833" t="s">
        <v>257</v>
      </c>
      <c r="N45" s="429">
        <v>1</v>
      </c>
      <c r="O45" s="349">
        <v>1</v>
      </c>
      <c r="P45" s="358">
        <v>1</v>
      </c>
      <c r="Q45" s="88">
        <f>'2015'!O50</f>
        <v>0</v>
      </c>
      <c r="R45" s="90">
        <f>'2015'!P50</f>
        <v>0</v>
      </c>
      <c r="S45" s="37">
        <f>'2015'!Q50</f>
        <v>0</v>
      </c>
      <c r="T45" s="38">
        <f>'2015'!R50</f>
        <v>0</v>
      </c>
      <c r="U45" s="38">
        <f>'2015'!S50</f>
        <v>0</v>
      </c>
      <c r="V45" s="37">
        <f>'2015'!T50</f>
        <v>0</v>
      </c>
      <c r="W45" s="32" t="str">
        <f>'2015'!U50</f>
        <v>ND</v>
      </c>
      <c r="X45" s="107">
        <f>'2016'!N50</f>
        <v>0.1</v>
      </c>
      <c r="Y45" s="108">
        <f>'2016'!O50</f>
        <v>0.1</v>
      </c>
      <c r="Z45" s="116">
        <f>'2016'!P50</f>
        <v>1</v>
      </c>
      <c r="AA45" s="38">
        <f>'2016'!Q50</f>
        <v>0</v>
      </c>
      <c r="AB45" s="38">
        <f>'2016'!R50</f>
        <v>0</v>
      </c>
      <c r="AC45" s="116">
        <f>'2016'!S50</f>
        <v>0</v>
      </c>
      <c r="AD45" s="32" t="str">
        <f>'2016'!T50</f>
        <v>se adelantaron las acciones desde la secretaria de salud</v>
      </c>
      <c r="AE45" s="107">
        <f>'2017'!N50</f>
        <v>0.1</v>
      </c>
      <c r="AF45" s="108">
        <f>'2017'!O50</f>
        <v>8.5000000000000006E-2</v>
      </c>
      <c r="AG45" s="116">
        <f>'2017'!P50</f>
        <v>0.85</v>
      </c>
      <c r="AH45" s="38">
        <f>'2017'!Q50</f>
        <v>25750000</v>
      </c>
      <c r="AI45" s="38">
        <f>'2017'!R50</f>
        <v>23220000</v>
      </c>
      <c r="AJ45" s="116">
        <f>'2017'!S50</f>
        <v>0.90174757281553397</v>
      </c>
      <c r="AK45" s="32" t="str">
        <f>'2017'!T50</f>
        <v>En secretaria de salud a traves del ASIS (Análisis de Situación de Salud) se ha formulado un plan de articulación intersectorial para la canalización de diferentes acciones (salud, riesgos y atención) en la poblacion.</v>
      </c>
      <c r="AL45" s="107">
        <f>'2018'!N50</f>
        <v>5</v>
      </c>
      <c r="AM45" s="108">
        <f>'2018'!O50</f>
        <v>1</v>
      </c>
      <c r="AN45" s="116">
        <f>'2018'!P50</f>
        <v>0.2</v>
      </c>
      <c r="AO45" s="38">
        <f>'2018'!Q50</f>
        <v>86385271</v>
      </c>
      <c r="AP45" s="38">
        <f>'2018'!R50</f>
        <v>34860000</v>
      </c>
      <c r="AQ45" s="207">
        <f>'2018'!S50</f>
        <v>0.40354101569004741</v>
      </c>
      <c r="AR45" s="32" t="str">
        <f>'2018'!AB50</f>
        <v>En la implementación del programa de participación social en salud, y con la formulación de la política nacional de Participación Social se iniciaron  los procesos de articulación e identificación de las líneas de acción de los programas a ser incluidos en la Política. Se interactúa con estudiantes de la Institución Educativa INET del municipio de Circasia en la realización de talleres en prevención de violencia contra la mujer y delitos de trata de personas. Además se vienen realizando actividades con población indígena en 5 municipios del Departamento en deberes y derechos en salud, acompañamiento proceso de seguridad alimentaria y nutricional (comunidades de los municipios de Córdoba, Pijao, La Tebaida, Calarcá, Quimbaya y Buenavista).</v>
      </c>
      <c r="AS45" s="107">
        <f>'2019'!N50</f>
        <v>12</v>
      </c>
      <c r="AT45" s="108">
        <f>'2019'!O50</f>
        <v>12</v>
      </c>
      <c r="AU45" s="116">
        <f>'2019'!P50</f>
        <v>0.7</v>
      </c>
      <c r="AV45" s="38">
        <f>'2019'!Q50</f>
        <v>28000000</v>
      </c>
      <c r="AW45" s="38">
        <f>'2019'!R50</f>
        <v>3180000</v>
      </c>
      <c r="AX45" s="116" t="e">
        <f>'2019'!#REF!</f>
        <v>#REF!</v>
      </c>
      <c r="AY45" s="362" t="str">
        <f>'2019'!S50</f>
        <v>La Secretaría de Familia reporta que se realizan procesos de formación y capacitación a docentes, orientadores y padres de familia de las instituciones educativas de los municipios del Quindío en temas relacionados con atención primaria en salud mental, consumo de sustancias psicoactivas, primera ayuda psicológica, intervención en crisis, rutas de atención en salud mental, y coberturas en salud, SPA y violencia.</v>
      </c>
      <c r="AZ45" s="361">
        <f>'2020'!N50</f>
        <v>5</v>
      </c>
      <c r="BA45" s="361">
        <f>'2020'!O50</f>
        <v>1</v>
      </c>
      <c r="BB45" s="207">
        <f>'2020'!P50</f>
        <v>0.2</v>
      </c>
      <c r="BC45" s="372">
        <f>'2020'!Q50</f>
        <v>0</v>
      </c>
      <c r="BD45" s="372">
        <f>'2020'!R50</f>
        <v>0</v>
      </c>
      <c r="BE45" s="207">
        <f>'2020'!S50</f>
        <v>0</v>
      </c>
      <c r="BF45" s="27" t="s">
        <v>1420</v>
      </c>
      <c r="BG45" s="475">
        <v>1</v>
      </c>
      <c r="BH45" s="498">
        <v>1</v>
      </c>
      <c r="BI45" s="482">
        <v>1</v>
      </c>
      <c r="BJ45" s="520">
        <v>0</v>
      </c>
      <c r="BK45" s="520">
        <v>0</v>
      </c>
      <c r="BL45" s="482">
        <v>0</v>
      </c>
      <c r="BM45" s="27" t="s">
        <v>2632</v>
      </c>
      <c r="BN45" s="722">
        <v>1</v>
      </c>
      <c r="BO45" s="729">
        <v>1</v>
      </c>
      <c r="BP45" s="482">
        <v>1</v>
      </c>
      <c r="BQ45" s="737">
        <v>0</v>
      </c>
      <c r="BR45" s="738">
        <v>0</v>
      </c>
      <c r="BS45" s="482">
        <v>0</v>
      </c>
      <c r="BT45" s="27" t="s">
        <v>2857</v>
      </c>
      <c r="BU45" s="716"/>
    </row>
    <row r="46" spans="1:73" ht="60" customHeight="1" x14ac:dyDescent="0.25">
      <c r="A46" s="826"/>
      <c r="B46" s="837"/>
      <c r="C46" s="835"/>
      <c r="D46" s="195">
        <v>40</v>
      </c>
      <c r="E46" s="12" t="s">
        <v>200</v>
      </c>
      <c r="F46" s="12" t="s">
        <v>201</v>
      </c>
      <c r="G46" s="12" t="s">
        <v>202</v>
      </c>
      <c r="H46" s="12" t="s">
        <v>203</v>
      </c>
      <c r="I46" s="32" t="s">
        <v>204</v>
      </c>
      <c r="J46" s="826"/>
      <c r="K46" s="809"/>
      <c r="L46" s="837"/>
      <c r="M46" s="833"/>
      <c r="N46" s="429">
        <v>1</v>
      </c>
      <c r="O46" s="349">
        <v>0.5</v>
      </c>
      <c r="P46" s="797">
        <v>0.5</v>
      </c>
      <c r="Q46" s="88">
        <f>'2015'!O51</f>
        <v>0</v>
      </c>
      <c r="R46" s="90">
        <f>'2015'!P51</f>
        <v>0</v>
      </c>
      <c r="S46" s="37">
        <f>'2015'!Q51</f>
        <v>0</v>
      </c>
      <c r="T46" s="38">
        <f>'2015'!R51</f>
        <v>0</v>
      </c>
      <c r="U46" s="38">
        <f>'2015'!S51</f>
        <v>0</v>
      </c>
      <c r="V46" s="37">
        <f>'2015'!T51</f>
        <v>0</v>
      </c>
      <c r="W46" s="32" t="str">
        <f>'2015'!U51</f>
        <v>ND</v>
      </c>
      <c r="X46" s="107">
        <f>'2016'!N51</f>
        <v>0.1</v>
      </c>
      <c r="Y46" s="108">
        <f>'2016'!O51</f>
        <v>0.1</v>
      </c>
      <c r="Z46" s="116">
        <f>'2016'!P51</f>
        <v>1</v>
      </c>
      <c r="AA46" s="38">
        <f>'2016'!Q51</f>
        <v>0</v>
      </c>
      <c r="AB46" s="38">
        <f>'2016'!R51</f>
        <v>0</v>
      </c>
      <c r="AC46" s="116">
        <f>'2016'!S51</f>
        <v>0</v>
      </c>
      <c r="AD46" s="32" t="str">
        <f>'2016'!T51</f>
        <v>Realización de 3 mesas de trabajo con las secretarias de educación, familia y cultura y turismo para definir la propuesta de intervención intersectorial desde el enfoque de determinantes sociales, como el seguimiento a la mesa de trabajo frente a la problemáticas de salud mental de los docentes en conjunto con la secretaria de educación.</v>
      </c>
      <c r="AE46" s="107">
        <f>'2017'!N51</f>
        <v>0.1</v>
      </c>
      <c r="AF46" s="108">
        <f>'2017'!O51</f>
        <v>0.09</v>
      </c>
      <c r="AG46" s="116">
        <f>'2017'!P51</f>
        <v>0.89999999999999991</v>
      </c>
      <c r="AH46" s="38">
        <f>'2017'!Q51</f>
        <v>0</v>
      </c>
      <c r="AI46" s="38">
        <f>'2017'!R51</f>
        <v>0</v>
      </c>
      <c r="AJ46" s="116">
        <f>'2017'!S51</f>
        <v>0</v>
      </c>
      <c r="AK46" s="32" t="str">
        <f>'2017'!T51</f>
        <v>En secretaria de salud a traves del ASIS (Análisis de Situación de Salud) se ha formulado un plan de articulación intersectorial para la canalización de diferentes acciones (salud, riesgos y atención) en la poblacion.</v>
      </c>
      <c r="AL46" s="107">
        <f>'2018'!N51</f>
        <v>0</v>
      </c>
      <c r="AM46" s="108">
        <f>'2018'!O51</f>
        <v>0</v>
      </c>
      <c r="AN46" s="116">
        <f>'2018'!P51</f>
        <v>0</v>
      </c>
      <c r="AO46" s="38">
        <f>'2018'!Q51</f>
        <v>0</v>
      </c>
      <c r="AP46" s="38">
        <f>'2018'!R51</f>
        <v>0</v>
      </c>
      <c r="AQ46" s="207">
        <f>'2018'!S51</f>
        <v>0</v>
      </c>
      <c r="AR46" s="32">
        <f>'2018'!AB51</f>
        <v>0</v>
      </c>
      <c r="AS46" s="107">
        <f>'2019'!N51</f>
        <v>0</v>
      </c>
      <c r="AT46" s="108">
        <f>'2019'!O51</f>
        <v>0</v>
      </c>
      <c r="AU46" s="116">
        <f>'2019'!P51</f>
        <v>0.7</v>
      </c>
      <c r="AV46" s="38">
        <f>'2019'!Q51</f>
        <v>0</v>
      </c>
      <c r="AW46" s="38">
        <f>'2019'!R51</f>
        <v>0</v>
      </c>
      <c r="AX46" s="116" t="e">
        <f>'2019'!#REF!</f>
        <v>#REF!</v>
      </c>
      <c r="AY46" s="362" t="str">
        <f>'2019'!S51</f>
        <v xml:space="preserve">Esta acción concreta hace parte de una de las funciones del Comité consultivo intersectorial para la atención integral de la violencia de género. De esta forma, a través de la publicación de los informes d e los sistemas de información de la Secretaría de Salud, se viene adelantando el proceso para mitigar problemáticas en salud pública para mujeres. </v>
      </c>
      <c r="AZ46" s="361">
        <f>'2020'!N51</f>
        <v>0</v>
      </c>
      <c r="BA46" s="361">
        <f>'2020'!O51</f>
        <v>0</v>
      </c>
      <c r="BB46" s="207">
        <f>'2020'!P51</f>
        <v>0</v>
      </c>
      <c r="BC46" s="372">
        <f>'2020'!Q51</f>
        <v>0</v>
      </c>
      <c r="BD46" s="372">
        <f>'2020'!R51</f>
        <v>0</v>
      </c>
      <c r="BE46" s="207">
        <f>'2020'!S51</f>
        <v>0</v>
      </c>
      <c r="BF46" s="366" t="s">
        <v>1420</v>
      </c>
      <c r="BG46" s="475">
        <v>0</v>
      </c>
      <c r="BH46" s="699">
        <v>0</v>
      </c>
      <c r="BI46" s="482">
        <v>0</v>
      </c>
      <c r="BJ46" s="520"/>
      <c r="BK46" s="476"/>
      <c r="BL46" s="482">
        <v>0</v>
      </c>
      <c r="BM46" s="715" t="s">
        <v>2608</v>
      </c>
      <c r="BN46" s="722">
        <v>0</v>
      </c>
      <c r="BO46" s="729">
        <v>0</v>
      </c>
      <c r="BP46" s="482">
        <v>0</v>
      </c>
      <c r="BQ46" s="737">
        <v>0</v>
      </c>
      <c r="BR46" s="738">
        <v>0</v>
      </c>
      <c r="BS46" s="482">
        <v>0</v>
      </c>
      <c r="BT46" s="39" t="s">
        <v>2905</v>
      </c>
      <c r="BU46" s="716"/>
    </row>
    <row r="47" spans="1:73" ht="60" customHeight="1" x14ac:dyDescent="0.25">
      <c r="A47" s="826" t="s">
        <v>292</v>
      </c>
      <c r="B47" s="835" t="s">
        <v>293</v>
      </c>
      <c r="C47" s="835" t="s">
        <v>294</v>
      </c>
      <c r="D47" s="685">
        <v>41</v>
      </c>
      <c r="E47" s="5" t="s">
        <v>295</v>
      </c>
      <c r="F47" s="5" t="s">
        <v>296</v>
      </c>
      <c r="G47" s="5" t="s">
        <v>297</v>
      </c>
      <c r="H47" s="5" t="s">
        <v>298</v>
      </c>
      <c r="I47" s="33" t="s">
        <v>299</v>
      </c>
      <c r="J47" s="63" t="s">
        <v>382</v>
      </c>
      <c r="K47" s="9" t="s">
        <v>383</v>
      </c>
      <c r="L47" s="11">
        <v>250</v>
      </c>
      <c r="M47" s="421" t="s">
        <v>384</v>
      </c>
      <c r="N47" s="428">
        <v>0.9</v>
      </c>
      <c r="O47" s="104">
        <v>1</v>
      </c>
      <c r="P47" s="358">
        <v>1</v>
      </c>
      <c r="Q47" s="88">
        <f>'2015'!O52</f>
        <v>0</v>
      </c>
      <c r="R47" s="90">
        <f>'2015'!P52</f>
        <v>0</v>
      </c>
      <c r="S47" s="37">
        <f>'2015'!Q52</f>
        <v>0</v>
      </c>
      <c r="T47" s="38">
        <f>'2015'!R52</f>
        <v>0</v>
      </c>
      <c r="U47" s="38">
        <f>'2015'!S52</f>
        <v>0</v>
      </c>
      <c r="V47" s="37">
        <f>'2015'!T52</f>
        <v>0</v>
      </c>
      <c r="W47" s="32" t="str">
        <f>'2015'!U52</f>
        <v>ND</v>
      </c>
      <c r="X47" s="107">
        <f>'2016'!N52</f>
        <v>0.09</v>
      </c>
      <c r="Y47" s="108">
        <f>'2016'!O52</f>
        <v>0.05</v>
      </c>
      <c r="Z47" s="116">
        <f>'2016'!P52</f>
        <v>0.55555555555555558</v>
      </c>
      <c r="AA47" s="38">
        <f>'2016'!Q52</f>
        <v>0</v>
      </c>
      <c r="AB47" s="38">
        <f>'2016'!R52</f>
        <v>0</v>
      </c>
      <c r="AC47" s="116">
        <f>'2016'!S52</f>
        <v>0</v>
      </c>
      <c r="AD47" s="32" t="str">
        <f>'2016'!T52</f>
        <v xml:space="preserve">se inicio con el diseño de una propusta de capacitacion </v>
      </c>
      <c r="AE47" s="107">
        <f>'2017'!N52</f>
        <v>0.09</v>
      </c>
      <c r="AF47" s="108">
        <f>'2017'!O52</f>
        <v>0.09</v>
      </c>
      <c r="AG47" s="116">
        <f>'2017'!P52</f>
        <v>1</v>
      </c>
      <c r="AH47" s="38">
        <f>'2017'!Q52</f>
        <v>274250000</v>
      </c>
      <c r="AI47" s="38">
        <f>'2017'!R52</f>
        <v>31600000</v>
      </c>
      <c r="AJ47" s="116">
        <f>'2017'!S52</f>
        <v>0.11522333637192343</v>
      </c>
      <c r="AK47" s="32" t="str">
        <f>'2017'!T52</f>
        <v xml:space="preserve">Por medio de la secretaria de interior se realizó una  "Escuela de participacion politica para mujeres" del departamento, en el que se realizaron  y/o apoyaron las siguientes  estrategias de participación: 
Escuela de formación política y democrática para mujeres
1. Apoyo de Ediles para Congreso Nacional de Ediles Montería Córdoba.
2. La fase dos de la estrategia participando ando por tu sueños y futuros dirigido a niños, niñas y adolescentes 
3. Celebración de la semana de la participación. 
4. Estrategia de Banco de iniciativas de participación BIP-Q 
</v>
      </c>
      <c r="AL47" s="107">
        <f>'2018'!N52</f>
        <v>3</v>
      </c>
      <c r="AM47" s="108">
        <f>'2018'!O52</f>
        <v>1</v>
      </c>
      <c r="AN47" s="116">
        <f>'2018'!P52</f>
        <v>0.33333333333333331</v>
      </c>
      <c r="AO47" s="38">
        <f>'2018'!Q52</f>
        <v>358000000</v>
      </c>
      <c r="AP47" s="38">
        <f>'2018'!R52</f>
        <v>84490000</v>
      </c>
      <c r="AQ47" s="207">
        <f>'2018'!S52</f>
        <v>0.23600558659217877</v>
      </c>
      <c r="AR47" s="32" t="str">
        <f>'2018'!AB52</f>
        <v xml:space="preserve">Con relación al desarrollo de estrategias tendientes a promover la participación ciudadana:
• El departamento en el marco de la  realización de las elecciones legislativas del once (11) de marzo. Se realizó intervención en las emisoras comunitarias en cuyos programas radiales, se socializó la importancia de la participación democrática. Igualmente se socializaron el delito electoral y la forma de realizarlas ante la URIEL (Unidad de Recepción Inmediata para la Transparencia Electoral).
• En el marco de la Política Pública de discapacidad se ha brindado capacitación en participación ciudadana y control social a dos comités municipales de Circasia y Filandia.
• En el marco de la Política Pública de envejecimiento y vejez se brindó capacitación en participación ciudadana y control social, dirigida a adultos mayores en el CDC de la comuna siete (7) del municipio de Armenia.
• En el marco de la Política Pública de Niños, Niñas y Adolescentes se diseñó una metodología lúdica para realización de talleres acerca de la participación ciudadana con esta población en los municipios de Montenegro y Pijao beneficiado a una población de 86 Niños, Niñas y Adolescentes.  
• Se realizó reunión con los diferentes enlaces de las secretarias de la administración con el fin de articular acciones para la realización de la segunda semana de la participación. Programada del 28 mayo al 01 de junio del presente año.
• Realización de la Secretaria técnica de la Comisión para la Coordinación y Seguimiento de los procesos electorales en: Consulta popular minera del municipio de Córdoba, tres sesiones en los procesos de elecciones legislativas.        
</v>
      </c>
      <c r="AS47" s="107">
        <f>'2019'!N52</f>
        <v>1</v>
      </c>
      <c r="AT47" s="108">
        <f>'2019'!O52</f>
        <v>1</v>
      </c>
      <c r="AU47" s="116">
        <f>'2019'!P52</f>
        <v>0.7</v>
      </c>
      <c r="AV47" s="38">
        <f>'2019'!Q52</f>
        <v>8550000</v>
      </c>
      <c r="AW47" s="38">
        <f>'2019'!R52</f>
        <v>8550000</v>
      </c>
      <c r="AX47" s="116" t="e">
        <f>'2019'!#REF!</f>
        <v>#REF!</v>
      </c>
      <c r="AY47" s="362" t="str">
        <f>'2019'!S52</f>
        <v>La Secretaría del Interior reporta la realización de procesos de Promoción y divulgación de la importancia de la Participación Ciudadana, Democrática y el ejercicio de Control Social, en instancias como: Consejo estudiantil, Audiencia de Rendición de Cuentas, Veedurías, JAC, entre otras, impactando a más de 83 mujeres</v>
      </c>
      <c r="AZ47" s="361">
        <f>'2020'!N52</f>
        <v>3</v>
      </c>
      <c r="BA47" s="361">
        <f>'2020'!O52</f>
        <v>1</v>
      </c>
      <c r="BB47" s="207">
        <f>'2020'!P52</f>
        <v>0.33333333333333331</v>
      </c>
      <c r="BC47" s="372">
        <f>'2020'!Q52</f>
        <v>0</v>
      </c>
      <c r="BD47" s="372">
        <f>'2020'!R52</f>
        <v>0</v>
      </c>
      <c r="BE47" s="207">
        <f>'2020'!S52</f>
        <v>0</v>
      </c>
      <c r="BF47" s="366" t="s">
        <v>1420</v>
      </c>
      <c r="BG47" s="696">
        <v>1</v>
      </c>
      <c r="BH47" s="696">
        <v>1</v>
      </c>
      <c r="BI47" s="482">
        <v>1</v>
      </c>
      <c r="BJ47" s="565">
        <v>1000000</v>
      </c>
      <c r="BK47" s="565">
        <v>11500000</v>
      </c>
      <c r="BL47" s="482">
        <v>1</v>
      </c>
      <c r="BM47" s="715" t="s">
        <v>1753</v>
      </c>
      <c r="BN47" s="722">
        <v>1</v>
      </c>
      <c r="BO47" s="722">
        <v>1</v>
      </c>
      <c r="BP47" s="482">
        <v>1</v>
      </c>
      <c r="BQ47" s="737">
        <v>12400000</v>
      </c>
      <c r="BR47" s="738">
        <v>12400000</v>
      </c>
      <c r="BS47" s="482">
        <v>1</v>
      </c>
      <c r="BT47" s="715" t="s">
        <v>2902</v>
      </c>
      <c r="BU47" s="27"/>
    </row>
    <row r="48" spans="1:73" ht="72" customHeight="1" x14ac:dyDescent="0.25">
      <c r="A48" s="826"/>
      <c r="B48" s="835"/>
      <c r="C48" s="835"/>
      <c r="D48" s="685">
        <v>42</v>
      </c>
      <c r="E48" s="5" t="s">
        <v>300</v>
      </c>
      <c r="F48" s="5" t="s">
        <v>301</v>
      </c>
      <c r="G48" s="5" t="s">
        <v>302</v>
      </c>
      <c r="H48" s="5" t="s">
        <v>303</v>
      </c>
      <c r="I48" s="33" t="s">
        <v>304</v>
      </c>
      <c r="J48" s="826" t="s">
        <v>215</v>
      </c>
      <c r="K48" s="809" t="s">
        <v>216</v>
      </c>
      <c r="L48" s="809">
        <v>197</v>
      </c>
      <c r="M48" s="825" t="s">
        <v>217</v>
      </c>
      <c r="N48" s="792">
        <v>1</v>
      </c>
      <c r="O48" s="349">
        <f t="shared" ref="O48:O73" si="0">R48+Y48+AF48+AM48+AT48+BA48</f>
        <v>0.55000000000000004</v>
      </c>
      <c r="P48" s="701">
        <f>5/10*1</f>
        <v>0.5</v>
      </c>
      <c r="Q48" s="88">
        <f>'2015'!O53</f>
        <v>0</v>
      </c>
      <c r="R48" s="90">
        <f>'2015'!P53</f>
        <v>0</v>
      </c>
      <c r="S48" s="37">
        <f>'2015'!Q53</f>
        <v>0</v>
      </c>
      <c r="T48" s="38">
        <f>'2015'!R53</f>
        <v>0</v>
      </c>
      <c r="U48" s="38">
        <f>'2015'!S53</f>
        <v>0</v>
      </c>
      <c r="V48" s="37">
        <f>'2015'!T53</f>
        <v>0</v>
      </c>
      <c r="W48" s="32" t="str">
        <f>'2015'!U53</f>
        <v>ND</v>
      </c>
      <c r="X48" s="107">
        <f>'2016'!N53</f>
        <v>0.1</v>
      </c>
      <c r="Y48" s="108">
        <f>'2016'!O53</f>
        <v>0.05</v>
      </c>
      <c r="Z48" s="116">
        <f>'2016'!P53</f>
        <v>0.5</v>
      </c>
      <c r="AA48" s="38">
        <f>'2016'!Q53</f>
        <v>0</v>
      </c>
      <c r="AB48" s="38">
        <f>'2016'!R53</f>
        <v>0</v>
      </c>
      <c r="AC48" s="116">
        <f>'2016'!S53</f>
        <v>0</v>
      </c>
      <c r="AD48" s="32" t="str">
        <f>'2016'!T53</f>
        <v xml:space="preserve">se inicio con el diseño de una propusta de capacitacion </v>
      </c>
      <c r="AE48" s="107">
        <f>'2017'!N53</f>
        <v>0.1</v>
      </c>
      <c r="AF48" s="108">
        <f>'2017'!O53</f>
        <v>0.1</v>
      </c>
      <c r="AG48" s="116">
        <f>'2017'!P53</f>
        <v>1</v>
      </c>
      <c r="AH48" s="38">
        <f>'2017'!Q53</f>
        <v>82000000</v>
      </c>
      <c r="AI48" s="38">
        <f>'2017'!R53</f>
        <v>6570000</v>
      </c>
      <c r="AJ48" s="116">
        <f>'2017'!S53</f>
        <v>8.0121951219512197E-2</v>
      </c>
      <c r="AK48" s="32" t="str">
        <f>'2017'!T53</f>
        <v xml:space="preserve">Desde la jefatura de equidad de genero y mujer se realizó realización de una  "Escuela de participacion política para mujeres" del departamento. </v>
      </c>
      <c r="AL48" s="107">
        <f>'2018'!N53</f>
        <v>1</v>
      </c>
      <c r="AM48" s="108">
        <f>'2018'!O53</f>
        <v>0.2</v>
      </c>
      <c r="AN48" s="116">
        <f>'2018'!P53</f>
        <v>0.2</v>
      </c>
      <c r="AO48" s="38">
        <f>'2018'!Q53</f>
        <v>69300000</v>
      </c>
      <c r="AP48" s="38">
        <f>'2018'!R53</f>
        <v>59520000</v>
      </c>
      <c r="AQ48" s="207">
        <f>'2018'!S53</f>
        <v>0.8588744588744589</v>
      </c>
      <c r="AR48" s="32" t="str">
        <f>'2018'!AB53</f>
        <v xml:space="preserve">Se realizó en el marco de la semana de la participación, el segundo capitulo de la escuela de liderazgo politico de mujeres, en el cual, en articulacion entre Secretarías de familia e interior, se busca empoderar a las mujeres lideresas en asuntos de incidencia politica, electoral y participacion ciudadana. </v>
      </c>
      <c r="AS48" s="107">
        <f>'2019'!N53</f>
        <v>0</v>
      </c>
      <c r="AT48" s="108">
        <f>'2019'!O53</f>
        <v>0</v>
      </c>
      <c r="AU48" s="116">
        <f>'2019'!P53</f>
        <v>0.7</v>
      </c>
      <c r="AV48" s="38">
        <f>'2019'!Q53</f>
        <v>45299000</v>
      </c>
      <c r="AW48" s="38">
        <f>'2019'!R53</f>
        <v>37501000</v>
      </c>
      <c r="AX48" s="116" t="e">
        <f>'2019'!#REF!</f>
        <v>#REF!</v>
      </c>
      <c r="AY48" s="362" t="str">
        <f>'2019'!S53</f>
        <v>La Secretaría de familia a través de la oficina de genero viene haciendo acompañamiento a todos los municipios del departamento en la conformación y consolidación de espacios de participación como lo son los consejos comunitarios de mujer, y el consejo departamental de mujeres. A través de estos se apoyó el desarrollo de  planes de acción y propuestas para la realización de actividades de movilización a lo largo de la vigencia. Los componentes financieros dependen del apoyo de los entes territoriales, para lo cual se gestionan recursos encaminados a garantizar la realización de actividades propuestas. Todos los espacios de participación son acompañados técnicamente mediante talleres y socialización de la norma así como de los lineamientos establecidos para el abordaje del enfoque de genero. 
Se desarrolló convocatoria para la realización de 2 sesiones del consejo departamental de mujeres.</v>
      </c>
      <c r="AZ48" s="361">
        <f>'2020'!N53</f>
        <v>1</v>
      </c>
      <c r="BA48" s="361">
        <f>'2020'!O53</f>
        <v>0.2</v>
      </c>
      <c r="BB48" s="207">
        <f>'2020'!P53</f>
        <v>0.2</v>
      </c>
      <c r="BC48" s="372">
        <f>'2020'!Q53</f>
        <v>0</v>
      </c>
      <c r="BD48" s="372">
        <f>'2020'!R53</f>
        <v>0</v>
      </c>
      <c r="BE48" s="207">
        <f>'2020'!S53</f>
        <v>0</v>
      </c>
      <c r="BF48" s="366" t="s">
        <v>1420</v>
      </c>
      <c r="BG48" s="475">
        <v>0</v>
      </c>
      <c r="BH48" s="699">
        <v>0</v>
      </c>
      <c r="BI48" s="482">
        <v>0</v>
      </c>
      <c r="BJ48" s="722">
        <v>0</v>
      </c>
      <c r="BK48" s="504">
        <v>0</v>
      </c>
      <c r="BL48" s="482">
        <v>0</v>
      </c>
      <c r="BM48" s="715" t="s">
        <v>2608</v>
      </c>
      <c r="BN48" s="722">
        <v>0</v>
      </c>
      <c r="BO48" s="729">
        <v>0</v>
      </c>
      <c r="BP48" s="482">
        <v>0</v>
      </c>
      <c r="BQ48" s="737">
        <v>0</v>
      </c>
      <c r="BR48" s="738">
        <v>0</v>
      </c>
      <c r="BS48" s="482">
        <v>0</v>
      </c>
      <c r="BT48" s="39" t="s">
        <v>2905</v>
      </c>
      <c r="BU48" s="716"/>
    </row>
    <row r="49" spans="1:73" ht="141" customHeight="1" x14ac:dyDescent="0.25">
      <c r="A49" s="826"/>
      <c r="B49" s="835"/>
      <c r="C49" s="835"/>
      <c r="D49" s="685">
        <v>43</v>
      </c>
      <c r="E49" s="345" t="s">
        <v>305</v>
      </c>
      <c r="F49" s="5" t="s">
        <v>306</v>
      </c>
      <c r="G49" s="5" t="s">
        <v>307</v>
      </c>
      <c r="H49" s="5" t="s">
        <v>308</v>
      </c>
      <c r="I49" s="33" t="s">
        <v>309</v>
      </c>
      <c r="J49" s="826"/>
      <c r="K49" s="809"/>
      <c r="L49" s="809"/>
      <c r="M49" s="825"/>
      <c r="N49" s="792">
        <v>1</v>
      </c>
      <c r="O49" s="349">
        <f t="shared" si="0"/>
        <v>0.155</v>
      </c>
      <c r="P49" s="357">
        <v>0.01</v>
      </c>
      <c r="Q49" s="88" t="str">
        <f>'2015'!O54</f>
        <v>Socializacion de la importancia de la red de mujeres al poder</v>
      </c>
      <c r="R49" s="90">
        <f>'2015'!P54</f>
        <v>5.0000000000000001E-3</v>
      </c>
      <c r="S49" s="37">
        <f>'2015'!Q54</f>
        <v>5.0000000000000001E-3</v>
      </c>
      <c r="T49" s="38">
        <f>'2015'!R54</f>
        <v>0</v>
      </c>
      <c r="U49" s="38">
        <f>'2015'!S54</f>
        <v>0</v>
      </c>
      <c r="V49" s="37">
        <f>'2015'!T54</f>
        <v>0</v>
      </c>
      <c r="W49" s="32" t="str">
        <f>'2015'!U54</f>
        <v>Solicitud a la resgistraduria sobre las mujeres que se postularon para las votaciones 2015, solicitud de las mujeres electas a cargos de eleccion popular en el Quindío 2015. comparativo de mujeres elegidas en las elecciones 2012 frente a los comisios que se dieron en le 2015, todo esto como antecedente que permita proyectar la menera de crear la red de mujeres al poder de manera efectiva y analizar los avances o retrocesos uqe permitan ver de manera mas amplia la participacion de la mujer en instancias decisorias.</v>
      </c>
      <c r="X49" s="107">
        <f>'2016'!N54</f>
        <v>0.1</v>
      </c>
      <c r="Y49" s="108">
        <f>'2016'!O54</f>
        <v>0.05</v>
      </c>
      <c r="Z49" s="116">
        <f>'2016'!P54</f>
        <v>0.5</v>
      </c>
      <c r="AA49" s="38">
        <f>'2016'!Q54</f>
        <v>0</v>
      </c>
      <c r="AB49" s="38">
        <f>'2016'!R54</f>
        <v>0</v>
      </c>
      <c r="AC49" s="116">
        <f>'2016'!S54</f>
        <v>0</v>
      </c>
      <c r="AD49" s="32" t="str">
        <f>'2016'!T54</f>
        <v xml:space="preserve">se inicio con el diseño de una propusta de capacitacion </v>
      </c>
      <c r="AE49" s="107">
        <f>'2017'!N54</f>
        <v>0.1</v>
      </c>
      <c r="AF49" s="108">
        <f>'2017'!O54</f>
        <v>0.1</v>
      </c>
      <c r="AG49" s="116">
        <f>'2017'!P54</f>
        <v>1</v>
      </c>
      <c r="AH49" s="38">
        <f>'2017'!Q54</f>
        <v>0</v>
      </c>
      <c r="AI49" s="38">
        <f>'2017'!R54</f>
        <v>0</v>
      </c>
      <c r="AJ49" s="116">
        <f>'2017'!S54</f>
        <v>0</v>
      </c>
      <c r="AK49" s="32" t="str">
        <f>'2017'!T54</f>
        <v xml:space="preserve">Desde la jefatura de equidad de genero y mujer se realizó una "Escuela de participacion politica para mujeres" del departamento. </v>
      </c>
      <c r="AL49" s="107">
        <f>'2018'!N54</f>
        <v>0</v>
      </c>
      <c r="AM49" s="108">
        <f>'2018'!O54</f>
        <v>0</v>
      </c>
      <c r="AN49" s="116">
        <f>'2018'!P54</f>
        <v>0</v>
      </c>
      <c r="AO49" s="38">
        <f>'2018'!Q54</f>
        <v>0</v>
      </c>
      <c r="AP49" s="38">
        <f>'2018'!R54</f>
        <v>0</v>
      </c>
      <c r="AQ49" s="207">
        <f>'2018'!S54</f>
        <v>0</v>
      </c>
      <c r="AR49" s="32">
        <f>'2018'!AB54</f>
        <v>0</v>
      </c>
      <c r="AS49" s="107">
        <f>'2019'!N54</f>
        <v>0</v>
      </c>
      <c r="AT49" s="108">
        <f>'2019'!O54</f>
        <v>0</v>
      </c>
      <c r="AU49" s="116">
        <f>'2019'!P54</f>
        <v>0.7</v>
      </c>
      <c r="AV49" s="38">
        <f>'2019'!Q54</f>
        <v>0</v>
      </c>
      <c r="AW49" s="38">
        <f>'2019'!R54</f>
        <v>0</v>
      </c>
      <c r="AX49" s="116" t="e">
        <f>'2019'!#REF!</f>
        <v>#REF!</v>
      </c>
      <c r="AY49" s="362" t="str">
        <f>'2019'!S54</f>
        <v xml:space="preserve">A través de las instancias de participación de mujeres existentes en el departamento, como lo son consejos comunitarios y consejo departamental de mujeres, la Secretaría de Familia ha hecho asistencia técnica en la socialización de lineamientos estratégicos de la política pública de equidad de género y promoción de la incidencia social a través del apoyo a las actividades establecidas en los planes de acción de estas instancias. </v>
      </c>
      <c r="AZ49" s="361">
        <f>'2020'!N54</f>
        <v>0</v>
      </c>
      <c r="BA49" s="361">
        <f>'2020'!O54</f>
        <v>0</v>
      </c>
      <c r="BB49" s="207">
        <f>'2020'!P54</f>
        <v>0</v>
      </c>
      <c r="BC49" s="372">
        <f>'2020'!Q54</f>
        <v>0</v>
      </c>
      <c r="BD49" s="372">
        <f>'2020'!R54</f>
        <v>0</v>
      </c>
      <c r="BE49" s="207">
        <f>'2020'!S54</f>
        <v>0</v>
      </c>
      <c r="BF49" s="366" t="s">
        <v>1420</v>
      </c>
      <c r="BG49" s="475">
        <v>0</v>
      </c>
      <c r="BH49" s="699">
        <v>0</v>
      </c>
      <c r="BI49" s="482">
        <v>0</v>
      </c>
      <c r="BJ49" s="722"/>
      <c r="BK49" s="504"/>
      <c r="BL49" s="482">
        <v>0</v>
      </c>
      <c r="BM49" s="715" t="s">
        <v>2608</v>
      </c>
      <c r="BN49" s="722">
        <v>0</v>
      </c>
      <c r="BO49" s="729">
        <v>0</v>
      </c>
      <c r="BP49" s="482">
        <v>0</v>
      </c>
      <c r="BQ49" s="737">
        <v>0</v>
      </c>
      <c r="BR49" s="738">
        <v>0</v>
      </c>
      <c r="BS49" s="482">
        <v>0</v>
      </c>
      <c r="BT49" s="39" t="s">
        <v>2905</v>
      </c>
      <c r="BU49" s="716" t="s">
        <v>1395</v>
      </c>
    </row>
    <row r="50" spans="1:73" ht="60" customHeight="1" x14ac:dyDescent="0.25">
      <c r="A50" s="826"/>
      <c r="B50" s="835"/>
      <c r="C50" s="835"/>
      <c r="D50" s="685">
        <v>44</v>
      </c>
      <c r="E50" s="5" t="s">
        <v>310</v>
      </c>
      <c r="F50" s="5" t="s">
        <v>311</v>
      </c>
      <c r="G50" s="5" t="s">
        <v>312</v>
      </c>
      <c r="H50" s="5" t="s">
        <v>313</v>
      </c>
      <c r="I50" s="33" t="s">
        <v>314</v>
      </c>
      <c r="J50" s="826"/>
      <c r="K50" s="809"/>
      <c r="L50" s="809"/>
      <c r="M50" s="825"/>
      <c r="N50" s="428">
        <v>1</v>
      </c>
      <c r="O50" s="104">
        <v>0.2</v>
      </c>
      <c r="P50" s="357">
        <f>O50/N50</f>
        <v>0.2</v>
      </c>
      <c r="Q50" s="88">
        <f>'2015'!O55</f>
        <v>0</v>
      </c>
      <c r="R50" s="90">
        <f>'2015'!P55</f>
        <v>0</v>
      </c>
      <c r="S50" s="37">
        <f>'2015'!Q55</f>
        <v>0</v>
      </c>
      <c r="T50" s="38">
        <f>'2015'!R55</f>
        <v>0</v>
      </c>
      <c r="U50" s="38">
        <f>'2015'!S55</f>
        <v>0</v>
      </c>
      <c r="V50" s="37">
        <f>'2015'!T55</f>
        <v>0</v>
      </c>
      <c r="W50" s="32" t="str">
        <f>'2015'!U55</f>
        <v>ND</v>
      </c>
      <c r="X50" s="107">
        <f>'2016'!N55</f>
        <v>0.1</v>
      </c>
      <c r="Y50" s="108">
        <f>'2016'!O55</f>
        <v>0.1</v>
      </c>
      <c r="Z50" s="116">
        <f>'2016'!P55</f>
        <v>1</v>
      </c>
      <c r="AA50" s="38">
        <f>'2016'!Q55</f>
        <v>0</v>
      </c>
      <c r="AB50" s="38">
        <f>'2016'!R55</f>
        <v>0</v>
      </c>
      <c r="AC50" s="116">
        <f>'2016'!S55</f>
        <v>0</v>
      </c>
      <c r="AD50" s="32" t="str">
        <f>'2016'!T55</f>
        <v xml:space="preserve">se inicio con el diseño de una propusta de capacitacion </v>
      </c>
      <c r="AE50" s="107">
        <f>'2017'!N55</f>
        <v>0.1</v>
      </c>
      <c r="AF50" s="108">
        <f>'2017'!O55</f>
        <v>0.1</v>
      </c>
      <c r="AG50" s="116">
        <f>'2017'!P55</f>
        <v>1</v>
      </c>
      <c r="AH50" s="38">
        <f>'2017'!Q55</f>
        <v>0</v>
      </c>
      <c r="AI50" s="38">
        <f>'2017'!R55</f>
        <v>0</v>
      </c>
      <c r="AJ50" s="116">
        <f>'2017'!S55</f>
        <v>0</v>
      </c>
      <c r="AK50" s="32" t="str">
        <f>'2017'!T55</f>
        <v xml:space="preserve">Desde la jefatura de equidad de genero y mujer se realizó una  "Escuela de participacion politica para mujeres" del departamento. </v>
      </c>
      <c r="AL50" s="107">
        <f>'2018'!N55</f>
        <v>0</v>
      </c>
      <c r="AM50" s="108">
        <f>'2018'!O55</f>
        <v>0</v>
      </c>
      <c r="AN50" s="116">
        <f>'2018'!P55</f>
        <v>0</v>
      </c>
      <c r="AO50" s="38">
        <f>'2018'!Q55</f>
        <v>0</v>
      </c>
      <c r="AP50" s="38">
        <f>'2018'!R55</f>
        <v>0</v>
      </c>
      <c r="AQ50" s="207">
        <f>'2018'!S55</f>
        <v>0</v>
      </c>
      <c r="AR50" s="32">
        <f>'2018'!AB55</f>
        <v>0</v>
      </c>
      <c r="AS50" s="107">
        <f>'2019'!N55</f>
        <v>0</v>
      </c>
      <c r="AT50" s="108">
        <f>'2019'!O55</f>
        <v>0</v>
      </c>
      <c r="AU50" s="116">
        <f>'2019'!P55</f>
        <v>0.7</v>
      </c>
      <c r="AV50" s="38">
        <f>'2019'!Q55</f>
        <v>0</v>
      </c>
      <c r="AW50" s="38">
        <f>'2019'!R55</f>
        <v>0</v>
      </c>
      <c r="AX50" s="116" t="e">
        <f>'2019'!#REF!</f>
        <v>#REF!</v>
      </c>
      <c r="AY50" s="362" t="str">
        <f>'2019'!S55</f>
        <v xml:space="preserve">De igual forma, se efectuó un proceso contractual tendiente a apoyar la realización de un proceso formativo y de incidencia política para mujeres, el cual será desarrollado en el segundo semestre de la presente vigencia. </v>
      </c>
      <c r="AZ50" s="361">
        <f>'2020'!N55</f>
        <v>0</v>
      </c>
      <c r="BA50" s="361">
        <f>'2020'!O55</f>
        <v>0</v>
      </c>
      <c r="BB50" s="207">
        <f>'2020'!P55</f>
        <v>0</v>
      </c>
      <c r="BC50" s="372">
        <f>'2020'!Q55</f>
        <v>0</v>
      </c>
      <c r="BD50" s="372">
        <f>'2020'!R55</f>
        <v>0</v>
      </c>
      <c r="BE50" s="207">
        <f>'2020'!S55</f>
        <v>0</v>
      </c>
      <c r="BF50" s="366" t="s">
        <v>1420</v>
      </c>
      <c r="BG50" s="475">
        <v>0</v>
      </c>
      <c r="BH50" s="699">
        <v>0</v>
      </c>
      <c r="BI50" s="482">
        <v>0</v>
      </c>
      <c r="BJ50" s="722"/>
      <c r="BK50" s="504"/>
      <c r="BL50" s="482">
        <v>0</v>
      </c>
      <c r="BM50" s="715" t="s">
        <v>2608</v>
      </c>
      <c r="BN50" s="722">
        <v>0</v>
      </c>
      <c r="BO50" s="729">
        <v>0</v>
      </c>
      <c r="BP50" s="482">
        <v>0</v>
      </c>
      <c r="BQ50" s="737">
        <v>0</v>
      </c>
      <c r="BR50" s="738">
        <v>0</v>
      </c>
      <c r="BS50" s="482">
        <v>0</v>
      </c>
      <c r="BT50" s="39" t="s">
        <v>2905</v>
      </c>
      <c r="BU50" s="27"/>
    </row>
    <row r="51" spans="1:73" ht="60" customHeight="1" x14ac:dyDescent="0.25">
      <c r="A51" s="826"/>
      <c r="B51" s="835" t="s">
        <v>380</v>
      </c>
      <c r="C51" s="5" t="s">
        <v>315</v>
      </c>
      <c r="D51" s="685">
        <v>45</v>
      </c>
      <c r="E51" s="5" t="s">
        <v>316</v>
      </c>
      <c r="F51" s="5" t="s">
        <v>317</v>
      </c>
      <c r="G51" s="5" t="s">
        <v>318</v>
      </c>
      <c r="H51" s="5" t="s">
        <v>319</v>
      </c>
      <c r="I51" s="33" t="s">
        <v>320</v>
      </c>
      <c r="J51" s="8" t="s">
        <v>385</v>
      </c>
      <c r="K51" s="19" t="s">
        <v>386</v>
      </c>
      <c r="L51" s="10" t="s">
        <v>387</v>
      </c>
      <c r="M51" s="421" t="s">
        <v>388</v>
      </c>
      <c r="N51" s="668">
        <v>1</v>
      </c>
      <c r="O51" s="349">
        <v>0.28000000000000003</v>
      </c>
      <c r="P51" s="749">
        <v>0.28000000000000003</v>
      </c>
      <c r="Q51" s="88" t="str">
        <f>'2015'!O56</f>
        <v>Fortalecimiento de la participación ciudadana para la seguridad preventica y la convivencia pacífica de los municipios del departamento</v>
      </c>
      <c r="R51" s="90">
        <f>'2015'!P56</f>
        <v>1</v>
      </c>
      <c r="S51" s="37">
        <f>'2015'!Q56</f>
        <v>0.01</v>
      </c>
      <c r="T51" s="38">
        <f>'2015'!R56</f>
        <v>57326513</v>
      </c>
      <c r="U51" s="38">
        <f>'2015'!S56</f>
        <v>23800000</v>
      </c>
      <c r="V51" s="37">
        <f>'2015'!T56</f>
        <v>0.41516566688784995</v>
      </c>
      <c r="W51" s="32" t="str">
        <f>'2015'!U56</f>
        <v>Desde la secretaria del interior y con el acompañamiento de la jefatura de la mujer se realizó un programa de participación ciudadana "festival por la convivencia cordillerana " apoyado por la Cámara de comercio de Armenia y el Quindío.</v>
      </c>
      <c r="X51" s="107">
        <f>'2016'!N56</f>
        <v>0.1</v>
      </c>
      <c r="Y51" s="108">
        <f>'2016'!O56</f>
        <v>0.1</v>
      </c>
      <c r="Z51" s="116">
        <f>'2016'!P56</f>
        <v>1</v>
      </c>
      <c r="AA51" s="38">
        <f>'2016'!Q56</f>
        <v>47228333</v>
      </c>
      <c r="AB51" s="38">
        <f>'2016'!R56</f>
        <v>47228333</v>
      </c>
      <c r="AC51" s="116">
        <f>'2016'!S56</f>
        <v>1</v>
      </c>
      <c r="AD51" s="32" t="str">
        <f>'2016'!T56</f>
        <v xml:space="preserve">Se desarrollaron estrategias tendientes a promover la participación ciudadana en el departamento </v>
      </c>
      <c r="AE51" s="107">
        <f>'2017'!N56</f>
        <v>0.1</v>
      </c>
      <c r="AF51" s="108">
        <f>'2017'!O56</f>
        <v>0.1</v>
      </c>
      <c r="AG51" s="116">
        <f>'2017'!P56</f>
        <v>1</v>
      </c>
      <c r="AH51" s="38" t="str">
        <f>'2017'!Q56</f>
        <v>111600000
261.600.000</v>
      </c>
      <c r="AI51" s="38" t="str">
        <f>'2017'!R56</f>
        <v>94500000
112.000.000</v>
      </c>
      <c r="AJ51" s="116">
        <f>'2017'!S56</f>
        <v>0</v>
      </c>
      <c r="AK51" s="32" t="str">
        <f>'2017'!T56</f>
        <v>Secretaria de interior bajo  las metas 219 y 220, las cuales apuntan al programa de seguridad  humana ha logrado intervenir en once (11) barrios o comunidades en los diferentes municipios del departamento
Institución educativa General Santander (Montenegro), Centro De Interés - Estrategias de Conductas Y Comportamientos Agresivos De Los N.N.A Al Interior De Las Instituciones Educativas Y Grupos Familiares
La Esmeralda Circasia, Aplicación Ficha De Identificación
Instituto  Montegro,  Centro De Interés - Estrategias de Conductas Obsesivas Que Conllevan Al Uso De Sustancias Adictivas Y Otros Comportamientos Compulsivos.
Las Colinas,Presentación Del Programa ACOPI  encuentro Multicolor - Club De Progenitores
La Española Circasia, Encuentro Multicolor - Club De Progenitores
Nueva Tebaida I, encuentro Multicolor - Club De Progenitores
Nueva Tebaida II, encuentro Multicolor - Club De Progenitores
Playa Rica Barcelona, reunión lideres comunales.
Gobernación, Capacitación Líderes Comunales De Los Barrios Priorizados
San Felipe (Barcelona),  encuentro Multicolor - Club De Progenitores</v>
      </c>
      <c r="AL51" s="107">
        <f>'2018'!N56</f>
        <v>12</v>
      </c>
      <c r="AM51" s="108">
        <f>'2018'!O56</f>
        <v>8</v>
      </c>
      <c r="AN51" s="116">
        <f>'2018'!P56</f>
        <v>0.66666666666666663</v>
      </c>
      <c r="AO51" s="38">
        <f>'2018'!Q56</f>
        <v>760000000</v>
      </c>
      <c r="AP51" s="38">
        <f>'2018'!R56</f>
        <v>305000000</v>
      </c>
      <c r="AQ51" s="207">
        <f>'2018'!S56</f>
        <v>0.40131578947368424</v>
      </c>
      <c r="AR51" s="32" t="str">
        <f>'2018'!AB56</f>
        <v xml:space="preserve">La policia nacional, en el primer semestre del año 2018, se han vinculado a los programas de participación ciudadana cincuenta y tres (53) mujeres, entre los que se destacan los frentes de seguidad, espacios pesagogicos para convivencia y seguridad ciudadana, jovenes a lo bien y red aliados. </v>
      </c>
      <c r="AS51" s="107">
        <f>'2019'!N56</f>
        <v>1</v>
      </c>
      <c r="AT51" s="108">
        <f>'2019'!O56</f>
        <v>1</v>
      </c>
      <c r="AU51" s="116">
        <f>'2019'!P56</f>
        <v>0.8</v>
      </c>
      <c r="AV51" s="38">
        <f>'2019'!Q56</f>
        <v>8550000</v>
      </c>
      <c r="AW51" s="38">
        <f>'2019'!R56</f>
        <v>8550000</v>
      </c>
      <c r="AX51" s="116" t="e">
        <f>'2019'!#REF!</f>
        <v>#REF!</v>
      </c>
      <c r="AY51" s="362" t="str">
        <f>'2019'!S56</f>
        <v xml:space="preserve">La Secretaría de Interior reporta la realización del evento: Vivir el territorio desde la equidad de genero 
Cuidad: Armenia, Universidad del Quindío Auditorio Euclides Jaramillo
Fecha: Julio 25 2019; de igual forma, se realizó la Semana de la participación Ciudadana 2019 contando con la participación de 220 Mujeres. Evento: Taller de fortalecimiento para mujeres en la Universidad Esap  logrando beenficiar a 27 Mujeres.
</v>
      </c>
      <c r="AZ51" s="361">
        <f>'2020'!N56</f>
        <v>12</v>
      </c>
      <c r="BA51" s="361">
        <f>'2020'!O56</f>
        <v>8</v>
      </c>
      <c r="BB51" s="207">
        <f>'2020'!P56</f>
        <v>0.66666666666666663</v>
      </c>
      <c r="BC51" s="372">
        <f>'2020'!Q56</f>
        <v>0</v>
      </c>
      <c r="BD51" s="372">
        <f>'2020'!R56</f>
        <v>0</v>
      </c>
      <c r="BE51" s="207">
        <f>'2020'!S56</f>
        <v>0</v>
      </c>
      <c r="BF51" s="366" t="s">
        <v>1420</v>
      </c>
      <c r="BG51" s="696">
        <v>1</v>
      </c>
      <c r="BH51" s="696">
        <v>1</v>
      </c>
      <c r="BI51" s="482">
        <v>1</v>
      </c>
      <c r="BJ51" s="574">
        <v>59761000</v>
      </c>
      <c r="BK51" s="574">
        <v>59761000</v>
      </c>
      <c r="BL51" s="482">
        <v>1</v>
      </c>
      <c r="BM51" s="715" t="s">
        <v>2633</v>
      </c>
      <c r="BN51" s="722">
        <v>1</v>
      </c>
      <c r="BO51" s="735">
        <v>0</v>
      </c>
      <c r="BP51" s="482">
        <v>0</v>
      </c>
      <c r="BQ51" s="737">
        <v>0</v>
      </c>
      <c r="BR51" s="738">
        <v>0</v>
      </c>
      <c r="BS51" s="482">
        <v>0</v>
      </c>
      <c r="BT51" s="39" t="s">
        <v>2840</v>
      </c>
      <c r="BU51" s="716"/>
    </row>
    <row r="52" spans="1:73" ht="60" customHeight="1" x14ac:dyDescent="0.25">
      <c r="A52" s="826"/>
      <c r="B52" s="835"/>
      <c r="C52" s="835" t="s">
        <v>321</v>
      </c>
      <c r="D52" s="685">
        <v>46</v>
      </c>
      <c r="E52" s="5" t="s">
        <v>322</v>
      </c>
      <c r="F52" s="5" t="s">
        <v>323</v>
      </c>
      <c r="G52" s="5" t="s">
        <v>324</v>
      </c>
      <c r="H52" s="5" t="s">
        <v>325</v>
      </c>
      <c r="I52" s="83" t="s">
        <v>326</v>
      </c>
      <c r="J52" s="826" t="s">
        <v>215</v>
      </c>
      <c r="K52" s="809" t="s">
        <v>216</v>
      </c>
      <c r="L52" s="836">
        <v>197</v>
      </c>
      <c r="M52" s="825" t="s">
        <v>217</v>
      </c>
      <c r="N52" s="428">
        <v>0.9</v>
      </c>
      <c r="O52" s="104">
        <v>1</v>
      </c>
      <c r="P52" s="358">
        <v>1</v>
      </c>
      <c r="Q52" s="88">
        <f>'2015'!O57</f>
        <v>0.3</v>
      </c>
      <c r="R52" s="90">
        <f>'2015'!P57</f>
        <v>0.3</v>
      </c>
      <c r="S52" s="753">
        <f>'2015'!Q57</f>
        <v>1</v>
      </c>
      <c r="T52" s="38">
        <f>'2015'!R57</f>
        <v>52840000</v>
      </c>
      <c r="U52" s="38">
        <f>'2015'!S57</f>
        <v>10113333</v>
      </c>
      <c r="V52" s="37">
        <f>'2015'!T57</f>
        <v>0.19139540121120363</v>
      </c>
      <c r="W52" s="32" t="str">
        <f>'2015'!U57</f>
        <v>Socializacion de las acciones afirmativas y de la importancia de la participacion de las mujeres en los consejos, especialmente de las organizaciones de mujeres que propenden por el bienestar  de las féminas del departamento, promoción de las formas de participacion de las organizaciones de mujeres del departamento en las instancias municipales, acceso a la informacion de manera rapida y oportuna de convocatorias  y postulacioneos , invitaciones a las organizaciones a los eventos que se desarrollan desde la jefatura de la mujer.</v>
      </c>
      <c r="X52" s="107">
        <f>'2016'!N57</f>
        <v>0.09</v>
      </c>
      <c r="Y52" s="108">
        <f>'2016'!O57</f>
        <v>0.09</v>
      </c>
      <c r="Z52" s="116">
        <f>'2016'!P57</f>
        <v>1</v>
      </c>
      <c r="AA52" s="38">
        <f>'2016'!Q57</f>
        <v>0</v>
      </c>
      <c r="AB52" s="38">
        <f>'2016'!R57</f>
        <v>0</v>
      </c>
      <c r="AC52" s="116">
        <f>'2016'!S57</f>
        <v>0</v>
      </c>
      <c r="AD52" s="32" t="str">
        <f>'2016'!T57</f>
        <v>A treves de la secretaria de Familia se han diiseñado r estrategias de articulación e incorporación entre las organizaciones de mujeres del departamento y los consejos municipales y departamental de mujeres.</v>
      </c>
      <c r="AE52" s="107">
        <f>'2017'!N57</f>
        <v>0.09</v>
      </c>
      <c r="AF52" s="108">
        <f>'2017'!O57</f>
        <v>0.09</v>
      </c>
      <c r="AG52" s="116">
        <f>'2017'!P57</f>
        <v>1</v>
      </c>
      <c r="AH52" s="38">
        <f>'2017'!Q57</f>
        <v>82000000</v>
      </c>
      <c r="AI52" s="38">
        <f>'2017'!R57</f>
        <v>6570000</v>
      </c>
      <c r="AJ52" s="116">
        <f>'2017'!S57</f>
        <v>8.0121951219512197E-2</v>
      </c>
      <c r="AK52" s="32" t="str">
        <f>'2017'!T57</f>
        <v>A traves de la secretaria de Familia se han diseñado estrategias de articulación e incorporación entre las organizaciones de mujeres del departamento y los consejos municipales y departamental de mujeres.</v>
      </c>
      <c r="AL52" s="107">
        <f>'2018'!N57</f>
        <v>1</v>
      </c>
      <c r="AM52" s="108">
        <f>'2018'!O57</f>
        <v>0.2</v>
      </c>
      <c r="AN52" s="116">
        <f>'2018'!P57</f>
        <v>0.2</v>
      </c>
      <c r="AO52" s="38">
        <f>'2018'!Q57</f>
        <v>69300000</v>
      </c>
      <c r="AP52" s="38">
        <f>'2018'!R57</f>
        <v>59520000</v>
      </c>
      <c r="AQ52" s="207">
        <f>'2018'!S57</f>
        <v>0.8588744588744589</v>
      </c>
      <c r="AR52" s="32" t="str">
        <f>'2018'!AB57</f>
        <v xml:space="preserve">La Secretaría de familia a través de la oficina de genero viene haciendo acompañamiento a todos los municipios del departamento en la conformacion y consolidacion de espacios de participacion como lo son los consejos comunitarios de mujer, y el consejo departamental de mujeres. A través de estos se c cuentan con planes de accion y propuestas para la realizacion de actividades de movilizacion a lo largo de la vigencia. Los componentes financieros dependen del apoyo de los entes territoriales, para lo cual se gestionan recursos encaminados a garantizar la realizacion de actividades propuestas. Todos los espacios de participacion son acompañados tecnicamente mediante talleres y socializacion de la norma asi como de los lineamientos establecidos para el abordaje del enfoque de genero. </v>
      </c>
      <c r="AS52" s="107">
        <f>'2019'!N57</f>
        <v>1</v>
      </c>
      <c r="AT52" s="108">
        <f>'2019'!O57</f>
        <v>1</v>
      </c>
      <c r="AU52" s="116">
        <f>'2019'!P57</f>
        <v>0.7</v>
      </c>
      <c r="AV52" s="38">
        <f>'2019'!Q57</f>
        <v>45299000</v>
      </c>
      <c r="AW52" s="38">
        <f>'2019'!R57</f>
        <v>37501000</v>
      </c>
      <c r="AX52" s="116" t="e">
        <f>'2019'!#REF!</f>
        <v>#REF!</v>
      </c>
      <c r="AY52" s="362" t="str">
        <f>'2019'!S57</f>
        <v xml:space="preserve">La secretaría de familia a través de la oficina de género viene asistiendo técnicamente a los 12 consejos comunitarios de mujer del departamento en la consolidación de procesos organizativos y desarrollo de planes de acción. A la fecha los municipios de Armenia y Calarcá se encuentran en proceso de renovación de consejos comunitarios, por lo cual desde el departamento se viene realizando acompañamiento para la inclusión de todos los enfoque diferenciales y poblacionales dentro de las nuevas conformaciones. </v>
      </c>
      <c r="AZ52" s="361">
        <f>'2020'!N57</f>
        <v>1</v>
      </c>
      <c r="BA52" s="361">
        <f>'2020'!O57</f>
        <v>0.2</v>
      </c>
      <c r="BB52" s="207">
        <f>'2020'!P57</f>
        <v>0.2</v>
      </c>
      <c r="BC52" s="372">
        <f>'2020'!Q57</f>
        <v>0</v>
      </c>
      <c r="BD52" s="372">
        <f>'2020'!R57</f>
        <v>0</v>
      </c>
      <c r="BE52" s="207">
        <f>'2020'!S57</f>
        <v>0.15</v>
      </c>
      <c r="BF52" s="366" t="s">
        <v>1420</v>
      </c>
      <c r="BG52" s="475">
        <v>3</v>
      </c>
      <c r="BH52" s="699">
        <v>0</v>
      </c>
      <c r="BI52" s="482">
        <v>0</v>
      </c>
      <c r="BJ52" s="241">
        <v>0</v>
      </c>
      <c r="BK52" s="504">
        <v>0</v>
      </c>
      <c r="BL52" s="482">
        <v>0</v>
      </c>
      <c r="BM52" s="715" t="s">
        <v>2608</v>
      </c>
      <c r="BN52" s="722">
        <v>1</v>
      </c>
      <c r="BO52" s="729">
        <v>0</v>
      </c>
      <c r="BP52" s="482">
        <v>0</v>
      </c>
      <c r="BQ52" s="737">
        <v>0</v>
      </c>
      <c r="BR52" s="738">
        <v>0</v>
      </c>
      <c r="BS52" s="482">
        <f>BO52/BN52*1</f>
        <v>0</v>
      </c>
      <c r="BT52" s="39" t="s">
        <v>2840</v>
      </c>
      <c r="BU52" s="27"/>
    </row>
    <row r="53" spans="1:73" ht="60" customHeight="1" x14ac:dyDescent="0.25">
      <c r="A53" s="826"/>
      <c r="B53" s="835"/>
      <c r="C53" s="835"/>
      <c r="D53" s="685">
        <v>47</v>
      </c>
      <c r="E53" s="5" t="s">
        <v>327</v>
      </c>
      <c r="F53" s="5" t="s">
        <v>328</v>
      </c>
      <c r="G53" s="5" t="s">
        <v>329</v>
      </c>
      <c r="H53" s="5" t="s">
        <v>330</v>
      </c>
      <c r="I53" s="33" t="s">
        <v>331</v>
      </c>
      <c r="J53" s="826"/>
      <c r="K53" s="809"/>
      <c r="L53" s="836"/>
      <c r="M53" s="825"/>
      <c r="N53" s="428">
        <v>1</v>
      </c>
      <c r="O53" s="104">
        <v>1</v>
      </c>
      <c r="P53" s="670">
        <v>1</v>
      </c>
      <c r="Q53" s="88">
        <f>'2015'!O58</f>
        <v>0.3</v>
      </c>
      <c r="R53" s="90">
        <f>'2015'!P58</f>
        <v>0.3</v>
      </c>
      <c r="S53" s="753">
        <f>'2015'!Q58</f>
        <v>1</v>
      </c>
      <c r="T53" s="38">
        <f>'2015'!R58</f>
        <v>52840000</v>
      </c>
      <c r="U53" s="38">
        <f>'2015'!S58</f>
        <v>42840000</v>
      </c>
      <c r="V53" s="37">
        <f>'2015'!T58</f>
        <v>0.81074943224829676</v>
      </c>
      <c r="W53" s="32" t="str">
        <f>'2015'!U58</f>
        <v>Apoyo tècnico a todos los planes de accion de los consejos municipales y el consejo departamental de mujeres. Apoyo a al menos una de las actividades propuestas en cada uno de los planes de accion de los consejos de mujeres.</v>
      </c>
      <c r="X53" s="107">
        <f>'2016'!N58</f>
        <v>0.1</v>
      </c>
      <c r="Y53" s="108">
        <f>'2016'!O58</f>
        <v>0.1</v>
      </c>
      <c r="Z53" s="116">
        <f>'2016'!P58</f>
        <v>1</v>
      </c>
      <c r="AA53" s="38">
        <f>'2016'!Q58</f>
        <v>10000000</v>
      </c>
      <c r="AB53" s="38">
        <f>'2016'!R58</f>
        <v>10000000</v>
      </c>
      <c r="AC53" s="116">
        <f>'2016'!S58</f>
        <v>1</v>
      </c>
      <c r="AD53" s="32" t="str">
        <f>'2016'!T58</f>
        <v>Se ha apoyado tecnicacmente a los consejos municipales de mujeres, financieramente  se  ha apoyado estos consejos en relacion a las actividades ce conmemoraciones de fechas establecidas por la ley.</v>
      </c>
      <c r="AE53" s="107">
        <f>'2017'!N58</f>
        <v>0.1</v>
      </c>
      <c r="AF53" s="108">
        <f>'2017'!O58</f>
        <v>0.1</v>
      </c>
      <c r="AG53" s="116">
        <f>'2017'!P58</f>
        <v>1</v>
      </c>
      <c r="AH53" s="38">
        <f>'2017'!Q58</f>
        <v>0</v>
      </c>
      <c r="AI53" s="38">
        <f>'2017'!R58</f>
        <v>0</v>
      </c>
      <c r="AJ53" s="116">
        <f>'2017'!S58</f>
        <v>0</v>
      </c>
      <c r="AK53" s="32" t="str">
        <f>'2017'!T58</f>
        <v>Desde la jefatura de equidad de genero y mujer, se ha apoyado tecnicacmente a los consejos municipales de mujeres, financieramente  se  ha apoyado estos consejos en relacion a las actividades ce conmemoraciones de fechas establecidas por la ley.</v>
      </c>
      <c r="AL53" s="107">
        <f>'2018'!N58</f>
        <v>0</v>
      </c>
      <c r="AM53" s="108">
        <f>'2018'!O58</f>
        <v>0</v>
      </c>
      <c r="AN53" s="116">
        <f>'2018'!P58</f>
        <v>0</v>
      </c>
      <c r="AO53" s="38">
        <f>'2018'!Q58</f>
        <v>0</v>
      </c>
      <c r="AP53" s="38">
        <f>'2018'!R58</f>
        <v>0</v>
      </c>
      <c r="AQ53" s="207">
        <f>'2018'!S58</f>
        <v>0</v>
      </c>
      <c r="AR53" s="32">
        <f>'2018'!AB58</f>
        <v>0</v>
      </c>
      <c r="AS53" s="107">
        <f>'2019'!N58</f>
        <v>0</v>
      </c>
      <c r="AT53" s="108">
        <f>'2019'!O58</f>
        <v>0</v>
      </c>
      <c r="AU53" s="116">
        <f>'2019'!P58</f>
        <v>0.7</v>
      </c>
      <c r="AV53" s="38">
        <f>'2019'!Q58</f>
        <v>0</v>
      </c>
      <c r="AW53" s="38">
        <f>'2019'!R58</f>
        <v>0</v>
      </c>
      <c r="AX53" s="116" t="e">
        <f>'2019'!#REF!</f>
        <v>#REF!</v>
      </c>
      <c r="AY53" s="362" t="str">
        <f>'2019'!S58</f>
        <v xml:space="preserve">Se realizó un sistema de bienes y servicios alrededor de la comercialización del café como lista de chequeo para verificar las capacidades técnicas y competitivas de la red departamental de mujeres cafeteras, esto, en desarrollo de un proceso de formento de la asociatividad con enfoque de género y diferencial. </v>
      </c>
      <c r="AZ53" s="361">
        <f>'2020'!N58</f>
        <v>0</v>
      </c>
      <c r="BA53" s="361">
        <f>'2020'!O58</f>
        <v>0</v>
      </c>
      <c r="BB53" s="207">
        <f>'2020'!P58</f>
        <v>0</v>
      </c>
      <c r="BC53" s="372">
        <f>'2020'!Q58</f>
        <v>0</v>
      </c>
      <c r="BD53" s="372">
        <f>'2020'!R58</f>
        <v>0</v>
      </c>
      <c r="BE53" s="207">
        <f>'2020'!S58</f>
        <v>0</v>
      </c>
      <c r="BF53" s="366" t="s">
        <v>1420</v>
      </c>
      <c r="BG53" s="475">
        <v>12</v>
      </c>
      <c r="BH53" s="699">
        <v>15</v>
      </c>
      <c r="BI53" s="482">
        <v>1</v>
      </c>
      <c r="BJ53" s="580">
        <v>10085000</v>
      </c>
      <c r="BK53" s="580">
        <v>6468972</v>
      </c>
      <c r="BL53" s="482">
        <v>0.65</v>
      </c>
      <c r="BM53" s="715" t="s">
        <v>2634</v>
      </c>
      <c r="BN53" s="722">
        <v>12</v>
      </c>
      <c r="BO53" s="729">
        <v>12</v>
      </c>
      <c r="BP53" s="482">
        <v>1</v>
      </c>
      <c r="BQ53" s="737">
        <v>560000</v>
      </c>
      <c r="BR53" s="738">
        <v>560000</v>
      </c>
      <c r="BS53" s="482">
        <f>BO53/BN53*1</f>
        <v>1</v>
      </c>
      <c r="BT53" s="715" t="s">
        <v>2858</v>
      </c>
      <c r="BU53" s="27"/>
    </row>
    <row r="54" spans="1:73" ht="60" customHeight="1" x14ac:dyDescent="0.25">
      <c r="A54" s="826"/>
      <c r="B54" s="835"/>
      <c r="C54" s="835"/>
      <c r="D54" s="685">
        <v>48</v>
      </c>
      <c r="E54" s="5" t="s">
        <v>332</v>
      </c>
      <c r="F54" s="5" t="s">
        <v>333</v>
      </c>
      <c r="G54" s="5" t="s">
        <v>334</v>
      </c>
      <c r="H54" s="5" t="s">
        <v>335</v>
      </c>
      <c r="I54" s="83" t="s">
        <v>336</v>
      </c>
      <c r="J54" s="826"/>
      <c r="K54" s="809"/>
      <c r="L54" s="836"/>
      <c r="M54" s="825"/>
      <c r="N54" s="428">
        <v>1</v>
      </c>
      <c r="O54" s="104">
        <v>1</v>
      </c>
      <c r="P54" s="358">
        <v>1</v>
      </c>
      <c r="Q54" s="88">
        <f>'2015'!O59</f>
        <v>0.8</v>
      </c>
      <c r="R54" s="90">
        <f>'2015'!P59</f>
        <v>0.8</v>
      </c>
      <c r="S54" s="753">
        <f>'2015'!Q59</f>
        <v>1</v>
      </c>
      <c r="T54" s="38">
        <f>'2015'!R59</f>
        <v>50636666</v>
      </c>
      <c r="U54" s="38">
        <f>'2015'!S59</f>
        <v>28446666</v>
      </c>
      <c r="V54" s="37">
        <f>'2015'!T59</f>
        <v>0.56177999554710023</v>
      </c>
      <c r="W54" s="32" t="str">
        <f>'2015'!U59</f>
        <v>ND</v>
      </c>
      <c r="X54" s="107">
        <f>'2016'!N59</f>
        <v>0.1</v>
      </c>
      <c r="Y54" s="108">
        <f>'2016'!O59</f>
        <v>0.1</v>
      </c>
      <c r="Z54" s="116">
        <f>'2016'!P59</f>
        <v>1</v>
      </c>
      <c r="AA54" s="38">
        <f>'2016'!Q59</f>
        <v>0</v>
      </c>
      <c r="AB54" s="38">
        <f>'2016'!R59</f>
        <v>0</v>
      </c>
      <c r="AC54" s="116">
        <f>'2016'!S59</f>
        <v>0</v>
      </c>
      <c r="AD54" s="32" t="str">
        <f>'2016'!T59</f>
        <v>Se ha Fortalecido  los procesos organizativos de mujeres en el departamento bajo la perspectiva de género y enfoque diferencial, con enfasis en mujeres campesinas y organizaciones etnicas.</v>
      </c>
      <c r="AE54" s="107">
        <f>'2017'!N59</f>
        <v>0.1</v>
      </c>
      <c r="AF54" s="108">
        <f>'2017'!O59</f>
        <v>0.1</v>
      </c>
      <c r="AG54" s="116">
        <f>'2017'!P59</f>
        <v>1</v>
      </c>
      <c r="AH54" s="38">
        <f>'2017'!Q59</f>
        <v>0</v>
      </c>
      <c r="AI54" s="38">
        <f>'2017'!R59</f>
        <v>0</v>
      </c>
      <c r="AJ54" s="116">
        <f>'2017'!S59</f>
        <v>0</v>
      </c>
      <c r="AK54" s="32" t="str">
        <f>'2017'!T59</f>
        <v>Desde la jefatura de equidad de genero y mujer, se ha Fortalecido  los procesos organizativos de mujeres en el departamento bajo la perspectiva de género y enfoque diferencial, con enfasis en mujeres campesinas y organizaciones etnicas.</v>
      </c>
      <c r="AL54" s="107">
        <f>'2018'!N59</f>
        <v>0</v>
      </c>
      <c r="AM54" s="108">
        <f>'2018'!O59</f>
        <v>0</v>
      </c>
      <c r="AN54" s="116">
        <f>'2018'!P59</f>
        <v>0</v>
      </c>
      <c r="AO54" s="38">
        <f>'2018'!Q59</f>
        <v>0</v>
      </c>
      <c r="AP54" s="38">
        <f>'2018'!R59</f>
        <v>0</v>
      </c>
      <c r="AQ54" s="207">
        <f>'2018'!S59</f>
        <v>0</v>
      </c>
      <c r="AR54" s="32">
        <f>'2018'!AB59</f>
        <v>0</v>
      </c>
      <c r="AS54" s="107">
        <f>'2019'!N59</f>
        <v>0</v>
      </c>
      <c r="AT54" s="108">
        <f>'2019'!O59</f>
        <v>0</v>
      </c>
      <c r="AU54" s="116">
        <f>'2019'!P59</f>
        <v>0.7</v>
      </c>
      <c r="AV54" s="38">
        <f>'2019'!Q59</f>
        <v>0</v>
      </c>
      <c r="AW54" s="38">
        <f>'2019'!R59</f>
        <v>0</v>
      </c>
      <c r="AX54" s="116" t="e">
        <f>'2019'!#REF!</f>
        <v>#REF!</v>
      </c>
      <c r="AY54" s="362" t="str">
        <f>'2019'!S59</f>
        <v xml:space="preserve">De igual forma, se apoyaron los municipios de Buenavista, Génova y Montenegro en la elaboracón de planea de mercadeo de productos a base de café, para las asociaciones de mujeres cafeteras de estos municipios. En este mismo sentido, se acompañaron los 12 municipios del departamento en el desarrollo de planes de negocio en la comercialización de café y diferentes productos de mujeres emprendedoras. </v>
      </c>
      <c r="AZ54" s="361">
        <f>'2020'!N59</f>
        <v>0</v>
      </c>
      <c r="BA54" s="361">
        <f>'2020'!O59</f>
        <v>0</v>
      </c>
      <c r="BB54" s="207">
        <f>'2020'!P59</f>
        <v>0</v>
      </c>
      <c r="BC54" s="372">
        <f>'2020'!Q59</f>
        <v>0</v>
      </c>
      <c r="BD54" s="372">
        <f>'2020'!R59</f>
        <v>0</v>
      </c>
      <c r="BE54" s="207">
        <f>'2020'!S59</f>
        <v>0</v>
      </c>
      <c r="BF54" s="366" t="s">
        <v>1420</v>
      </c>
      <c r="BG54" s="475">
        <v>1</v>
      </c>
      <c r="BH54" s="498">
        <v>10</v>
      </c>
      <c r="BI54" s="482">
        <v>1</v>
      </c>
      <c r="BJ54" s="580">
        <v>11779647</v>
      </c>
      <c r="BK54" s="580">
        <v>9536271</v>
      </c>
      <c r="BL54" s="482">
        <v>0.81</v>
      </c>
      <c r="BM54" s="715" t="s">
        <v>2635</v>
      </c>
      <c r="BN54" s="730">
        <v>1</v>
      </c>
      <c r="BO54" s="785">
        <v>1</v>
      </c>
      <c r="BP54" s="482">
        <v>1</v>
      </c>
      <c r="BQ54" s="737">
        <v>2885000</v>
      </c>
      <c r="BR54" s="737">
        <v>772000</v>
      </c>
      <c r="BS54" s="482">
        <v>0.27</v>
      </c>
      <c r="BT54" s="715" t="s">
        <v>2859</v>
      </c>
      <c r="BU54" s="27"/>
    </row>
    <row r="55" spans="1:73" ht="60" customHeight="1" x14ac:dyDescent="0.25">
      <c r="A55" s="826"/>
      <c r="B55" s="835"/>
      <c r="C55" s="835" t="s">
        <v>337</v>
      </c>
      <c r="D55" s="685">
        <v>49</v>
      </c>
      <c r="E55" s="12" t="s">
        <v>338</v>
      </c>
      <c r="F55" s="12" t="s">
        <v>339</v>
      </c>
      <c r="G55" s="12" t="s">
        <v>340</v>
      </c>
      <c r="H55" s="12" t="s">
        <v>341</v>
      </c>
      <c r="I55" s="82" t="s">
        <v>342</v>
      </c>
      <c r="J55" s="826"/>
      <c r="K55" s="809"/>
      <c r="L55" s="836"/>
      <c r="M55" s="825"/>
      <c r="N55" s="428">
        <v>1</v>
      </c>
      <c r="O55" s="104">
        <v>1</v>
      </c>
      <c r="P55" s="358">
        <v>1</v>
      </c>
      <c r="Q55" s="88">
        <f>'2015'!O60</f>
        <v>0.7</v>
      </c>
      <c r="R55" s="90">
        <f>'2015'!P60</f>
        <v>0.5</v>
      </c>
      <c r="S55" s="37">
        <f>'2015'!Q60</f>
        <v>0.7142857142857143</v>
      </c>
      <c r="T55" s="38">
        <f>'2015'!R60</f>
        <v>10000000</v>
      </c>
      <c r="U55" s="38">
        <f>'2015'!S60</f>
        <v>10000000</v>
      </c>
      <c r="V55" s="37">
        <f>'2015'!T60</f>
        <v>1</v>
      </c>
      <c r="W55" s="32" t="str">
        <f>'2015'!U60</f>
        <v>A traves de los proyectos de acuerdo y/o  decretos en los municipios que solidifican y dan la base legal a los consejos de mujeres y a traves de la ordenaza 015 del 29 de julio de 2014 todas las mujeres con enfoque diferencial y sectorial tienen un espacio de participacion en estas instancias.</v>
      </c>
      <c r="X55" s="107">
        <f>'2016'!N60</f>
        <v>0.1</v>
      </c>
      <c r="Y55" s="108">
        <f>'2016'!O60</f>
        <v>0.1</v>
      </c>
      <c r="Z55" s="116">
        <f>'2016'!P60</f>
        <v>1</v>
      </c>
      <c r="AA55" s="38">
        <f>'2016'!Q60</f>
        <v>47157475</v>
      </c>
      <c r="AB55" s="38">
        <f>'2016'!R60</f>
        <v>47157475</v>
      </c>
      <c r="AC55" s="116">
        <f>'2016'!S60</f>
        <v>1</v>
      </c>
      <c r="AD55" s="32" t="str">
        <f>'2016'!T60</f>
        <v xml:space="preserve">Se ha implementado a traves del acompañamiento y asesoria a los consejos municiapes de mujeres la estructuración de rutas, el fomento a la igualdad de género, promoción de derechos y procesos productivos. </v>
      </c>
      <c r="AE55" s="107">
        <f>'2017'!N60</f>
        <v>0.1</v>
      </c>
      <c r="AF55" s="108">
        <f>'2017'!O60</f>
        <v>0.1</v>
      </c>
      <c r="AG55" s="116">
        <f>'2017'!P60</f>
        <v>1</v>
      </c>
      <c r="AH55" s="38">
        <f>'2017'!Q60</f>
        <v>0</v>
      </c>
      <c r="AI55" s="38">
        <f>'2017'!R60</f>
        <v>0</v>
      </c>
      <c r="AJ55" s="116">
        <f>'2017'!S60</f>
        <v>0</v>
      </c>
      <c r="AK55" s="32" t="str">
        <f>'2017'!T60</f>
        <v xml:space="preserve">Desde la jefatura de equidad de genero y mujer, se ha implementado a traves del acompañamiento y asesoria a los consejos municiapes de mujeres la estructuración de rutas, el fomento a la igualdad de género, promoción de derechos y procesos productivos. </v>
      </c>
      <c r="AL55" s="107">
        <f>'2018'!N60</f>
        <v>0</v>
      </c>
      <c r="AM55" s="108">
        <f>'2018'!O60</f>
        <v>0</v>
      </c>
      <c r="AN55" s="116">
        <f>'2018'!P60</f>
        <v>0</v>
      </c>
      <c r="AO55" s="38">
        <f>'2018'!Q60</f>
        <v>0</v>
      </c>
      <c r="AP55" s="38">
        <f>'2018'!R60</f>
        <v>0</v>
      </c>
      <c r="AQ55" s="207">
        <f>'2018'!S60</f>
        <v>0</v>
      </c>
      <c r="AR55" s="32">
        <f>'2018'!AB60</f>
        <v>0</v>
      </c>
      <c r="AS55" s="107">
        <f>'2019'!N60</f>
        <v>1</v>
      </c>
      <c r="AT55" s="108">
        <f>'2019'!O60</f>
        <v>1</v>
      </c>
      <c r="AU55" s="116">
        <f>'2019'!P60</f>
        <v>0.7</v>
      </c>
      <c r="AV55" s="38">
        <f>'2019'!Q60</f>
        <v>0</v>
      </c>
      <c r="AW55" s="38">
        <f>'2019'!R60</f>
        <v>0</v>
      </c>
      <c r="AX55" s="116" t="e">
        <f>'2019'!#REF!</f>
        <v>#REF!</v>
      </c>
      <c r="AY55" s="362" t="str">
        <f>'2019'!S60</f>
        <v xml:space="preserve">La Secretaría de Familia cuenta con una base de datos sobre mujeres en sus diferentes enfoques poblacionales y diferenciales que hacen parte de las instancias de participación. Es así como en cada convocatoria, desde cada área de la secretaría, se hace énfasis en la concurrencia de estas poblaciones para validar los componentes de inclusión, pilares para el funcionamiento este despacho departamental. </v>
      </c>
      <c r="AZ55" s="361">
        <f>'2020'!N60</f>
        <v>0</v>
      </c>
      <c r="BA55" s="361">
        <f>'2020'!O60</f>
        <v>0</v>
      </c>
      <c r="BB55" s="207">
        <f>'2020'!P60</f>
        <v>0</v>
      </c>
      <c r="BC55" s="372">
        <f>'2020'!Q60</f>
        <v>0</v>
      </c>
      <c r="BD55" s="372">
        <f>'2020'!R60</f>
        <v>0</v>
      </c>
      <c r="BE55" s="207">
        <f>'2020'!S60</f>
        <v>0</v>
      </c>
      <c r="BF55" s="366" t="s">
        <v>1420</v>
      </c>
      <c r="BG55" s="697">
        <v>6</v>
      </c>
      <c r="BH55" s="697">
        <v>3</v>
      </c>
      <c r="BI55" s="482">
        <v>0.5</v>
      </c>
      <c r="BJ55" s="580">
        <v>0</v>
      </c>
      <c r="BK55" s="580">
        <v>0</v>
      </c>
      <c r="BL55" s="482">
        <v>0.5</v>
      </c>
      <c r="BM55" s="715" t="s">
        <v>2636</v>
      </c>
      <c r="BN55" s="730">
        <v>1</v>
      </c>
      <c r="BO55" s="730">
        <v>1</v>
      </c>
      <c r="BP55" s="482">
        <v>1</v>
      </c>
      <c r="BQ55" s="737">
        <v>0</v>
      </c>
      <c r="BR55" s="738">
        <v>0</v>
      </c>
      <c r="BS55" s="482">
        <v>0</v>
      </c>
      <c r="BT55" s="715" t="s">
        <v>2860</v>
      </c>
      <c r="BU55" s="27"/>
    </row>
    <row r="56" spans="1:73" ht="60" customHeight="1" x14ac:dyDescent="0.25">
      <c r="A56" s="826"/>
      <c r="B56" s="835"/>
      <c r="C56" s="835"/>
      <c r="D56" s="685">
        <v>50</v>
      </c>
      <c r="E56" s="5" t="s">
        <v>343</v>
      </c>
      <c r="F56" s="5" t="s">
        <v>344</v>
      </c>
      <c r="G56" s="5" t="s">
        <v>345</v>
      </c>
      <c r="H56" s="5" t="s">
        <v>346</v>
      </c>
      <c r="I56" s="33" t="s">
        <v>347</v>
      </c>
      <c r="J56" s="63" t="s">
        <v>389</v>
      </c>
      <c r="K56" s="9" t="s">
        <v>390</v>
      </c>
      <c r="L56" s="11">
        <v>231</v>
      </c>
      <c r="M56" s="421" t="s">
        <v>391</v>
      </c>
      <c r="N56" s="428">
        <v>1</v>
      </c>
      <c r="O56" s="104">
        <v>1</v>
      </c>
      <c r="P56" s="358">
        <v>1</v>
      </c>
      <c r="Q56" s="88">
        <f>'2015'!O61</f>
        <v>0</v>
      </c>
      <c r="R56" s="90">
        <f>'2015'!P61</f>
        <v>0</v>
      </c>
      <c r="S56" s="37">
        <f>'2015'!Q61</f>
        <v>0</v>
      </c>
      <c r="T56" s="38">
        <f>'2015'!R61</f>
        <v>0</v>
      </c>
      <c r="U56" s="38">
        <f>'2015'!S61</f>
        <v>0</v>
      </c>
      <c r="V56" s="37">
        <f>'2015'!T61</f>
        <v>0</v>
      </c>
      <c r="W56" s="32" t="str">
        <f>'2015'!U61</f>
        <v>ND</v>
      </c>
      <c r="X56" s="107">
        <f>'2016'!N61</f>
        <v>0.1</v>
      </c>
      <c r="Y56" s="108">
        <f>'2016'!O61</f>
        <v>0.1</v>
      </c>
      <c r="Z56" s="116">
        <f>'2016'!P61</f>
        <v>1</v>
      </c>
      <c r="AA56" s="38">
        <f>'2016'!Q61</f>
        <v>0</v>
      </c>
      <c r="AB56" s="38">
        <f>'2016'!R61</f>
        <v>0</v>
      </c>
      <c r="AC56" s="116">
        <f>'2016'!S61</f>
        <v>0</v>
      </c>
      <c r="AD56" s="32" t="str">
        <f>'2016'!T61</f>
        <v xml:space="preserve">se inicio con el diseño de una propusta de capacitacion </v>
      </c>
      <c r="AE56" s="107">
        <f>'2017'!N61</f>
        <v>0.1</v>
      </c>
      <c r="AF56" s="108">
        <f>'2017'!O61</f>
        <v>6.8000000000000005E-2</v>
      </c>
      <c r="AG56" s="116">
        <f>'2017'!P61</f>
        <v>0.68</v>
      </c>
      <c r="AH56" s="38">
        <f>'2017'!Q61</f>
        <v>3090000</v>
      </c>
      <c r="AI56" s="38">
        <f>'2017'!R61</f>
        <v>3090000</v>
      </c>
      <c r="AJ56" s="116">
        <f>'2017'!S61</f>
        <v>1</v>
      </c>
      <c r="AK56" s="32" t="str">
        <f>'2017'!T61</f>
        <v>Secretaria del interior en el programa de derechos humanos, se contempla el plan de prevencíon y protección de los DDHH Y DHI, el cual se encuentra en procesos de actualización y será presentado para aprobación en el comité de justicia transcional del mes el 17 de  Julio de la prente vigencia 
 Ademas de dieciocho (18)  Jornadas de prevencion realizadas en los doce municipios.
Once campañas realizadas en diez (10) Municipios:
Armenia,Génova,Filandia,quimbaya,circasia,pijao,salento,calarcá,montenegro y la tebaida.</v>
      </c>
      <c r="AL56" s="107">
        <f>'2018'!N61</f>
        <v>70</v>
      </c>
      <c r="AM56" s="108">
        <f>'2018'!O61</f>
        <v>70</v>
      </c>
      <c r="AN56" s="116">
        <f>'2018'!P61</f>
        <v>1</v>
      </c>
      <c r="AO56" s="38">
        <f>'2018'!Q61</f>
        <v>7000000</v>
      </c>
      <c r="AP56" s="38">
        <f>'2018'!R61</f>
        <v>5950000</v>
      </c>
      <c r="AQ56" s="207">
        <f>'2018'!S61</f>
        <v>0.85</v>
      </c>
      <c r="AR56" s="32" t="str">
        <f>'2018'!AB61</f>
        <v>La defensoria del pueblo hace diagnosticos regionales sobre la situacion de los derechos humanos de las mujeres victimas de todo tipo de violencia y personas OSEGD. Capacitación y/o formación para la promocion de los derechos de las mujeres victimas de todo tipo de violencias y personas OSIG. Por medio de la secretaria de agricultura Capacitarmosa doscientos cincuenta (90)   jóvenes,  mujeres, población vulnerable y con enfoque diferencial como líderes ambientales en el departamento. En el 2018 lanzamos el programa de formación de líderes ambientales, el cual surge de la planeación estratégica de la dirección de desarrollo rural y medio ambiente de la secretaria de agricultura, gobernación del Quindío, con el fin de contribuir a la meta número 20 del plan departamental de desarrollo “En defensa de un bien común”; y apunta al desarrollo de actividades académicas, prácticas encaminadas a un desarrollo sostenible, dirigido por profesionales que apuntan a la construcción de líderes ambientales del departamento con herramientas prácticas y centradas a los problemas ambientales y necesidades de las comunidades rurales y urbanas del departamento.</v>
      </c>
      <c r="AS56" s="107">
        <f>'2019'!N61</f>
        <v>1</v>
      </c>
      <c r="AT56" s="108">
        <f>'2019'!O61</f>
        <v>1</v>
      </c>
      <c r="AU56" s="116">
        <f>'2019'!P61</f>
        <v>0.8</v>
      </c>
      <c r="AV56" s="38">
        <f>'2019'!Q61</f>
        <v>0</v>
      </c>
      <c r="AW56" s="38">
        <f>'2019'!R61</f>
        <v>0</v>
      </c>
      <c r="AX56" s="116" t="e">
        <f>'2019'!#REF!</f>
        <v>#REF!</v>
      </c>
      <c r="AY56" s="362" t="str">
        <f>'2019'!S61</f>
        <v>La secretarái del Interior a través de la Dirección de Protección y Atención de la Población es la encargada de brindar capacitaciones en DDHH en Colegios, Universidades, JAC, funcionarios públicos y mesas de participación de esta manera se aboradn diferentes enfoques, no obstante la Secretaría de Familia através de la Jefatura de Poblaciones y Equidad de Género atiende de manera integral los distintos enfoques.</v>
      </c>
      <c r="AZ56" s="361">
        <f>'2020'!N61</f>
        <v>70</v>
      </c>
      <c r="BA56" s="368">
        <f>'2020'!O61</f>
        <v>70</v>
      </c>
      <c r="BB56" s="207">
        <f>'2020'!P61</f>
        <v>1</v>
      </c>
      <c r="BC56" s="372">
        <f>'2020'!Q61</f>
        <v>0</v>
      </c>
      <c r="BD56" s="372">
        <f>'2020'!R61</f>
        <v>0</v>
      </c>
      <c r="BE56" s="207">
        <f>'2020'!S61</f>
        <v>0</v>
      </c>
      <c r="BF56" s="366" t="s">
        <v>1420</v>
      </c>
      <c r="BG56" s="475">
        <v>4</v>
      </c>
      <c r="BH56" s="480">
        <v>2</v>
      </c>
      <c r="BI56" s="482">
        <v>0.5</v>
      </c>
      <c r="BJ56" s="584">
        <v>2000000</v>
      </c>
      <c r="BK56" s="584">
        <v>2000000</v>
      </c>
      <c r="BL56" s="482">
        <v>1</v>
      </c>
      <c r="BM56" s="715" t="s">
        <v>2637</v>
      </c>
      <c r="BN56" s="730">
        <v>1</v>
      </c>
      <c r="BO56" s="785">
        <v>0.8</v>
      </c>
      <c r="BP56" s="482">
        <v>0.8</v>
      </c>
      <c r="BQ56" s="743" t="s">
        <v>2291</v>
      </c>
      <c r="BR56" s="743" t="s">
        <v>2596</v>
      </c>
      <c r="BS56" s="482">
        <v>1</v>
      </c>
      <c r="BT56" s="715" t="s">
        <v>2861</v>
      </c>
      <c r="BU56" s="27"/>
    </row>
    <row r="57" spans="1:73" ht="60" customHeight="1" x14ac:dyDescent="0.25">
      <c r="A57" s="826"/>
      <c r="B57" s="835" t="s">
        <v>381</v>
      </c>
      <c r="C57" s="839" t="s">
        <v>348</v>
      </c>
      <c r="D57" s="685">
        <v>51</v>
      </c>
      <c r="E57" s="6" t="s">
        <v>349</v>
      </c>
      <c r="F57" s="5" t="s">
        <v>350</v>
      </c>
      <c r="G57" s="5" t="s">
        <v>351</v>
      </c>
      <c r="H57" s="5" t="s">
        <v>352</v>
      </c>
      <c r="I57" s="33" t="s">
        <v>353</v>
      </c>
      <c r="J57" s="63" t="s">
        <v>385</v>
      </c>
      <c r="K57" s="9" t="s">
        <v>386</v>
      </c>
      <c r="L57" s="11">
        <v>222</v>
      </c>
      <c r="M57" s="421" t="s">
        <v>392</v>
      </c>
      <c r="N57" s="428">
        <v>1</v>
      </c>
      <c r="O57" s="104">
        <v>1</v>
      </c>
      <c r="P57" s="358">
        <v>1</v>
      </c>
      <c r="Q57" s="88">
        <f>'2015'!O62</f>
        <v>1</v>
      </c>
      <c r="R57" s="90">
        <f>'2015'!P62</f>
        <v>1</v>
      </c>
      <c r="S57" s="753">
        <f>'2015'!Q62</f>
        <v>1</v>
      </c>
      <c r="T57" s="38">
        <f>'2015'!R62</f>
        <v>1299100000</v>
      </c>
      <c r="U57" s="38">
        <f>'2015'!S62</f>
        <v>544879064</v>
      </c>
      <c r="V57" s="37">
        <f>'2015'!T62</f>
        <v>0.41942811484874143</v>
      </c>
      <c r="W57" s="32" t="str">
        <f>'2015'!U62</f>
        <v>A través del  objetivo de política NINGUNO SIN FAMILIA, se ha realizado a través del acompañamiento familiar,  el desarrollo de cada uno de los programas contemplados en la estrategia CAFI, beneficiando con capacitación, sensibilización en el fortalecimiento de la familia y la prevención de la violencia intrafamiliar. De igual manera se realiza entrega de dotación en elemento de aseo y prendas de vestir para el cuidado del recién nacido a 800 mujeres en estado de embarazo dentro del desarrollo de la Política Ninguno Sin Familia</v>
      </c>
      <c r="X57" s="107">
        <f>'2016'!N62</f>
        <v>0.1</v>
      </c>
      <c r="Y57" s="108">
        <f>'2016'!O62</f>
        <v>0.1</v>
      </c>
      <c r="Z57" s="116">
        <f>'2016'!P62</f>
        <v>1</v>
      </c>
      <c r="AA57" s="38">
        <f>'2016'!Q62</f>
        <v>0</v>
      </c>
      <c r="AB57" s="38">
        <f>'2016'!R62</f>
        <v>0</v>
      </c>
      <c r="AC57" s="116">
        <f>'2016'!S62</f>
        <v>0</v>
      </c>
      <c r="AD57" s="32" t="str">
        <f>'2016'!T62</f>
        <v>El Equipo de Seguridad Humana de la Secretaria del Interior en el año 2016, realizó la caracterización y diagnostico social de los usuarios del Programa FAMI de  ICBF  del municipio de Montenegro, identificando las necesidades y vulnerabilidades de cada usuaria; así mismo, realizó el Primer Encuentro Multicolor Clubes por la Vida dirigido a 180 madres gestantes y lactantes usuarias del FAMI así como se brindó las herramientas a 15 Madres Comunitarias en aspectos como estimulación temprana, identificación de factores vulnerables y protectores.</v>
      </c>
      <c r="AE57" s="107">
        <f>'2017'!N62</f>
        <v>0.1</v>
      </c>
      <c r="AF57" s="108">
        <f>'2017'!O62</f>
        <v>0.1</v>
      </c>
      <c r="AG57" s="116">
        <f>'2017'!P62</f>
        <v>1</v>
      </c>
      <c r="AH57" s="38">
        <f>'2017'!Q62</f>
        <v>18000000</v>
      </c>
      <c r="AI57" s="38">
        <f>'2017'!R62</f>
        <v>0</v>
      </c>
      <c r="AJ57" s="116">
        <f>'2017'!S62</f>
        <v>0</v>
      </c>
      <c r="AK57" s="32" t="str">
        <f>'2017'!T62</f>
        <v>Secretaria del interior a traves del area deseguridad humana ha desarrollado unos clubes de progenitores,los cuales promueve la formación de niños y niñas en temas como la crianza, la sexualidad. Etc.</v>
      </c>
      <c r="AL57" s="107">
        <f>'2018'!N62</f>
        <v>1</v>
      </c>
      <c r="AM57" s="108">
        <f>'2018'!O62</f>
        <v>0.2</v>
      </c>
      <c r="AN57" s="116">
        <f>'2018'!P62</f>
        <v>0.2</v>
      </c>
      <c r="AO57" s="38">
        <f>'2018'!Q62</f>
        <v>69300000</v>
      </c>
      <c r="AP57" s="38">
        <f>'2018'!R62</f>
        <v>59520000</v>
      </c>
      <c r="AQ57" s="207">
        <f>'2018'!S62</f>
        <v>0.8588744588744589</v>
      </c>
      <c r="AR57" s="32" t="str">
        <f>'2018'!AB62</f>
        <v xml:space="preserve">La Secretaría de Familia a traves de la oficina de familia viene realizando talleres con la comunidad en general, alrededor de la formulacion de la politica publica de familia. En esta, se incluyen componentes de crianza, valores y estereotipos de género. El objetivo con este, asi como de la estrategia de prevencion de la violencia intrafamiliar consiste en disminuir las problematicas desencadenadas por estos asuntos, asi como de generar alternativas de solucion al interior de las familias. </v>
      </c>
      <c r="AS57" s="107">
        <f>'2019'!N62</f>
        <v>1</v>
      </c>
      <c r="AT57" s="108">
        <f>'2019'!O62</f>
        <v>0.8</v>
      </c>
      <c r="AU57" s="116">
        <f>'2019'!P62</f>
        <v>0.5</v>
      </c>
      <c r="AV57" s="38">
        <f>'2019'!Q62</f>
        <v>145344700</v>
      </c>
      <c r="AW57" s="38">
        <f>'2019'!R62</f>
        <v>100443500</v>
      </c>
      <c r="AX57" s="116" t="e">
        <f>'2019'!#REF!</f>
        <v>#REF!</v>
      </c>
      <c r="AY57" s="362" t="str">
        <f>'2019'!S62</f>
        <v xml:space="preserve">El ICBF en su proceso de corresponsabilidad implementa acciones que contribuyen al fortalecimiento de la familia y la construcción de paz, es por ello por lo que durante la vigencia ha desarrollado los programas de Familias Para la Paz y Territorios Étnicos Con Bienestar.  Para la vigencia 2019 se proyectó una atención en cupos de población de 1540 personas y al cierre del tercer trimestre se logra una atención de usuarios de 6039 para una ejecución total a la fecha de $ 924.476.688
La Modalidad “Familias con Bienestar para la Paz” constituye una intervención psicosocial fundamentada en una comprensión eco-sistémica, constructivista y compleja, que conjuga elementos del orden personal (comportamientos, emociones, competencias, posturas éticas), aspectos de la aspectos de la estructura y dinámica familiar (subsistemas, límites, cohesión / diferenciación, comunicación, roles y pautas de relación) y factores socioculturales (territorio, contexto, historia, cultura), para proponer nuevas comprensiones y nuevas formas de relacionamiento que fomenten el desarrollo familiar y la convivencia armónica. El modelo de atención de la Modalidad “Familias con Bienestar para la Paz” es de tipo solidario y colaborativo.
El programa Territorios Étnicos Con Bienestar tiene como objetivo fundamental apoyar a través de la estrategia Encuentros en Familia Étnica y sus componentes de apoyo, procesos que favorezcan el desarrollo de las familias y comunidades de grupos étnicos y que potencien sus capacidades para reafirmar su identidad cultural, sus dinámicas familiares y comunitarias, usos, costumbres y sus estructuras sociales, económicas, culturales y organizativas, por medio de acciones que mejoren sus condiciones de vida y posibiliten su crecimiento como individuos y grupos capaces de ejercer los derechos que les son inherentes.
</v>
      </c>
      <c r="AZ57" s="361">
        <f>'2020'!N62</f>
        <v>1</v>
      </c>
      <c r="BA57" s="361">
        <f>'2020'!O62</f>
        <v>0.2</v>
      </c>
      <c r="BB57" s="207">
        <f>'2020'!P62</f>
        <v>0.2</v>
      </c>
      <c r="BC57" s="372">
        <f>'2020'!Q62</f>
        <v>0</v>
      </c>
      <c r="BD57" s="372">
        <f>'2020'!R62</f>
        <v>0</v>
      </c>
      <c r="BE57" s="207">
        <f>'2020'!S62</f>
        <v>0</v>
      </c>
      <c r="BF57" s="817" t="s">
        <v>1085</v>
      </c>
      <c r="BG57" s="585">
        <v>2</v>
      </c>
      <c r="BH57" s="699">
        <v>2</v>
      </c>
      <c r="BI57" s="482">
        <v>1</v>
      </c>
      <c r="BJ57" s="722" t="s">
        <v>2598</v>
      </c>
      <c r="BK57" s="504" t="s">
        <v>2599</v>
      </c>
      <c r="BL57" s="482">
        <v>0.89</v>
      </c>
      <c r="BM57" s="27" t="s">
        <v>2638</v>
      </c>
      <c r="BN57" s="730">
        <v>1</v>
      </c>
      <c r="BO57" s="732">
        <v>1</v>
      </c>
      <c r="BP57" s="482">
        <v>1</v>
      </c>
      <c r="BQ57" s="745">
        <v>15570000</v>
      </c>
      <c r="BR57" s="745">
        <v>14455000</v>
      </c>
      <c r="BS57" s="482">
        <v>1</v>
      </c>
      <c r="BT57" s="27" t="s">
        <v>2862</v>
      </c>
      <c r="BU57" s="27"/>
    </row>
    <row r="58" spans="1:73" ht="60" customHeight="1" x14ac:dyDescent="0.25">
      <c r="A58" s="826"/>
      <c r="B58" s="835"/>
      <c r="C58" s="839"/>
      <c r="D58" s="685">
        <v>52</v>
      </c>
      <c r="E58" s="6" t="s">
        <v>354</v>
      </c>
      <c r="F58" s="5" t="s">
        <v>355</v>
      </c>
      <c r="G58" s="5" t="s">
        <v>356</v>
      </c>
      <c r="H58" s="5" t="s">
        <v>357</v>
      </c>
      <c r="I58" s="33" t="s">
        <v>353</v>
      </c>
      <c r="J58" s="826" t="s">
        <v>215</v>
      </c>
      <c r="K58" s="809" t="s">
        <v>216</v>
      </c>
      <c r="L58" s="836">
        <v>197</v>
      </c>
      <c r="M58" s="825" t="s">
        <v>217</v>
      </c>
      <c r="N58" s="429">
        <v>10</v>
      </c>
      <c r="O58" s="349">
        <v>5</v>
      </c>
      <c r="P58" s="701">
        <f>O58/N58</f>
        <v>0.5</v>
      </c>
      <c r="Q58" s="88">
        <f>'2015'!O63</f>
        <v>1</v>
      </c>
      <c r="R58" s="90">
        <f>'2015'!P63</f>
        <v>1</v>
      </c>
      <c r="S58" s="753">
        <f>'2015'!Q63</f>
        <v>1</v>
      </c>
      <c r="T58" s="38" t="str">
        <f>'2015'!R63</f>
        <v xml:space="preserve">Asumidos por la Consejeria Presidencial para la Equidad de la Mujer. </v>
      </c>
      <c r="U58" s="38">
        <f>'2015'!S63</f>
        <v>0</v>
      </c>
      <c r="V58" s="37">
        <f>'2015'!T63</f>
        <v>0</v>
      </c>
      <c r="W58" s="32" t="str">
        <f>'2015'!U63</f>
        <v>A traves de la gestion con la consejeria presidencial para la equidad de la mujer se desarrollo una jornada de sensibilizacion y academica donde la consejera presidencial Martha Ordonez dio las lineas a tener encuenta en el tema de la economia del cuidado especialmente como aporte social, político, cultural y economico del pais. Esta sensibilizacion permite de manera mas clara inicar un proceso que permita visualizar la importancia del trabajo femenino en el ambito familiar.</v>
      </c>
      <c r="X58" s="107">
        <f>'2016'!N63</f>
        <v>0.1</v>
      </c>
      <c r="Y58" s="108">
        <f>'2016'!O63</f>
        <v>0.1</v>
      </c>
      <c r="Z58" s="116">
        <f>'2016'!P63</f>
        <v>1</v>
      </c>
      <c r="AA58" s="38">
        <f>'2016'!Q63</f>
        <v>0</v>
      </c>
      <c r="AB58" s="38">
        <f>'2016'!R63</f>
        <v>0</v>
      </c>
      <c r="AC58" s="116">
        <f>'2016'!S63</f>
        <v>0</v>
      </c>
      <c r="AD58" s="32" t="str">
        <f>'2016'!T63</f>
        <v>durante la conmemoracdion del dia de la no violencia contra la mujer se realizo en los colegios del departamento una campaña para la sensibilización para el reconocimiento y la valoracion del trabajo femenino en el ámbito familiar. Esta campaña pretende visibilizar los aportes de las mujeres desde la economia del cuidado de donde se derivan los aportes sociales, políticos, culturales y económicos al país.</v>
      </c>
      <c r="AE58" s="107">
        <f>'2017'!N63</f>
        <v>0.1</v>
      </c>
      <c r="AF58" s="108">
        <f>'2017'!O63</f>
        <v>0</v>
      </c>
      <c r="AG58" s="116">
        <f>'2017'!P63</f>
        <v>0</v>
      </c>
      <c r="AH58" s="38">
        <f>'2017'!Q63</f>
        <v>82000000</v>
      </c>
      <c r="AI58" s="38">
        <f>'2017'!R63</f>
        <v>6570000</v>
      </c>
      <c r="AJ58" s="116">
        <f>'2017'!S63</f>
        <v>8.0121951219512197E-2</v>
      </c>
      <c r="AK58" s="32" t="str">
        <f>'2017'!T63</f>
        <v xml:space="preserve">La jefatura de equidad de genero y mujer reporta que esta accion se encuentra en fase de ejecución </v>
      </c>
      <c r="AL58" s="107">
        <f>'2018'!N63</f>
        <v>0</v>
      </c>
      <c r="AM58" s="108">
        <f>'2018'!O63</f>
        <v>0</v>
      </c>
      <c r="AN58" s="116">
        <f>'2018'!P63</f>
        <v>0</v>
      </c>
      <c r="AO58" s="38">
        <f>'2018'!Q63</f>
        <v>0</v>
      </c>
      <c r="AP58" s="38">
        <f>'2018'!R63</f>
        <v>0</v>
      </c>
      <c r="AQ58" s="207">
        <f>'2018'!S63</f>
        <v>0</v>
      </c>
      <c r="AR58" s="32">
        <f>'2018'!AB63</f>
        <v>0</v>
      </c>
      <c r="AS58" s="107">
        <f>'2019'!N63</f>
        <v>1</v>
      </c>
      <c r="AT58" s="108">
        <f>'2019'!O63</f>
        <v>1</v>
      </c>
      <c r="AU58" s="116">
        <f>'2019'!P63</f>
        <v>1</v>
      </c>
      <c r="AV58" s="38">
        <f>'2019'!Q63</f>
        <v>45299000</v>
      </c>
      <c r="AW58" s="38">
        <f>'2019'!R63</f>
        <v>37501000</v>
      </c>
      <c r="AX58" s="116" t="e">
        <f>'2019'!#REF!</f>
        <v>#REF!</v>
      </c>
      <c r="AY58" s="362" t="str">
        <f>'2019'!S63</f>
        <v>El ICBF desarrolla campaña de sensibilización para el reconocimiento y valoración del trabajo femenino de manera transversal en cada uno de sus programas de prevención durante toda la vigencia.
La Secretaría del Interior reporta que a través de la realización de los denominados Clubes de Progenitores, estrategia desarrollada en barrios priorizados de todos los municipios del Departamento con mayores índices de vulnerabilidad, adelantando procesos formativos en pautas de crianza, donde entre otros, también se introducen contenidos de equidad de género y transformación de patrones y estereotipos violentos y machistas. En total han participado 798 mujeres.</v>
      </c>
      <c r="AZ58" s="361">
        <f>'2020'!N63</f>
        <v>0</v>
      </c>
      <c r="BA58" s="361">
        <f>'2020'!O63</f>
        <v>0</v>
      </c>
      <c r="BB58" s="207">
        <f>'2020'!P63</f>
        <v>0</v>
      </c>
      <c r="BC58" s="372">
        <f>'2020'!Q63</f>
        <v>0</v>
      </c>
      <c r="BD58" s="372">
        <f>'2020'!R63</f>
        <v>0</v>
      </c>
      <c r="BE58" s="207">
        <f>'2020'!S63</f>
        <v>0</v>
      </c>
      <c r="BF58" s="818"/>
      <c r="BG58" s="475">
        <v>1</v>
      </c>
      <c r="BH58" s="699">
        <v>0</v>
      </c>
      <c r="BI58" s="482">
        <v>0</v>
      </c>
      <c r="BJ58" s="722"/>
      <c r="BK58" s="504"/>
      <c r="BL58" s="482">
        <v>0</v>
      </c>
      <c r="BM58" s="27" t="s">
        <v>2608</v>
      </c>
      <c r="BN58" s="722">
        <v>1</v>
      </c>
      <c r="BO58" s="729">
        <v>1</v>
      </c>
      <c r="BP58" s="482">
        <v>1</v>
      </c>
      <c r="BQ58" s="745">
        <v>320000</v>
      </c>
      <c r="BR58" s="745">
        <v>320000</v>
      </c>
      <c r="BS58" s="482">
        <f>BO58/BN58*1</f>
        <v>1</v>
      </c>
      <c r="BT58" s="27" t="s">
        <v>2821</v>
      </c>
      <c r="BU58" s="27"/>
    </row>
    <row r="59" spans="1:73" ht="156" customHeight="1" x14ac:dyDescent="0.25">
      <c r="A59" s="826"/>
      <c r="B59" s="835"/>
      <c r="C59" s="839"/>
      <c r="D59" s="685">
        <v>53</v>
      </c>
      <c r="E59" s="347" t="s">
        <v>358</v>
      </c>
      <c r="F59" s="5" t="s">
        <v>359</v>
      </c>
      <c r="G59" s="5" t="s">
        <v>360</v>
      </c>
      <c r="H59" s="5" t="s">
        <v>361</v>
      </c>
      <c r="I59" s="33" t="s">
        <v>362</v>
      </c>
      <c r="J59" s="826"/>
      <c r="K59" s="809"/>
      <c r="L59" s="836"/>
      <c r="M59" s="825"/>
      <c r="N59" s="752">
        <v>1</v>
      </c>
      <c r="O59" s="349">
        <v>1</v>
      </c>
      <c r="P59" s="681">
        <v>1</v>
      </c>
      <c r="Q59" s="88" t="str">
        <f>'2015'!O64</f>
        <v>Divulgacion de el programa de mujer rural</v>
      </c>
      <c r="R59" s="90">
        <f>'2015'!P64</f>
        <v>0.5</v>
      </c>
      <c r="S59" s="37">
        <f>'2015'!Q64</f>
        <v>5.0000000000000001E-3</v>
      </c>
      <c r="T59" s="38">
        <f>'2015'!R64</f>
        <v>0</v>
      </c>
      <c r="U59" s="38">
        <f>'2015'!S64</f>
        <v>0</v>
      </c>
      <c r="V59" s="37">
        <f>'2015'!T64</f>
        <v>0</v>
      </c>
      <c r="W59" s="32" t="str">
        <f>'2015'!U64</f>
        <v>Notas diarias en el noticiero notisur del canal zuldemaida de Armenia que hablan sobre las acciones afirmativas a las mujeres rurales del departamento, especialmente en referencia a apoyo a los proyectos productivos, política publica de equidad de género para la mujer, atencion integral a las mujeres rurales victimas de todo tipo de violencias, participacion ciudadana, promocio de la ley 1257 de 2008.</v>
      </c>
      <c r="X59" s="107">
        <f>'2016'!N64</f>
        <v>0.1</v>
      </c>
      <c r="Y59" s="108">
        <f>'2016'!O64</f>
        <v>0.1</v>
      </c>
      <c r="Z59" s="116">
        <f>'2016'!P64</f>
        <v>1</v>
      </c>
      <c r="AA59" s="38">
        <f>'2016'!Q64</f>
        <v>0</v>
      </c>
      <c r="AB59" s="38">
        <f>'2016'!R64</f>
        <v>0</v>
      </c>
      <c r="AC59" s="116">
        <f>'2016'!S64</f>
        <v>0</v>
      </c>
      <c r="AD59" s="32" t="str">
        <f>'2016'!T64</f>
        <v>se han adelantado piezas de tlelvison con mujeres campesinas cafeteras que se han transmitido por los programas institucionales buscando  visibilizar las historias de vida de mujeres vinculadas al sector rural cafetero, campesinas,  indígernas,  afrodescendientes, en condición de discapacidad en cuanto a sus múltiples roles como mujer tanto en el ambito familiar como los escenarios económico, político y socio-cultural del departamento.</v>
      </c>
      <c r="AE59" s="107">
        <f>'2017'!N64</f>
        <v>0.1</v>
      </c>
      <c r="AF59" s="108">
        <f>'2017'!O64</f>
        <v>7.0000000000000007E-2</v>
      </c>
      <c r="AG59" s="116">
        <f>'2017'!P64</f>
        <v>0.70000000000000007</v>
      </c>
      <c r="AH59" s="38">
        <f>'2017'!Q64</f>
        <v>0</v>
      </c>
      <c r="AI59" s="38">
        <f>'2017'!R64</f>
        <v>0</v>
      </c>
      <c r="AJ59" s="116">
        <f>'2017'!S64</f>
        <v>0</v>
      </c>
      <c r="AK59" s="32" t="str">
        <f>'2017'!T64</f>
        <v>Desde la jefatura de equidad de genero y mujer se han adelantado piezas de televisión con mujeres campesinas cafeteras que se han transmitido por los programas institucionales buscando  visibilizar las historias de vida de mujeres vinculadas al sector rural cafetero, campesinas,  indígernas,  afrodescendientes, en condición de discapacidad en cuanto a sus múltiples roles como mujer tanto en el ambito familiar como los escenarios económico, político y socio-cultural del departamento.</v>
      </c>
      <c r="AL59" s="107">
        <f>'2018'!N64</f>
        <v>0</v>
      </c>
      <c r="AM59" s="108">
        <f>'2018'!O64</f>
        <v>0</v>
      </c>
      <c r="AN59" s="116">
        <f>'2018'!P64</f>
        <v>0</v>
      </c>
      <c r="AO59" s="38">
        <f>'2018'!Q64</f>
        <v>0</v>
      </c>
      <c r="AP59" s="38">
        <f>'2018'!R64</f>
        <v>0</v>
      </c>
      <c r="AQ59" s="207">
        <f>'2018'!S64</f>
        <v>0</v>
      </c>
      <c r="AR59" s="32" t="str">
        <f>'2018'!AB64</f>
        <v>LA Secretaría de Familia viene desarrollando mesas de trabajo dispuestas para la formulación de la política pública de familia. Es así que en este proceso, se incluyen en las líneas de trabajo, el asunto de género y equidad, aplicados mediante talleres a familias y población en general que participa de las mesas de trabajo. De igual forma, la Secretaría de Familia viene acompañando las escuelas de padres de los colegios del Departamento, según solicitudes una vez se socializó la oferta de la Secretaría, donde se socializan rutas de atención frente a casos de violencia, así como sensibilización del enfoque de género y reivindicación de derechos.</v>
      </c>
      <c r="AS59" s="107">
        <f>'2019'!N64</f>
        <v>0</v>
      </c>
      <c r="AT59" s="108">
        <f>'2019'!O64</f>
        <v>0</v>
      </c>
      <c r="AU59" s="116">
        <f>'2019'!P64</f>
        <v>1</v>
      </c>
      <c r="AV59" s="38">
        <f>'2019'!Q64</f>
        <v>0</v>
      </c>
      <c r="AW59" s="38">
        <f>'2019'!R64</f>
        <v>0</v>
      </c>
      <c r="AX59" s="116" t="e">
        <f>'2019'!#REF!</f>
        <v>#REF!</v>
      </c>
      <c r="AY59" s="362" t="str">
        <f>'2019'!S64</f>
        <v>El ICBF no tiene dentro de su misionalidad la creación de programas de televisión, sin embargo puede aportar el desarrollo del mismo, pero se hace necesario que la meta sea reformulado en cuanto al responsable líder que pueda generar el proceso de convocatoria institucional que permita el desarrollo de la actividad.</v>
      </c>
      <c r="AZ59" s="361">
        <f>'2020'!N64</f>
        <v>0</v>
      </c>
      <c r="BA59" s="361">
        <f>'2020'!O64</f>
        <v>0</v>
      </c>
      <c r="BB59" s="207">
        <f>'2020'!P64</f>
        <v>0</v>
      </c>
      <c r="BC59" s="372">
        <f>'2020'!Q64</f>
        <v>0</v>
      </c>
      <c r="BD59" s="372">
        <f>'2020'!R64</f>
        <v>0</v>
      </c>
      <c r="BE59" s="207">
        <f>'2020'!S64</f>
        <v>0</v>
      </c>
      <c r="BF59" s="818"/>
      <c r="BG59" s="475">
        <v>1</v>
      </c>
      <c r="BH59" s="699"/>
      <c r="BI59" s="482">
        <v>0</v>
      </c>
      <c r="BJ59" s="722"/>
      <c r="BK59" s="504"/>
      <c r="BL59" s="482">
        <v>0</v>
      </c>
      <c r="BM59" s="27" t="s">
        <v>2608</v>
      </c>
      <c r="BN59" s="722">
        <v>1</v>
      </c>
      <c r="BO59" s="729">
        <v>1</v>
      </c>
      <c r="BP59" s="482">
        <v>1</v>
      </c>
      <c r="BQ59" s="740">
        <v>0</v>
      </c>
      <c r="BR59" s="745">
        <v>0</v>
      </c>
      <c r="BS59" s="482">
        <v>0</v>
      </c>
      <c r="BT59" s="27" t="s">
        <v>2863</v>
      </c>
      <c r="BU59" s="716" t="s">
        <v>1396</v>
      </c>
    </row>
    <row r="60" spans="1:73" ht="60" customHeight="1" x14ac:dyDescent="0.25">
      <c r="A60" s="826"/>
      <c r="B60" s="835"/>
      <c r="C60" s="839"/>
      <c r="D60" s="685">
        <v>54</v>
      </c>
      <c r="E60" s="6" t="s">
        <v>363</v>
      </c>
      <c r="F60" s="5" t="s">
        <v>364</v>
      </c>
      <c r="G60" s="5" t="s">
        <v>365</v>
      </c>
      <c r="H60" s="5" t="s">
        <v>366</v>
      </c>
      <c r="I60" s="83" t="s">
        <v>367</v>
      </c>
      <c r="J60" s="826"/>
      <c r="K60" s="809"/>
      <c r="L60" s="836"/>
      <c r="M60" s="825"/>
      <c r="N60" s="428">
        <v>1</v>
      </c>
      <c r="O60" s="104">
        <v>0.7</v>
      </c>
      <c r="P60" s="674">
        <f>O60/N60</f>
        <v>0.7</v>
      </c>
      <c r="Q60" s="88">
        <f>'2015'!O65</f>
        <v>0</v>
      </c>
      <c r="R60" s="90">
        <f>'2015'!P65</f>
        <v>0</v>
      </c>
      <c r="S60" s="37">
        <f>'2015'!Q65</f>
        <v>0</v>
      </c>
      <c r="T60" s="38">
        <f>'2015'!R65</f>
        <v>0</v>
      </c>
      <c r="U60" s="38">
        <f>'2015'!S65</f>
        <v>0</v>
      </c>
      <c r="V60" s="37">
        <f>'2015'!T65</f>
        <v>0</v>
      </c>
      <c r="W60" s="32" t="str">
        <f>'2015'!U65</f>
        <v>ND</v>
      </c>
      <c r="X60" s="107">
        <f>'2016'!N65</f>
        <v>0.1</v>
      </c>
      <c r="Y60" s="108">
        <f>'2016'!O65</f>
        <v>0.1</v>
      </c>
      <c r="Z60" s="116">
        <f>'2016'!P65</f>
        <v>1</v>
      </c>
      <c r="AA60" s="38">
        <f>'2016'!Q65</f>
        <v>0</v>
      </c>
      <c r="AB60" s="38">
        <f>'2016'!R65</f>
        <v>0</v>
      </c>
      <c r="AC60" s="116">
        <f>'2016'!S65</f>
        <v>0</v>
      </c>
      <c r="AD60" s="32" t="str">
        <f>'2016'!T65</f>
        <v xml:space="preserve">Se ha Desarrollo de acciones de fomento para la Conciliación de la vida familiar y laboral en el marco del Programa Nacional de Equidad Laboral con Enfoque Diferencial de Género, con enfasis en las ofertas de empleo de las diferentes agencias que existen en el departmaeto. </v>
      </c>
      <c r="AE60" s="107">
        <f>'2017'!N65</f>
        <v>0.1</v>
      </c>
      <c r="AF60" s="108">
        <f>'2017'!O65</f>
        <v>0.1</v>
      </c>
      <c r="AG60" s="116">
        <f>'2017'!P65</f>
        <v>1</v>
      </c>
      <c r="AH60" s="38">
        <f>'2017'!Q65</f>
        <v>0</v>
      </c>
      <c r="AI60" s="38">
        <f>'2017'!R65</f>
        <v>0</v>
      </c>
      <c r="AJ60" s="116">
        <f>'2017'!S65</f>
        <v>0</v>
      </c>
      <c r="AK60" s="32" t="str">
        <f>'2017'!T65</f>
        <v xml:space="preserve">Desde la jefatura de equidad de genero y mujer, se ha desarrollo acciones de fomento para la conciliación de la vida familiar y laboral en el marco del Programa Nacional de Equidad Laboral con Enfoque Diferencial de Género, con enfasis en las ofertas de empleo de las diferentes agencias que existen en el departamento. </v>
      </c>
      <c r="AL60" s="107">
        <f>'2018'!N65</f>
        <v>0</v>
      </c>
      <c r="AM60" s="108">
        <f>'2018'!O65</f>
        <v>0</v>
      </c>
      <c r="AN60" s="116">
        <f>'2018'!P65</f>
        <v>0</v>
      </c>
      <c r="AO60" s="38">
        <f>'2018'!Q65</f>
        <v>0</v>
      </c>
      <c r="AP60" s="38">
        <f>'2018'!R65</f>
        <v>0</v>
      </c>
      <c r="AQ60" s="207">
        <f>'2018'!S65</f>
        <v>0</v>
      </c>
      <c r="AR60" s="32">
        <f>'2018'!AB65</f>
        <v>0</v>
      </c>
      <c r="AS60" s="107">
        <f>'2019'!N65</f>
        <v>0</v>
      </c>
      <c r="AT60" s="108">
        <f>'2019'!O65</f>
        <v>0</v>
      </c>
      <c r="AU60" s="116">
        <f>'2019'!P65</f>
        <v>1</v>
      </c>
      <c r="AV60" s="38">
        <f>'2019'!Q65</f>
        <v>0</v>
      </c>
      <c r="AW60" s="38">
        <f>'2019'!R65</f>
        <v>0</v>
      </c>
      <c r="AX60" s="116" t="e">
        <f>'2019'!#REF!</f>
        <v>#REF!</v>
      </c>
      <c r="AY60" s="362" t="str">
        <f>'2019'!S65</f>
        <v xml:space="preserve">La oficina de comunicaciones del Departamento cuenta con los contenidos y el material audiovisual, el cual es transmitido a través de los canales comunicativos del departamento, constituyendose esto en un insumo para la reivindicación del rol de la mujer en sus diferentes enfoques poblacionales y diferenciales a través de herramientas televisivas que son apropiadas en diferentes medios según se cuenta con pauta o concurrencia de los medios de comunicación. </v>
      </c>
      <c r="AZ60" s="361">
        <f>'2020'!N65</f>
        <v>0</v>
      </c>
      <c r="BA60" s="361">
        <f>'2020'!O65</f>
        <v>0</v>
      </c>
      <c r="BB60" s="207">
        <f>'2020'!P65</f>
        <v>0</v>
      </c>
      <c r="BC60" s="372">
        <f>'2020'!Q65</f>
        <v>0</v>
      </c>
      <c r="BD60" s="372">
        <f>'2020'!R65</f>
        <v>0</v>
      </c>
      <c r="BE60" s="207">
        <f>'2020'!S65</f>
        <v>0</v>
      </c>
      <c r="BF60" s="819"/>
      <c r="BG60" s="475">
        <v>0</v>
      </c>
      <c r="BH60" s="699">
        <v>0</v>
      </c>
      <c r="BI60" s="482">
        <v>0</v>
      </c>
      <c r="BJ60" s="722"/>
      <c r="BK60" s="504"/>
      <c r="BL60" s="482">
        <v>0</v>
      </c>
      <c r="BM60" s="27" t="s">
        <v>2608</v>
      </c>
      <c r="BN60" s="730">
        <v>1</v>
      </c>
      <c r="BO60" s="786">
        <v>0.7</v>
      </c>
      <c r="BP60" s="482">
        <v>0.7</v>
      </c>
      <c r="BQ60" s="740">
        <v>20000000</v>
      </c>
      <c r="BR60" s="740">
        <v>8500000</v>
      </c>
      <c r="BS60" s="482">
        <v>0.42499999999999999</v>
      </c>
      <c r="BT60" s="27" t="s">
        <v>2864</v>
      </c>
      <c r="BU60" s="27"/>
    </row>
    <row r="61" spans="1:73" ht="60" customHeight="1" x14ac:dyDescent="0.25">
      <c r="A61" s="826"/>
      <c r="B61" s="835" t="s">
        <v>368</v>
      </c>
      <c r="C61" s="835" t="s">
        <v>369</v>
      </c>
      <c r="D61" s="685">
        <v>55</v>
      </c>
      <c r="E61" s="5" t="s">
        <v>370</v>
      </c>
      <c r="F61" s="5" t="s">
        <v>371</v>
      </c>
      <c r="G61" s="5" t="s">
        <v>372</v>
      </c>
      <c r="H61" s="5" t="s">
        <v>373</v>
      </c>
      <c r="I61" s="33" t="s">
        <v>374</v>
      </c>
      <c r="J61" s="826"/>
      <c r="K61" s="809"/>
      <c r="L61" s="836"/>
      <c r="M61" s="825"/>
      <c r="N61" s="428">
        <v>1</v>
      </c>
      <c r="O61" s="104">
        <v>0.8</v>
      </c>
      <c r="P61" s="681">
        <f>O61/N61</f>
        <v>0.8</v>
      </c>
      <c r="Q61" s="88">
        <f>'2015'!O66</f>
        <v>0.1</v>
      </c>
      <c r="R61" s="90">
        <f>'2015'!P66</f>
        <v>0.1</v>
      </c>
      <c r="S61" s="37">
        <f>'2015'!Q66</f>
        <v>1</v>
      </c>
      <c r="T61" s="38">
        <f>'2015'!R66</f>
        <v>28750000</v>
      </c>
      <c r="U61" s="38">
        <f>'2015'!S66</f>
        <v>21366666</v>
      </c>
      <c r="V61" s="37">
        <f>'2015'!T66</f>
        <v>0.74318838260869569</v>
      </c>
      <c r="W61" s="32" t="str">
        <f>'2015'!U66</f>
        <v>La camapaña se ha ejecutado desde las acciones de socialización y movilización ejecutados por la Jefatura de Mujer y por el Consejo Departamental de Mujeres.</v>
      </c>
      <c r="X61" s="107">
        <f>'2016'!N66</f>
        <v>0.1</v>
      </c>
      <c r="Y61" s="108">
        <f>'2016'!O66</f>
        <v>0.1</v>
      </c>
      <c r="Z61" s="116">
        <f>'2016'!P66</f>
        <v>1</v>
      </c>
      <c r="AA61" s="38">
        <f>'2016'!Q66</f>
        <v>4450000</v>
      </c>
      <c r="AB61" s="38">
        <f>'2016'!R66</f>
        <v>4450000</v>
      </c>
      <c r="AC61" s="116">
        <f>'2016'!S66</f>
        <v>1</v>
      </c>
      <c r="AD61" s="32" t="str">
        <f>'2016'!T66</f>
        <v xml:space="preserve">Se Realizo una campaña de visibilización y sensibilización de la Política  Pùblica de Equidad de género para las mujeres en todo el departamento. </v>
      </c>
      <c r="AE61" s="107">
        <f>'2017'!N66</f>
        <v>0.1</v>
      </c>
      <c r="AF61" s="108">
        <f>'2017'!O66</f>
        <v>0.1</v>
      </c>
      <c r="AG61" s="116">
        <f>'2017'!P66</f>
        <v>1</v>
      </c>
      <c r="AH61" s="38">
        <f>'2017'!Q66</f>
        <v>0</v>
      </c>
      <c r="AI61" s="38">
        <f>'2017'!R66</f>
        <v>0</v>
      </c>
      <c r="AJ61" s="116">
        <f>'2017'!S66</f>
        <v>0</v>
      </c>
      <c r="AK61" s="32" t="str">
        <f>'2017'!T66</f>
        <v xml:space="preserve">Desde la jefatura de equidad de genero y mujer se Realizo una campaña de visibilización y sensibilización de la Política  Pùblica de Equidad de género para las mujeres en todo el departamento. </v>
      </c>
      <c r="AL61" s="107">
        <f>'2018'!N66</f>
        <v>0</v>
      </c>
      <c r="AM61" s="108">
        <f>'2018'!O66</f>
        <v>0</v>
      </c>
      <c r="AN61" s="116">
        <f>'2018'!P66</f>
        <v>0</v>
      </c>
      <c r="AO61" s="38">
        <f>'2018'!Q66</f>
        <v>0</v>
      </c>
      <c r="AP61" s="38">
        <f>'2018'!R66</f>
        <v>0</v>
      </c>
      <c r="AQ61" s="207">
        <f>'2018'!S66</f>
        <v>0</v>
      </c>
      <c r="AR61" s="32" t="str">
        <f>'2018'!AB66</f>
        <v xml:space="preserve">La oficina de equidad de género ha realizado socializacion de las lineas estrategicas de la politica publica de equidad de genero en todos los municipios, aplicada a consejos comunitarios y enlaces de genero, para la formulacion y adopcion de politicas municipales. </v>
      </c>
      <c r="AS61" s="107">
        <f>'2019'!N66</f>
        <v>0</v>
      </c>
      <c r="AT61" s="108">
        <f>'2019'!O66</f>
        <v>0</v>
      </c>
      <c r="AU61" s="116">
        <f>'2019'!P66</f>
        <v>1</v>
      </c>
      <c r="AV61" s="38">
        <f>'2019'!Q66</f>
        <v>0</v>
      </c>
      <c r="AW61" s="38">
        <f>'2019'!R66</f>
        <v>0</v>
      </c>
      <c r="AX61" s="116" t="e">
        <f>'2019'!#REF!</f>
        <v>#REF!</v>
      </c>
      <c r="AY61" s="362" t="str">
        <f>'2019'!S66</f>
        <v xml:space="preserve">La Secretaría de Familia a través de la oficina de género y diversidad viene realizando acompañamiento técnico a todos los municipios del departamento en la consolidación de espacios de participación y adopción de mecanismos de género para la garantía de derechos y prevención y protección por hechos victimizantes. De esta forma, es de tener en cuenta que los procesos de acompañamiento cuentan permanentemente con insumos de sensibilización sobre la importancia de la política pública de equidad de género. </v>
      </c>
      <c r="AZ61" s="361">
        <f>'2020'!N66</f>
        <v>0</v>
      </c>
      <c r="BA61" s="361">
        <f>'2020'!O66</f>
        <v>0</v>
      </c>
      <c r="BB61" s="207">
        <f>'2020'!P66</f>
        <v>0</v>
      </c>
      <c r="BC61" s="372">
        <f>'2020'!Q66</f>
        <v>0</v>
      </c>
      <c r="BD61" s="372">
        <f>'2020'!R66</f>
        <v>0</v>
      </c>
      <c r="BE61" s="207">
        <f>'2020'!S66</f>
        <v>0</v>
      </c>
      <c r="BF61" s="366" t="s">
        <v>1420</v>
      </c>
      <c r="BG61" s="475">
        <v>1</v>
      </c>
      <c r="BH61" s="699">
        <v>0</v>
      </c>
      <c r="BI61" s="482">
        <v>0</v>
      </c>
      <c r="BJ61" s="722"/>
      <c r="BK61" s="504"/>
      <c r="BL61" s="482">
        <v>0</v>
      </c>
      <c r="BM61" s="715" t="s">
        <v>2608</v>
      </c>
      <c r="BN61" s="730">
        <v>1</v>
      </c>
      <c r="BO61" s="785">
        <v>1</v>
      </c>
      <c r="BP61" s="482">
        <v>1</v>
      </c>
      <c r="BQ61" s="740">
        <v>800000</v>
      </c>
      <c r="BR61" s="740">
        <v>800000</v>
      </c>
      <c r="BS61" s="482">
        <v>1</v>
      </c>
      <c r="BT61" s="715" t="s">
        <v>2822</v>
      </c>
      <c r="BU61" s="27"/>
    </row>
    <row r="62" spans="1:73" ht="85.5" customHeight="1" x14ac:dyDescent="0.25">
      <c r="A62" s="826"/>
      <c r="B62" s="835"/>
      <c r="C62" s="835"/>
      <c r="D62" s="685">
        <v>56</v>
      </c>
      <c r="E62" s="5" t="s">
        <v>375</v>
      </c>
      <c r="F62" s="5" t="s">
        <v>376</v>
      </c>
      <c r="G62" s="5" t="s">
        <v>377</v>
      </c>
      <c r="H62" s="5" t="s">
        <v>378</v>
      </c>
      <c r="I62" s="33" t="s">
        <v>379</v>
      </c>
      <c r="J62" s="826"/>
      <c r="K62" s="809"/>
      <c r="L62" s="836"/>
      <c r="M62" s="825"/>
      <c r="N62" s="792">
        <v>12</v>
      </c>
      <c r="O62" s="349">
        <v>12</v>
      </c>
      <c r="P62" s="359">
        <f>12/12*100</f>
        <v>100</v>
      </c>
      <c r="Q62" s="88" t="str">
        <f>'2015'!O67</f>
        <v>Conformación de un  subcomite en el consejo departamental de mujeres "Lina María Ramirez Alarcón" 10%</v>
      </c>
      <c r="R62" s="90">
        <f>'2015'!P67</f>
        <v>0.1</v>
      </c>
      <c r="S62" s="37">
        <f>'2015'!Q67</f>
        <v>0.1</v>
      </c>
      <c r="T62" s="38">
        <f>'2015'!R67</f>
        <v>50636666</v>
      </c>
      <c r="U62" s="38">
        <f>'2015'!S67</f>
        <v>28446666</v>
      </c>
      <c r="V62" s="37">
        <f>'2015'!T67</f>
        <v>0.56177999554710023</v>
      </c>
      <c r="W62" s="32" t="str">
        <f>'2015'!U67</f>
        <v>Subcomite creado y en funcionamiento desde el Consejo Departamental de Mujeres, en lo corrido del año,  lleva 4 sesiones  y a través de este se le hace seguimiento al Plan de Accion de la Política Pública  y del Reglamento Interno del Consejo Deprtamental de Mujeres, adicional a esto se capacitaron en las rutas de atencion a mujeres victimas y ley 1257 de 2008 y con el acompañamiento de la consejeria presidencial para la equidad de la mujer se inició el proceso con el observatorio de género que estará haciendo parte del observatorio social y económico que dirige la Secretaria de Planeación.</v>
      </c>
      <c r="X62" s="107">
        <f>'2016'!N67</f>
        <v>0.12</v>
      </c>
      <c r="Y62" s="108">
        <f>'2016'!O67</f>
        <v>0.12</v>
      </c>
      <c r="Z62" s="116">
        <f>'2016'!P67</f>
        <v>1</v>
      </c>
      <c r="AA62" s="38">
        <f>'2016'!Q67</f>
        <v>0</v>
      </c>
      <c r="AB62" s="38">
        <f>'2016'!R67</f>
        <v>0</v>
      </c>
      <c r="AC62" s="116">
        <f>'2016'!S67</f>
        <v>0</v>
      </c>
      <c r="AD62" s="32" t="str">
        <f>'2016'!T67</f>
        <v xml:space="preserve">Se realizaron seguimiento a la divulgación, implementación, monitoreo y evaluación de la política publica de Equidad de Género para las mujeres en las  sesiones de los Consejos municipales de mujeres, como espacio que fue creado con esa finalidad.  </v>
      </c>
      <c r="AE62" s="107">
        <f>'2017'!N67</f>
        <v>0.12</v>
      </c>
      <c r="AF62" s="108">
        <f>'2017'!O67</f>
        <v>0</v>
      </c>
      <c r="AG62" s="116">
        <f>'2017'!P67</f>
        <v>0</v>
      </c>
      <c r="AH62" s="38">
        <f>'2017'!Q67</f>
        <v>0</v>
      </c>
      <c r="AI62" s="38">
        <f>'2017'!R67</f>
        <v>0</v>
      </c>
      <c r="AJ62" s="116">
        <f>'2017'!S67</f>
        <v>0</v>
      </c>
      <c r="AK62" s="32" t="str">
        <f>'2017'!T67</f>
        <v xml:space="preserve">La jefatura de equidad de genero y mujer reporta que esta accion se encuentra en fase de ejecución </v>
      </c>
      <c r="AL62" s="107">
        <f>'2018'!N67</f>
        <v>0</v>
      </c>
      <c r="AM62" s="108">
        <f>'2018'!O67</f>
        <v>0</v>
      </c>
      <c r="AN62" s="116">
        <f>'2018'!P67</f>
        <v>0</v>
      </c>
      <c r="AO62" s="38">
        <f>'2018'!Q67</f>
        <v>0</v>
      </c>
      <c r="AP62" s="38">
        <f>'2018'!R67</f>
        <v>0</v>
      </c>
      <c r="AQ62" s="207">
        <f>'2018'!S67</f>
        <v>0</v>
      </c>
      <c r="AR62" s="32" t="str">
        <f>'2018'!AB67</f>
        <v xml:space="preserve">Se realizan reportes trimestrales a planeacion departamental sobre avances en la implementacion de la politica. De igual forma ante el consejo de mujeres y consejo de politica social se realizan informes semestrales. Es de tener en cuenta que el consejo de mujeres es un espacio creado para dinamizar el proceso de seguimiento a la implementacion de la politica de genero, a través del mismo se le viene dando tramite a diferentes solucitudes elevadas por las mujeres, asi como la modificacion de actos administrativos ya que se han encontrado falencias en el funcionamiento del consejo. </v>
      </c>
      <c r="AS62" s="107">
        <f>'2019'!N67</f>
        <v>0</v>
      </c>
      <c r="AT62" s="108">
        <f>'2019'!O67</f>
        <v>0</v>
      </c>
      <c r="AU62" s="116">
        <f>'2019'!P67</f>
        <v>1</v>
      </c>
      <c r="AV62" s="38">
        <f>'2019'!Q67</f>
        <v>0</v>
      </c>
      <c r="AW62" s="38">
        <f>'2019'!R67</f>
        <v>0</v>
      </c>
      <c r="AX62" s="116" t="e">
        <f>'2019'!#REF!</f>
        <v>#REF!</v>
      </c>
      <c r="AY62" s="362" t="str">
        <f>'2019'!S67</f>
        <v xml:space="preserve">De igual forma, la Secretaría de Planeación Departamental cuenta con un contratista de apoyo para la socialización de las líneas estratégicas de la política pública de género así como para sensibilizar sobre la importancia de la adopción de políticas públicas municipales de género. </v>
      </c>
      <c r="AZ62" s="361">
        <f>'2020'!N67</f>
        <v>0</v>
      </c>
      <c r="BA62" s="361">
        <f>'2020'!O67</f>
        <v>0</v>
      </c>
      <c r="BB62" s="207">
        <f>'2020'!P67</f>
        <v>0</v>
      </c>
      <c r="BC62" s="372">
        <f>'2020'!Q67</f>
        <v>0</v>
      </c>
      <c r="BD62" s="372">
        <f>'2020'!R67</f>
        <v>0</v>
      </c>
      <c r="BE62" s="207">
        <f>'2020'!S67</f>
        <v>0</v>
      </c>
      <c r="BF62" s="366" t="s">
        <v>1420</v>
      </c>
      <c r="BG62" s="475">
        <v>12</v>
      </c>
      <c r="BH62" s="699">
        <v>10</v>
      </c>
      <c r="BI62" s="482">
        <v>0.83330000000000004</v>
      </c>
      <c r="BJ62" s="580">
        <v>10085000</v>
      </c>
      <c r="BK62" s="580">
        <v>6822777</v>
      </c>
      <c r="BL62" s="482">
        <v>0.68</v>
      </c>
      <c r="BM62" s="715" t="s">
        <v>2639</v>
      </c>
      <c r="BN62" s="722">
        <v>12</v>
      </c>
      <c r="BO62" s="729">
        <v>13</v>
      </c>
      <c r="BP62" s="482">
        <v>1</v>
      </c>
      <c r="BQ62" s="740">
        <v>0</v>
      </c>
      <c r="BR62" s="745">
        <v>0</v>
      </c>
      <c r="BS62" s="482">
        <v>0</v>
      </c>
      <c r="BT62" s="715" t="s">
        <v>2865</v>
      </c>
      <c r="BU62" s="716"/>
    </row>
    <row r="63" spans="1:73" ht="60" customHeight="1" x14ac:dyDescent="0.25">
      <c r="A63" s="842" t="s">
        <v>393</v>
      </c>
      <c r="B63" s="809" t="s">
        <v>394</v>
      </c>
      <c r="C63" s="809" t="s">
        <v>395</v>
      </c>
      <c r="D63" s="686">
        <v>57</v>
      </c>
      <c r="E63" s="5" t="s">
        <v>396</v>
      </c>
      <c r="F63" s="5" t="s">
        <v>397</v>
      </c>
      <c r="G63" s="5" t="s">
        <v>398</v>
      </c>
      <c r="H63" s="5" t="s">
        <v>399</v>
      </c>
      <c r="I63" s="33" t="s">
        <v>400</v>
      </c>
      <c r="J63" s="43" t="s">
        <v>233</v>
      </c>
      <c r="K63" s="13" t="s">
        <v>234</v>
      </c>
      <c r="L63" s="16">
        <v>197</v>
      </c>
      <c r="M63" s="172" t="s">
        <v>217</v>
      </c>
      <c r="N63" s="428">
        <v>1</v>
      </c>
      <c r="O63" s="104">
        <v>1</v>
      </c>
      <c r="P63" s="751">
        <f>O63/N63</f>
        <v>1</v>
      </c>
      <c r="Q63" s="88">
        <f>'2015'!O68</f>
        <v>0</v>
      </c>
      <c r="R63" s="90">
        <f>'2015'!P68</f>
        <v>0</v>
      </c>
      <c r="S63" s="37">
        <f>'2015'!Q68</f>
        <v>0</v>
      </c>
      <c r="T63" s="38">
        <f>'2015'!R68</f>
        <v>0</v>
      </c>
      <c r="U63" s="38">
        <f>'2015'!S68</f>
        <v>0</v>
      </c>
      <c r="V63" s="37">
        <f>'2015'!T68</f>
        <v>0</v>
      </c>
      <c r="W63" s="32" t="str">
        <f>'2015'!U68</f>
        <v>ND</v>
      </c>
      <c r="X63" s="107">
        <f>'2016'!N68</f>
        <v>0.1</v>
      </c>
      <c r="Y63" s="108">
        <f>'2016'!O68</f>
        <v>0.1</v>
      </c>
      <c r="Z63" s="116">
        <f>'2016'!P68</f>
        <v>1</v>
      </c>
      <c r="AA63" s="38">
        <f>'2016'!Q68</f>
        <v>0</v>
      </c>
      <c r="AB63" s="38">
        <f>'2016'!R68</f>
        <v>0</v>
      </c>
      <c r="AC63" s="116">
        <f>'2016'!S68</f>
        <v>0</v>
      </c>
      <c r="AD63" s="32" t="str">
        <f>'2016'!T68</f>
        <v xml:space="preserve">En diferentes espacios se han  se ha Visibilizado  a través de una estrategía mediatica y con reconocimientos, el rol de las mujeres quindianas y sus aportes al desarrollo de la historia, la ciencia, las artes, la cultura y el deporte desde un enfoque de género. </v>
      </c>
      <c r="AE63" s="107">
        <f>'2017'!N68</f>
        <v>0.1</v>
      </c>
      <c r="AF63" s="108">
        <f>'2017'!O68</f>
        <v>0.08</v>
      </c>
      <c r="AG63" s="116">
        <f>'2017'!P68</f>
        <v>0.79999999999999993</v>
      </c>
      <c r="AH63" s="38">
        <f>'2017'!Q68</f>
        <v>82000000</v>
      </c>
      <c r="AI63" s="38">
        <f>'2017'!R68</f>
        <v>6570000</v>
      </c>
      <c r="AJ63" s="116">
        <f>'2017'!S68</f>
        <v>8.0121951219512197E-2</v>
      </c>
      <c r="AK63" s="32" t="str">
        <f>'2017'!T68</f>
        <v xml:space="preserve">Desde la jefatura de mujer se han realizado reconocimientos a las mujeres de cada municipio por su labor social, liderazgo femenino el dia internacional de la mujer,tales como el apoyo y reconocimiento a la bicicrocista Silvana Muñoz por su desempeño en bicicross, ademas Comfenalco ha realizdo el reconocimiento a la mujer por su liderazgo y compromiso </v>
      </c>
      <c r="AL63" s="107">
        <f>'2018'!N68</f>
        <v>10</v>
      </c>
      <c r="AM63" s="108">
        <f>'2018'!O68</f>
        <v>0</v>
      </c>
      <c r="AN63" s="116">
        <f>'2018'!P68</f>
        <v>0</v>
      </c>
      <c r="AO63" s="38">
        <f>'2018'!Q68</f>
        <v>25980000</v>
      </c>
      <c r="AP63" s="38">
        <f>'2018'!R68</f>
        <v>8660000</v>
      </c>
      <c r="AQ63" s="207">
        <f>'2018'!S68</f>
        <v>0.33333333333333331</v>
      </c>
      <c r="AR63" s="32" t="str">
        <f>'2018'!AB68</f>
        <v xml:space="preserve">Se dio inicio al proceso con la contratación de profesional y técnico para apoyar la implementación, acompañamiento y seguimiento al programa departamental de Estímulos a la investigación, creación y producción artística y cultural, que se encuentra en curso, cuyos resultados serán publicados en la primera semana del mes de junio.      
Se están apoyando por concertación nacional y cofinanciación departamental 2 proyectos culturales de organizaciones con representación legal femenina y por concertación departamental con recursos propios 7 proyectos culturales de organizaciones con representantes legales mujeres y una propuesta cultural cuyo objetivo es la prevención de la violencia intrafamiliar.   
Por convocatoria de estímulos se premiaron dos mujeres por gestiones realizadas y se entregaron 4 becas artísticas a 4 mujeres por un monto  de 9 millones cada una. 
</v>
      </c>
      <c r="AS63" s="107">
        <f>'2019'!N68</f>
        <v>0</v>
      </c>
      <c r="AT63" s="108">
        <f>'2019'!O68</f>
        <v>0</v>
      </c>
      <c r="AU63" s="116">
        <f>'2019'!P68</f>
        <v>1</v>
      </c>
      <c r="AV63" s="38">
        <f>'2019'!Q68</f>
        <v>0</v>
      </c>
      <c r="AW63" s="38">
        <f>'2019'!R68</f>
        <v>0</v>
      </c>
      <c r="AX63" s="116" t="e">
        <f>'2019'!#REF!</f>
        <v>#REF!</v>
      </c>
      <c r="AY63" s="362" t="str">
        <f>'2019'!S68</f>
        <v xml:space="preserve">Se reporta cumplimiento de esta acción concreta a través de lo relacionado en las acciones 53 y 54 según las actividades adelantadas por la Secretaría de Familia en este sentido. </v>
      </c>
      <c r="AZ63" s="361">
        <f>'2020'!N68</f>
        <v>10</v>
      </c>
      <c r="BA63" s="368">
        <f>'2020'!O68</f>
        <v>0</v>
      </c>
      <c r="BB63" s="207">
        <f>'2020'!P68</f>
        <v>0</v>
      </c>
      <c r="BC63" s="372">
        <f>'2020'!Q68</f>
        <v>0</v>
      </c>
      <c r="BD63" s="372">
        <f>'2020'!R68</f>
        <v>0</v>
      </c>
      <c r="BE63" s="207">
        <f>'2020'!S68</f>
        <v>0</v>
      </c>
      <c r="BF63" s="366" t="s">
        <v>1420</v>
      </c>
      <c r="BG63" s="475">
        <v>1</v>
      </c>
      <c r="BH63" s="526">
        <v>1</v>
      </c>
      <c r="BI63" s="482">
        <v>1</v>
      </c>
      <c r="BJ63" s="167">
        <v>0</v>
      </c>
      <c r="BK63" s="167">
        <v>0</v>
      </c>
      <c r="BL63" s="482">
        <v>0</v>
      </c>
      <c r="BM63" s="715" t="s">
        <v>2640</v>
      </c>
      <c r="BN63" s="722">
        <v>1</v>
      </c>
      <c r="BO63" s="731">
        <v>1</v>
      </c>
      <c r="BP63" s="482">
        <v>1</v>
      </c>
      <c r="BQ63" s="740">
        <v>40000000</v>
      </c>
      <c r="BR63" s="745">
        <v>20195000</v>
      </c>
      <c r="BS63" s="482">
        <v>0.21</v>
      </c>
      <c r="BT63" s="715" t="s">
        <v>2866</v>
      </c>
      <c r="BU63" s="27"/>
    </row>
    <row r="64" spans="1:73" ht="60" customHeight="1" x14ac:dyDescent="0.25">
      <c r="A64" s="842"/>
      <c r="B64" s="809"/>
      <c r="C64" s="809"/>
      <c r="D64" s="686">
        <v>58</v>
      </c>
      <c r="E64" s="5" t="s">
        <v>401</v>
      </c>
      <c r="F64" s="5" t="s">
        <v>402</v>
      </c>
      <c r="G64" s="5" t="s">
        <v>403</v>
      </c>
      <c r="H64" s="5" t="s">
        <v>404</v>
      </c>
      <c r="I64" s="33" t="s">
        <v>405</v>
      </c>
      <c r="J64" s="52" t="s">
        <v>406</v>
      </c>
      <c r="K64" s="16" t="s">
        <v>407</v>
      </c>
      <c r="L64" s="18">
        <v>207</v>
      </c>
      <c r="M64" s="424" t="s">
        <v>408</v>
      </c>
      <c r="N64" s="428">
        <v>1</v>
      </c>
      <c r="O64" s="104">
        <v>1</v>
      </c>
      <c r="P64" s="358">
        <v>1</v>
      </c>
      <c r="Q64" s="88">
        <f>'2015'!O69</f>
        <v>0.1</v>
      </c>
      <c r="R64" s="90">
        <f>'2015'!P69</f>
        <v>0.1</v>
      </c>
      <c r="S64" s="754">
        <f>'2015'!Q69</f>
        <v>1</v>
      </c>
      <c r="T64" s="38">
        <f>'2015'!R69</f>
        <v>122227000</v>
      </c>
      <c r="U64" s="38">
        <f>'2015'!S69</f>
        <v>60000000</v>
      </c>
      <c r="V64" s="37">
        <f>'2015'!T69</f>
        <v>0.49088990157657475</v>
      </c>
      <c r="W64" s="32" t="str">
        <f>'2015'!U69</f>
        <v>Desde el Programa: “PALPITA QUINDIO, FIRME CON LA ACTIVIDAD FISICA  en los cuatro ámbitos: ámbito Comunitario, ámbito salud, ámbito educativo y ámbito laboral, con Grupos regulares de Actividad Física, Grupos irregulares de actividad física, Caminata de los 5k por la salud, Eventos masivos, Sin excusa, Musiclow, Escuela de padres, Capacitación a líderes comunitarios y Puntos de actividad física;  se han impactado  un total de 23.618 personas y 5.012 de grupos irregulares en los doce municipios; impactando 28.630 personas de los diferentes ciclos vitales y por género.</v>
      </c>
      <c r="X64" s="107">
        <f>'2016'!N69</f>
        <v>0.1</v>
      </c>
      <c r="Y64" s="108">
        <f>'2016'!O69</f>
        <v>0.1</v>
      </c>
      <c r="Z64" s="116">
        <f>'2016'!P69</f>
        <v>1</v>
      </c>
      <c r="AA64" s="38">
        <f>'2016'!Q69</f>
        <v>14433333</v>
      </c>
      <c r="AB64" s="38">
        <f>'2016'!R69</f>
        <v>14433333</v>
      </c>
      <c r="AC64" s="116">
        <f>'2016'!S69</f>
        <v>1</v>
      </c>
      <c r="AD64" s="32" t="str">
        <f>'2016'!T69</f>
        <v xml:space="preserve">Se  crearon   espacios de formacion y maxificacion deportiva  en el Departamento del Quindio </v>
      </c>
      <c r="AE64" s="107">
        <f>'2017'!N69</f>
        <v>0.1</v>
      </c>
      <c r="AF64" s="108">
        <f>'2017'!O69</f>
        <v>0.1</v>
      </c>
      <c r="AG64" s="116">
        <f>'2017'!P69</f>
        <v>1</v>
      </c>
      <c r="AH64" s="38">
        <f>'2017'!Q69</f>
        <v>63190226</v>
      </c>
      <c r="AI64" s="38">
        <f>'2017'!R69</f>
        <v>63190226</v>
      </c>
      <c r="AJ64" s="116">
        <f>'2017'!S69</f>
        <v>1</v>
      </c>
      <c r="AK64" s="32" t="str">
        <f>'2017'!T69</f>
        <v xml:space="preserve">En indeportes se desarrolló el evento de deporte social y comunitario donde participaron las veredas de los diferentes municipios del Departamento con 484 personas en los deportes tejo, futbol sala masculina y femenina, futbol y rana, el cumplimiento de esta meta se realiza con el desarrollo de los siguientes componentes:
1. Juegos veredales Quindío si para ti  cumpliendo este componente en un 100%  
2. Inclusión social en este componente se da atención recreo deportiva a los niños, niñas, jóvenes y adultos de los barrios vulnerables de los municipios priorizados del departamento del Quindío a continuación se relaciona los municipios, barrios y población atendida con un cumplimiento de meta del 100%.
</v>
      </c>
      <c r="AL64" s="107">
        <f>'2018'!N69</f>
        <v>1</v>
      </c>
      <c r="AM64" s="108">
        <f>'2018'!O69</f>
        <v>0.2</v>
      </c>
      <c r="AN64" s="116">
        <f>'2018'!P69</f>
        <v>0.2</v>
      </c>
      <c r="AO64" s="38">
        <f>'2018'!Q69</f>
        <v>347228160</v>
      </c>
      <c r="AP64" s="38">
        <f>'2018'!R69</f>
        <v>81500000</v>
      </c>
      <c r="AQ64" s="207">
        <f>'2018'!S69</f>
        <v>0.23471598616886372</v>
      </c>
      <c r="AR64" s="32" t="str">
        <f>'2018'!AB69</f>
        <v>Se brindó apoyo con promotores deportivos del programa Apoyo al Deporte formativo, deporte social comunitario y juegos  tradicionales, en los doce municipios del departamento. Adicionalmente se brindó  apoyo  profesional en los procesos de planeación y de gestión documental del área técnica del instituto departamental de deporte y recreación del Quindío Indeportes Quindío</v>
      </c>
      <c r="AS64" s="107">
        <f>'2019'!N69</f>
        <v>12</v>
      </c>
      <c r="AT64" s="108">
        <f>'2019'!O69</f>
        <v>12</v>
      </c>
      <c r="AU64" s="116">
        <f>'2019'!P69</f>
        <v>0.8</v>
      </c>
      <c r="AV64" s="38">
        <f>'2019'!Q69</f>
        <v>80000000</v>
      </c>
      <c r="AW64" s="38">
        <f>'2019'!R69</f>
        <v>2700000</v>
      </c>
      <c r="AX64" s="116" t="e">
        <f>'2019'!#REF!</f>
        <v>#REF!</v>
      </c>
      <c r="AY64" s="362" t="str">
        <f>'2019'!S69</f>
        <v xml:space="preserve">La Secretaría del Interior reporta el desarrollo de semilleros culturales y deportivos, realizados en todos los municipios del Departamento, especialmente en los barrios priorizados con mayores índices de vulnerabilidad. En estos semilleros se incorporan contenidos de equidad de género y transformación de estereotipos de género; se han beneficiado alrededor de 262 mujeres. Así mismo, a través de las jornadas culturales denominadas encuentros multicolor, a´roximadamente 300 mujeres se beneficiaron con actividades artísticas y culturales de formento de espacios recreativos, deportivos y culturales con enfoque de equidad y diversidad.
</v>
      </c>
      <c r="AZ64" s="361">
        <f>'2020'!N69</f>
        <v>1</v>
      </c>
      <c r="BA64" s="368">
        <f>'2020'!O69</f>
        <v>0.2</v>
      </c>
      <c r="BB64" s="207">
        <f>'2020'!P69</f>
        <v>0.2</v>
      </c>
      <c r="BC64" s="372">
        <f>'2020'!Q69</f>
        <v>0</v>
      </c>
      <c r="BD64" s="372">
        <f>'2020'!R69</f>
        <v>0</v>
      </c>
      <c r="BE64" s="207">
        <f>'2020'!S69</f>
        <v>0</v>
      </c>
      <c r="BF64" s="366" t="s">
        <v>1420</v>
      </c>
      <c r="BG64" s="475">
        <v>2</v>
      </c>
      <c r="BH64" s="526">
        <v>2</v>
      </c>
      <c r="BI64" s="482">
        <v>1</v>
      </c>
      <c r="BJ64" s="529">
        <v>156112591.750193</v>
      </c>
      <c r="BK64" s="529">
        <v>156112591.750193</v>
      </c>
      <c r="BL64" s="482">
        <v>1</v>
      </c>
      <c r="BM64" s="715" t="s">
        <v>2641</v>
      </c>
      <c r="BN64" s="730">
        <v>1</v>
      </c>
      <c r="BO64" s="785">
        <v>1</v>
      </c>
      <c r="BP64" s="482">
        <v>1</v>
      </c>
      <c r="BQ64" s="740">
        <v>799786459</v>
      </c>
      <c r="BR64" s="745">
        <v>761186459</v>
      </c>
      <c r="BS64" s="482">
        <v>0.95</v>
      </c>
      <c r="BT64" s="715" t="s">
        <v>2867</v>
      </c>
      <c r="BU64" s="27"/>
    </row>
    <row r="65" spans="1:73" ht="60" customHeight="1" x14ac:dyDescent="0.25">
      <c r="A65" s="842"/>
      <c r="B65" s="809"/>
      <c r="C65" s="809"/>
      <c r="D65" s="686">
        <v>59</v>
      </c>
      <c r="E65" s="13" t="s">
        <v>409</v>
      </c>
      <c r="F65" s="13" t="s">
        <v>410</v>
      </c>
      <c r="G65" s="13" t="s">
        <v>411</v>
      </c>
      <c r="H65" s="13" t="s">
        <v>412</v>
      </c>
      <c r="I65" s="53" t="s">
        <v>413</v>
      </c>
      <c r="J65" s="826" t="s">
        <v>233</v>
      </c>
      <c r="K65" s="809" t="s">
        <v>234</v>
      </c>
      <c r="L65" s="837">
        <v>197</v>
      </c>
      <c r="M65" s="172" t="s">
        <v>217</v>
      </c>
      <c r="N65" s="428">
        <v>0.9</v>
      </c>
      <c r="O65" s="104">
        <v>1</v>
      </c>
      <c r="P65" s="358">
        <v>1</v>
      </c>
      <c r="Q65" s="88">
        <f>'2015'!O70</f>
        <v>0.2</v>
      </c>
      <c r="R65" s="90">
        <f>'2015'!P70</f>
        <v>0.2</v>
      </c>
      <c r="S65" s="754">
        <f>'2015'!Q70</f>
        <v>1</v>
      </c>
      <c r="T65" s="38">
        <f>'2015'!R70</f>
        <v>179900000</v>
      </c>
      <c r="U65" s="38">
        <f>'2015'!S70</f>
        <v>179900000</v>
      </c>
      <c r="V65" s="37">
        <f>'2015'!T70</f>
        <v>1</v>
      </c>
      <c r="W65" s="32" t="str">
        <f>'2015'!U70</f>
        <v>Desde la linea de marketing territorial y la declaración como patrimonio histórico de la humanidad PCC, se ejecutaron estrategias contempladas en el plan de promoción turística mediante: * Participación en ferias de turismo nacional en internacional ( FITUR en España, ANATO En Bogotá, REMA en Cali. * Desarrollo del plan. de medios, mediante publicaciones en redes sociales y programas de promoción turística audiovisual. * Participación de eventos locales del orden nacional. * Atención a turistas en los  Puntos de Información Turística, desde los cuales se ha beneficiado a las mujeres desde los diferentes sectores.</v>
      </c>
      <c r="X65" s="107">
        <f>'2016'!N70</f>
        <v>0.09</v>
      </c>
      <c r="Y65" s="108">
        <f>'2016'!O70</f>
        <v>0.04</v>
      </c>
      <c r="Z65" s="116">
        <f>'2016'!P70</f>
        <v>0.44444444444444448</v>
      </c>
      <c r="AA65" s="38">
        <f>'2016'!Q70</f>
        <v>0</v>
      </c>
      <c r="AB65" s="38">
        <f>'2016'!R70</f>
        <v>0</v>
      </c>
      <c r="AC65" s="116">
        <f>'2016'!S70</f>
        <v>0</v>
      </c>
      <c r="AD65" s="32" t="str">
        <f>'2016'!T70</f>
        <v xml:space="preserve">Se establecieron los acercamientos con la universidad tecnologia de Pereira para realizar el II encuentro de mujeres cafeteras del paisaje cultural Cafetero. </v>
      </c>
      <c r="AE65" s="107">
        <f>'2017'!N70</f>
        <v>0.09</v>
      </c>
      <c r="AF65" s="108">
        <f>'2017'!O70</f>
        <v>0.09</v>
      </c>
      <c r="AG65" s="116">
        <f>'2017'!P70</f>
        <v>1</v>
      </c>
      <c r="AH65" s="38">
        <f>'2017'!Q70</f>
        <v>82000000</v>
      </c>
      <c r="AI65" s="38">
        <f>'2017'!R70</f>
        <v>6570000</v>
      </c>
      <c r="AJ65" s="116">
        <f>'2017'!S70</f>
        <v>8.0121951219512197E-2</v>
      </c>
      <c r="AK65" s="32" t="str">
        <f>'2017'!T70</f>
        <v>Desde equidad de genero y mujer se ha realizado seguimiento e implementación del plan de acción de la Política Pública Departamental de Equidad de Genero, fortalecimiento de los Consejos de mujeres de los municipios del departamento, en el cual  se creó con iniciativa productiva la red de mujeres cafeteras con  de Filandia,  mujeres cafeteras de Pijao y Córdoba. Se dio inicio al proyecto productivo de Café Mujer en el municipio de Filandia, fortalecimiento y recuperación de la identidad cultural de las mujeres afrocolombianas de Montenegro.</v>
      </c>
      <c r="AL65" s="107">
        <f>'2018'!N70</f>
        <v>2</v>
      </c>
      <c r="AM65" s="108">
        <f>'2018'!O70</f>
        <v>0.5</v>
      </c>
      <c r="AN65" s="116">
        <f>'2018'!P70</f>
        <v>0.25</v>
      </c>
      <c r="AO65" s="38">
        <f>'2018'!Q70</f>
        <v>28000000</v>
      </c>
      <c r="AP65" s="38">
        <f>'2018'!R70</f>
        <v>23020000</v>
      </c>
      <c r="AQ65" s="207">
        <f>'2018'!S70</f>
        <v>0.82214285714285718</v>
      </c>
      <c r="AR65" s="32" t="str">
        <f>'2018'!AB70</f>
        <v xml:space="preserve">A la fecha se han identificado los posibles productores que conformaran los grupos multiplicadores de conocimiento, quienes a traves de su experiencia transmitiran los conocimientos a hijos y/o trabajadores en todo lo realcionado con procesos de calidad de cafe. Los productores sensiblizados se encuentran en los municipios de Circasia, Quimbaya y Calarca. La transmision de conociento será medida a través de indicadores como: procesos en cosecha, recoleccion, beneficio, almacenamiento, entre otros.  </v>
      </c>
      <c r="AS65" s="107">
        <f>'2019'!N70</f>
        <v>1</v>
      </c>
      <c r="AT65" s="108">
        <f>'2019'!O70</f>
        <v>1</v>
      </c>
      <c r="AU65" s="116">
        <f>'2019'!P70</f>
        <v>0.7</v>
      </c>
      <c r="AV65" s="38">
        <f>'2019'!Q70</f>
        <v>45299000</v>
      </c>
      <c r="AW65" s="38">
        <f>'2019'!R70</f>
        <v>37501000</v>
      </c>
      <c r="AX65" s="116" t="e">
        <f>'2019'!#REF!</f>
        <v>#REF!</v>
      </c>
      <c r="AY65" s="362" t="str">
        <f>'2019'!S70</f>
        <v xml:space="preserve">A través de la conformación de la mesa técnica regional entre las gobernaciones de Valle del Cauca, Quindío, Risaralda y Caldas, se viene avanzando en la formulación del proyecto regional para el acceso a las oportunidades de las mujeres rurales cafeteras de 51 municipios incluidos en la declaratoria del paisaje cultural cafetero de estos departamentos. </v>
      </c>
      <c r="AZ65" s="361">
        <f>'2020'!N70</f>
        <v>2</v>
      </c>
      <c r="BA65" s="361">
        <f>'2020'!O70</f>
        <v>0.5</v>
      </c>
      <c r="BB65" s="207">
        <f>'2020'!P70</f>
        <v>0.25</v>
      </c>
      <c r="BC65" s="372">
        <f>'2020'!Q70</f>
        <v>0</v>
      </c>
      <c r="BD65" s="372">
        <f>'2020'!R70</f>
        <v>0</v>
      </c>
      <c r="BE65" s="207">
        <f>'2020'!S70</f>
        <v>0</v>
      </c>
      <c r="BF65" s="366" t="s">
        <v>1420</v>
      </c>
      <c r="BG65" s="475">
        <v>12</v>
      </c>
      <c r="BH65" s="597">
        <v>12</v>
      </c>
      <c r="BI65" s="679">
        <v>1</v>
      </c>
      <c r="BJ65" s="179">
        <v>0</v>
      </c>
      <c r="BK65" s="179">
        <v>0</v>
      </c>
      <c r="BL65" s="482">
        <v>0</v>
      </c>
      <c r="BM65" s="715" t="s">
        <v>2642</v>
      </c>
      <c r="BN65" s="730">
        <v>0.9</v>
      </c>
      <c r="BO65" s="785">
        <v>0.9</v>
      </c>
      <c r="BP65" s="679">
        <v>1</v>
      </c>
      <c r="BQ65" s="740">
        <v>10000000</v>
      </c>
      <c r="BR65" s="745">
        <v>10000000</v>
      </c>
      <c r="BS65" s="679">
        <v>1</v>
      </c>
      <c r="BT65" s="715" t="s">
        <v>2868</v>
      </c>
      <c r="BU65" s="27"/>
    </row>
    <row r="66" spans="1:73" ht="83.25" customHeight="1" x14ac:dyDescent="0.25">
      <c r="A66" s="842"/>
      <c r="B66" s="809"/>
      <c r="C66" s="809"/>
      <c r="D66" s="686">
        <v>60</v>
      </c>
      <c r="E66" s="15" t="s">
        <v>414</v>
      </c>
      <c r="F66" s="15" t="s">
        <v>415</v>
      </c>
      <c r="G66" s="15" t="s">
        <v>416</v>
      </c>
      <c r="H66" s="15" t="s">
        <v>417</v>
      </c>
      <c r="I66" s="85" t="s">
        <v>413</v>
      </c>
      <c r="J66" s="826"/>
      <c r="K66" s="809"/>
      <c r="L66" s="837"/>
      <c r="M66" s="425" t="s">
        <v>217</v>
      </c>
      <c r="N66" s="675">
        <v>10</v>
      </c>
      <c r="O66" s="349">
        <v>8</v>
      </c>
      <c r="P66" s="751">
        <v>0.8</v>
      </c>
      <c r="Q66" s="88">
        <f>'2015'!O71</f>
        <v>0.1</v>
      </c>
      <c r="R66" s="90">
        <f>'2015'!P71</f>
        <v>0.1</v>
      </c>
      <c r="S66" s="754">
        <f>'2015'!Q71</f>
        <v>1</v>
      </c>
      <c r="T66" s="38">
        <f>'2015'!R71</f>
        <v>179900000</v>
      </c>
      <c r="U66" s="38">
        <f>'2015'!S71</f>
        <v>179900000</v>
      </c>
      <c r="V66" s="37">
        <f>'2015'!T71</f>
        <v>1</v>
      </c>
      <c r="W66" s="32">
        <f>'2015'!U71</f>
        <v>0</v>
      </c>
      <c r="X66" s="107">
        <f>'2016'!N71</f>
        <v>1</v>
      </c>
      <c r="Y66" s="108">
        <f>'2016'!O71</f>
        <v>0.5</v>
      </c>
      <c r="Z66" s="116">
        <f>'2016'!P71</f>
        <v>0.5</v>
      </c>
      <c r="AA66" s="38">
        <f>'2016'!Q71</f>
        <v>0</v>
      </c>
      <c r="AB66" s="38">
        <f>'2016'!R71</f>
        <v>0</v>
      </c>
      <c r="AC66" s="116">
        <f>'2016'!S71</f>
        <v>0</v>
      </c>
      <c r="AD66" s="32">
        <f>'2016'!T71</f>
        <v>0</v>
      </c>
      <c r="AE66" s="107">
        <f>'2017'!N71</f>
        <v>1</v>
      </c>
      <c r="AF66" s="108">
        <f>'2017'!O71</f>
        <v>1</v>
      </c>
      <c r="AG66" s="116">
        <f>'2017'!P71</f>
        <v>1</v>
      </c>
      <c r="AH66" s="38">
        <f>'2017'!Q71</f>
        <v>0</v>
      </c>
      <c r="AI66" s="38">
        <f>'2017'!R71</f>
        <v>0</v>
      </c>
      <c r="AJ66" s="116">
        <f>'2017'!S71</f>
        <v>0</v>
      </c>
      <c r="AK66" s="32" t="str">
        <f>'2017'!T71</f>
        <v>Desde la jefatura de equidad de genero y mujer, a traves del  proyecto Paisaje, Mujer y Café; mujeres de Pijao y Filandia  han participado en el programa de Expoejecafé 2017.</v>
      </c>
      <c r="AL66" s="107">
        <f>'2018'!N71</f>
        <v>10</v>
      </c>
      <c r="AM66" s="108">
        <f>'2018'!O71</f>
        <v>0</v>
      </c>
      <c r="AN66" s="116">
        <f>'2018'!P71</f>
        <v>0</v>
      </c>
      <c r="AO66" s="38">
        <f>'2018'!Q71</f>
        <v>25980000</v>
      </c>
      <c r="AP66" s="38">
        <f>'2018'!R71</f>
        <v>8660000</v>
      </c>
      <c r="AQ66" s="207">
        <f>'2018'!S71</f>
        <v>0.33333333333333331</v>
      </c>
      <c r="AR66" s="32" t="str">
        <f>'2018'!AB71</f>
        <v>Se dio inicio al proceso con la contratación de profesional y técnico para apoyar la implementación, acompañamiento y seguimiento al programa departamental de Estímulos a la investigación, creación y producción artística y cultural, que se encuentra en curso, cuyos resultados serán publicados en la primera semana del mes de junio.</v>
      </c>
      <c r="AS66" s="107">
        <f>'2019'!N71</f>
        <v>0</v>
      </c>
      <c r="AT66" s="108">
        <f>'2019'!O71</f>
        <v>0</v>
      </c>
      <c r="AU66" s="116">
        <f>'2019'!P71</f>
        <v>0.7</v>
      </c>
      <c r="AV66" s="38">
        <f>'2019'!Q71</f>
        <v>0</v>
      </c>
      <c r="AW66" s="38">
        <f>'2019'!R71</f>
        <v>0</v>
      </c>
      <c r="AX66" s="116" t="e">
        <f>'2019'!#REF!</f>
        <v>#REF!</v>
      </c>
      <c r="AY66" s="362" t="str">
        <f>'2019'!S71</f>
        <v xml:space="preserve">En este sentido, el proyecto ha incluido la incorporación de la mujer rural cafetera en las dinámicas culturales, económicas y sociales de la región, en el sentido en que una vez se presente el proyecto a las fuentes de financiación, se espera contar con escuelas de liderazgo, tiendas café mujer con componentes turísticos y recuperación de dinámicas culturales, reforestación, entre otros. Este proyecto pretende aportar en el cumplimiento de la acción de incoporación de iniciativas de producción cultural de las mujeres rurales, a los programas y proyectos de conservación, reconocimiento y protección del paisaje cultural cafetero. </v>
      </c>
      <c r="AZ66" s="361">
        <f>'2020'!N71</f>
        <v>10</v>
      </c>
      <c r="BA66" s="368">
        <f>'2020'!O71</f>
        <v>0</v>
      </c>
      <c r="BB66" s="207">
        <f>'2020'!P71</f>
        <v>0</v>
      </c>
      <c r="BC66" s="372">
        <f>'2020'!Q71</f>
        <v>0</v>
      </c>
      <c r="BD66" s="372">
        <f>'2020'!R71</f>
        <v>0</v>
      </c>
      <c r="BE66" s="207">
        <f>'2020'!S71</f>
        <v>0</v>
      </c>
      <c r="BF66" s="366" t="s">
        <v>1420</v>
      </c>
      <c r="BG66" s="475">
        <v>1</v>
      </c>
      <c r="BH66" s="526">
        <v>0</v>
      </c>
      <c r="BI66" s="482">
        <v>0</v>
      </c>
      <c r="BJ66" s="167">
        <v>0</v>
      </c>
      <c r="BK66" s="167">
        <v>0</v>
      </c>
      <c r="BL66" s="482">
        <v>0</v>
      </c>
      <c r="BM66" s="715" t="s">
        <v>2608</v>
      </c>
      <c r="BN66" s="722">
        <v>1</v>
      </c>
      <c r="BO66" s="731">
        <v>2</v>
      </c>
      <c r="BP66" s="482">
        <v>1</v>
      </c>
      <c r="BQ66" s="740">
        <v>0</v>
      </c>
      <c r="BR66" s="745">
        <v>0</v>
      </c>
      <c r="BS66" s="482">
        <v>0</v>
      </c>
      <c r="BT66" s="715" t="s">
        <v>2869</v>
      </c>
      <c r="BU66" s="716"/>
    </row>
    <row r="67" spans="1:73" ht="60" customHeight="1" x14ac:dyDescent="0.25">
      <c r="A67" s="842"/>
      <c r="B67" s="809"/>
      <c r="C67" s="809" t="s">
        <v>418</v>
      </c>
      <c r="D67" s="686">
        <v>61</v>
      </c>
      <c r="E67" s="5" t="s">
        <v>419</v>
      </c>
      <c r="F67" s="5" t="s">
        <v>420</v>
      </c>
      <c r="G67" s="5" t="s">
        <v>421</v>
      </c>
      <c r="H67" s="5" t="s">
        <v>422</v>
      </c>
      <c r="I67" s="33" t="s">
        <v>423</v>
      </c>
      <c r="J67" s="43" t="s">
        <v>389</v>
      </c>
      <c r="K67" s="13" t="s">
        <v>424</v>
      </c>
      <c r="L67" s="16">
        <v>234</v>
      </c>
      <c r="M67" s="423" t="s">
        <v>425</v>
      </c>
      <c r="N67" s="429">
        <v>10</v>
      </c>
      <c r="O67" s="349">
        <v>10</v>
      </c>
      <c r="P67" s="358">
        <v>1</v>
      </c>
      <c r="Q67" s="88">
        <f>'2015'!O72</f>
        <v>1</v>
      </c>
      <c r="R67" s="90">
        <f>'2015'!P72</f>
        <v>1</v>
      </c>
      <c r="S67" s="754">
        <f>'2015'!Q72</f>
        <v>1</v>
      </c>
      <c r="T67" s="38">
        <f>'2015'!R72</f>
        <v>23400000</v>
      </c>
      <c r="U67" s="38">
        <f>'2015'!S72</f>
        <v>23400000</v>
      </c>
      <c r="V67" s="37">
        <f>'2015'!T72</f>
        <v>1</v>
      </c>
      <c r="W67" s="32" t="str">
        <f>'2015'!U72</f>
        <v>En el  año 2015 se realizó un gran campaña mediatica respecto a la ley 1257 de 2008 y el uso de la linea 155</v>
      </c>
      <c r="X67" s="107">
        <f>'2016'!N72</f>
        <v>1</v>
      </c>
      <c r="Y67" s="108">
        <f>'2016'!O72</f>
        <v>0.5</v>
      </c>
      <c r="Z67" s="116">
        <f>'2016'!P72</f>
        <v>0.5</v>
      </c>
      <c r="AA67" s="38">
        <f>'2016'!Q72</f>
        <v>6000000</v>
      </c>
      <c r="AB67" s="38">
        <f>'2016'!R72</f>
        <v>6000000</v>
      </c>
      <c r="AC67" s="116">
        <f>'2016'!S72</f>
        <v>1</v>
      </c>
      <c r="AD67" s="32" t="str">
        <f>'2016'!T72</f>
        <v>se Realizo en convenio con la administracion municipal de Armenia por dentro del marco de la conmemoracion de la no viloencia contra la mujer una campaña para  la promoción de los derechos humanos de las mujeres, la prevención de violencias y la transformación de valores de discriminación hacia la mujer a través  campañas en medios de comunicación escrita, radial y televisiva del departamento.</v>
      </c>
      <c r="AE67" s="107">
        <f>'2017'!N72</f>
        <v>1</v>
      </c>
      <c r="AF67" s="108">
        <f>'2017'!O72</f>
        <v>1</v>
      </c>
      <c r="AG67" s="116">
        <f>'2017'!P72</f>
        <v>1</v>
      </c>
      <c r="AH67" s="38">
        <f>'2017'!Q72</f>
        <v>13390000</v>
      </c>
      <c r="AI67" s="38">
        <f>'2017'!R72</f>
        <v>13390000</v>
      </c>
      <c r="AJ67" s="116">
        <f>'2017'!S72</f>
        <v>1</v>
      </c>
      <c r="AK67" s="32" t="str">
        <f>'2017'!T72</f>
        <v>Secretaria del interior reporta que en seis (6) municipios (Armenia, Circasia, Pijao,Córdoba, Génova  y Filandia)  por medio del Plan de Acción de DD.HH. en la que se ha realizado campañas  de promocion y prevencion para la transformacion de valores de discriminacion hacia la mujer.</v>
      </c>
      <c r="AL67" s="107">
        <f>'2018'!N72</f>
        <v>8</v>
      </c>
      <c r="AM67" s="108">
        <f>'2018'!O72</f>
        <v>8</v>
      </c>
      <c r="AN67" s="116">
        <f>'2018'!P72</f>
        <v>1</v>
      </c>
      <c r="AO67" s="38">
        <f>'2018'!Q72</f>
        <v>37000000</v>
      </c>
      <c r="AP67" s="38">
        <f>'2018'!R72</f>
        <v>22240000</v>
      </c>
      <c r="AQ67" s="207">
        <f>'2018'!S72</f>
        <v>0.60108108108108105</v>
      </c>
      <c r="AR67" s="32" t="str">
        <f>'2018'!AB72</f>
        <v>A la fecha no se cuenta con avances en cuanto a esta meta. Se tiene previsto para la presente vigencia la realización de estrategias comunicativas para promover los derechos sexuales y reproductivos asi como el enfoque de genero y reivindicacion de derechos.</v>
      </c>
      <c r="AS67" s="107">
        <f>'2019'!N72</f>
        <v>1</v>
      </c>
      <c r="AT67" s="108">
        <f>'2019'!O72</f>
        <v>1</v>
      </c>
      <c r="AU67" s="116">
        <f>'2019'!P72</f>
        <v>0.8</v>
      </c>
      <c r="AV67" s="38">
        <f>'2019'!Q72</f>
        <v>10000000</v>
      </c>
      <c r="AW67" s="38">
        <f>'2019'!R72</f>
        <v>9977333</v>
      </c>
      <c r="AX67" s="116" t="e">
        <f>'2019'!#REF!</f>
        <v>#REF!</v>
      </c>
      <c r="AY67" s="362" t="str">
        <f>'2019'!S72</f>
        <v xml:space="preserve">
La Secretaría del Interior reporta que se realizan jornadas de capacitación en DDHH violaciones a los DDHH y DIH.
Se socializa la ruta de no discriminación dirigida a toda la población.
Socialización ruta protección a defensores(as) de DDHH.
IMPACTANDO A 4.011 MUJERES.</v>
      </c>
      <c r="AZ67" s="361">
        <f>'2020'!N72</f>
        <v>8</v>
      </c>
      <c r="BA67" s="361">
        <f>'2020'!O72</f>
        <v>8</v>
      </c>
      <c r="BB67" s="207">
        <f>'2020'!P72</f>
        <v>1</v>
      </c>
      <c r="BC67" s="372">
        <f>'2020'!Q72</f>
        <v>0</v>
      </c>
      <c r="BD67" s="372">
        <f>'2020'!R72</f>
        <v>0</v>
      </c>
      <c r="BE67" s="207">
        <f>'2020'!S72</f>
        <v>0</v>
      </c>
      <c r="BF67" s="366" t="s">
        <v>1420</v>
      </c>
      <c r="BG67" s="696">
        <v>3</v>
      </c>
      <c r="BH67" s="696">
        <v>3</v>
      </c>
      <c r="BI67" s="482">
        <v>1</v>
      </c>
      <c r="BJ67" s="598">
        <v>0</v>
      </c>
      <c r="BK67" s="564" t="s">
        <v>1911</v>
      </c>
      <c r="BL67" s="482">
        <v>1</v>
      </c>
      <c r="BM67" s="715" t="s">
        <v>2643</v>
      </c>
      <c r="BN67" s="722">
        <v>3</v>
      </c>
      <c r="BO67" s="722">
        <v>2</v>
      </c>
      <c r="BP67" s="482">
        <v>0.66659999999999997</v>
      </c>
      <c r="BQ67" s="740">
        <v>0</v>
      </c>
      <c r="BR67" s="745">
        <v>0</v>
      </c>
      <c r="BS67" s="482">
        <v>0</v>
      </c>
      <c r="BT67" s="715" t="s">
        <v>2870</v>
      </c>
      <c r="BU67" s="27"/>
    </row>
    <row r="68" spans="1:73" ht="60" customHeight="1" x14ac:dyDescent="0.25">
      <c r="A68" s="842"/>
      <c r="B68" s="809"/>
      <c r="C68" s="809"/>
      <c r="D68" s="686">
        <v>62</v>
      </c>
      <c r="E68" s="5" t="s">
        <v>426</v>
      </c>
      <c r="F68" s="5" t="s">
        <v>427</v>
      </c>
      <c r="G68" s="5" t="s">
        <v>428</v>
      </c>
      <c r="H68" s="5" t="s">
        <v>429</v>
      </c>
      <c r="I68" s="33" t="s">
        <v>430</v>
      </c>
      <c r="J68" s="43" t="s">
        <v>233</v>
      </c>
      <c r="K68" s="13" t="s">
        <v>234</v>
      </c>
      <c r="L68" s="16">
        <v>197</v>
      </c>
      <c r="M68" s="172" t="s">
        <v>217</v>
      </c>
      <c r="N68" s="428">
        <v>0.9</v>
      </c>
      <c r="O68" s="104">
        <v>1</v>
      </c>
      <c r="P68" s="358">
        <v>1</v>
      </c>
      <c r="Q68" s="88">
        <f>'2015'!O73</f>
        <v>0.1</v>
      </c>
      <c r="R68" s="90">
        <f>'2015'!P73</f>
        <v>5.0000000000000001E-3</v>
      </c>
      <c r="S68" s="37">
        <f>'2015'!Q73</f>
        <v>4.9999999999999996E-2</v>
      </c>
      <c r="T68" s="38" t="str">
        <f>'2015'!R73</f>
        <v>Costos asumidos por  Consejeria Presidencial para la Equidad de  la Mujer.</v>
      </c>
      <c r="U68" s="38">
        <f>'2015'!S73</f>
        <v>0</v>
      </c>
      <c r="V68" s="37">
        <f>'2015'!T73</f>
        <v>0</v>
      </c>
      <c r="W68" s="32" t="str">
        <f>'2015'!U73</f>
        <v>Por medio de gestion con la consejeria presidencial para la equidad de la mujer se realizo la primera capacitacion sobre los indicadores para el observatorio social y económico del departamento del Quindio liderado por la secretaria de Planeación departamental dirigida a la jefatura de la mujer, observatorio social y economico, observatorio de la mujer (ong) consejo departamental de Mujeres, cuyo fin es iniciar el enfoque de género y la inclusión de indicadores necesarios que respondan a las necesidades de las mujeres del Quindío</v>
      </c>
      <c r="X68" s="107">
        <f>'2016'!N73</f>
        <v>0.09</v>
      </c>
      <c r="Y68" s="108">
        <f>'2016'!O73</f>
        <v>0.03</v>
      </c>
      <c r="Z68" s="116">
        <f>'2016'!P73</f>
        <v>0.33333333333333331</v>
      </c>
      <c r="AA68" s="38">
        <f>'2016'!Q73</f>
        <v>0</v>
      </c>
      <c r="AB68" s="38">
        <f>'2016'!R73</f>
        <v>0</v>
      </c>
      <c r="AC68" s="116">
        <f>'2016'!S73</f>
        <v>0</v>
      </c>
      <c r="AD68" s="32" t="str">
        <f>'2016'!T73</f>
        <v>En el 2016 se coordino con  el observatorio de desarrollo Economico y social de Planeacion Departamental, con el fin de articular la informacion que este genera desde un enfoque de género. con el fin de elaborar el proyecto del Observatorio de Genero.</v>
      </c>
      <c r="AE68" s="107">
        <f>'2017'!N73</f>
        <v>0.09</v>
      </c>
      <c r="AF68" s="108">
        <f>'2017'!O73</f>
        <v>0.01</v>
      </c>
      <c r="AG68" s="116">
        <f>'2017'!P73</f>
        <v>0.11111111111111112</v>
      </c>
      <c r="AH68" s="38">
        <f>'2017'!Q73</f>
        <v>82000000</v>
      </c>
      <c r="AI68" s="38">
        <f>'2017'!R73</f>
        <v>6570000</v>
      </c>
      <c r="AJ68" s="116">
        <f>'2017'!S73</f>
        <v>8.0121951219512197E-2</v>
      </c>
      <c r="AK68" s="32" t="str">
        <f>'2017'!T73</f>
        <v xml:space="preserve">La jefatura de equidad de genero y mujer reporta que esta accion se encuentra en fase de ejecución </v>
      </c>
      <c r="AL68" s="107">
        <f>'2018'!N73</f>
        <v>1</v>
      </c>
      <c r="AM68" s="108">
        <f>'2018'!O73</f>
        <v>0.2</v>
      </c>
      <c r="AN68" s="116">
        <f>'2018'!P73</f>
        <v>0.2</v>
      </c>
      <c r="AO68" s="38">
        <f>'2018'!Q73</f>
        <v>69300000</v>
      </c>
      <c r="AP68" s="38">
        <f>'2018'!R73</f>
        <v>59520000</v>
      </c>
      <c r="AQ68" s="207">
        <f>'2018'!S73</f>
        <v>0.8588744588744589</v>
      </c>
      <c r="AR68" s="32" t="str">
        <f>'2018'!AB73</f>
        <v>El Departamento cuenta con un observatorio social, el cual se encuentra en proceso de revisión para la inclusión de componentes de desarrollo humano y género. Es así que se tiene previsto para la presente vigencia, la adopción del observatorio del género del Quindío</v>
      </c>
      <c r="AS68" s="107">
        <f>'2019'!N73</f>
        <v>1</v>
      </c>
      <c r="AT68" s="108">
        <f>'2019'!O73</f>
        <v>1</v>
      </c>
      <c r="AU68" s="116">
        <f>'2019'!P73</f>
        <v>0.8</v>
      </c>
      <c r="AV68" s="38">
        <f>'2019'!Q73</f>
        <v>45299000</v>
      </c>
      <c r="AW68" s="38">
        <f>'2019'!R73</f>
        <v>37501000</v>
      </c>
      <c r="AX68" s="116" t="e">
        <f>'2019'!#REF!</f>
        <v>#REF!</v>
      </c>
      <c r="AY68" s="362" t="str">
        <f>'2019'!S73</f>
        <v xml:space="preserve">Se diseñaron las fichas metodológicas para el reporte de información según los indicadores que se validaron en conjunto con Planeación Departamental. De esta forma, se cuenta con un primer boletín preliminar según las estadísticas conseguidas, quedando pendiente la adopción del acto administrativo que inicie la implementación del Observatorio.  </v>
      </c>
      <c r="AZ68" s="361">
        <f>'2020'!N73</f>
        <v>1</v>
      </c>
      <c r="BA68" s="361">
        <f>'2020'!O73</f>
        <v>0.2</v>
      </c>
      <c r="BB68" s="207">
        <f>'2020'!P73</f>
        <v>0.2</v>
      </c>
      <c r="BC68" s="372">
        <f>'2020'!Q73</f>
        <v>0</v>
      </c>
      <c r="BD68" s="372">
        <f>'2020'!R73</f>
        <v>0</v>
      </c>
      <c r="BE68" s="207">
        <f>'2020'!S73</f>
        <v>0</v>
      </c>
      <c r="BF68" s="366" t="s">
        <v>1420</v>
      </c>
      <c r="BG68" s="475">
        <v>0</v>
      </c>
      <c r="BH68" s="699">
        <v>0</v>
      </c>
      <c r="BI68" s="482">
        <v>0</v>
      </c>
      <c r="BJ68" s="722">
        <v>0</v>
      </c>
      <c r="BK68" s="476">
        <v>0</v>
      </c>
      <c r="BL68" s="482">
        <v>0</v>
      </c>
      <c r="BM68" s="715" t="s">
        <v>2608</v>
      </c>
      <c r="BN68" s="722">
        <v>1</v>
      </c>
      <c r="BO68" s="729">
        <v>1</v>
      </c>
      <c r="BP68" s="482">
        <v>1</v>
      </c>
      <c r="BQ68" s="740">
        <v>0</v>
      </c>
      <c r="BR68" s="745">
        <v>0</v>
      </c>
      <c r="BS68" s="482">
        <v>0</v>
      </c>
      <c r="BT68" s="715" t="s">
        <v>2871</v>
      </c>
      <c r="BU68" s="27"/>
    </row>
    <row r="69" spans="1:73" ht="60" customHeight="1" x14ac:dyDescent="0.25">
      <c r="A69" s="842"/>
      <c r="B69" s="809"/>
      <c r="C69" s="809"/>
      <c r="D69" s="686">
        <v>63</v>
      </c>
      <c r="E69" s="5" t="s">
        <v>431</v>
      </c>
      <c r="F69" s="5" t="s">
        <v>432</v>
      </c>
      <c r="G69" s="5" t="s">
        <v>433</v>
      </c>
      <c r="H69" s="5" t="s">
        <v>434</v>
      </c>
      <c r="I69" s="33" t="s">
        <v>435</v>
      </c>
      <c r="J69" s="66" t="s">
        <v>96</v>
      </c>
      <c r="K69" s="40" t="s">
        <v>96</v>
      </c>
      <c r="L69" s="40" t="s">
        <v>96</v>
      </c>
      <c r="M69" s="422" t="s">
        <v>96</v>
      </c>
      <c r="N69" s="429">
        <v>3</v>
      </c>
      <c r="O69" s="349">
        <v>3</v>
      </c>
      <c r="P69" s="751">
        <v>1</v>
      </c>
      <c r="Q69" s="88">
        <f>'2015'!O74</f>
        <v>0.5</v>
      </c>
      <c r="R69" s="90">
        <f>'2015'!P74</f>
        <v>0.5</v>
      </c>
      <c r="S69" s="37">
        <f>'2015'!Q74</f>
        <v>1</v>
      </c>
      <c r="T69" s="38">
        <f>'2015'!R74</f>
        <v>0</v>
      </c>
      <c r="U69" s="38">
        <f>'2015'!S74</f>
        <v>0</v>
      </c>
      <c r="V69" s="37">
        <f>'2015'!T74</f>
        <v>0</v>
      </c>
      <c r="W69" s="32" t="str">
        <f>'2015'!U74</f>
        <v>Inicio de una investigacion sobre el género y el espacio publico, la cual solo va en un 5%</v>
      </c>
      <c r="X69" s="107">
        <f>'2016'!N74</f>
        <v>3.0000000000000001E-3</v>
      </c>
      <c r="Y69" s="108">
        <f>'2016'!O74</f>
        <v>0</v>
      </c>
      <c r="Z69" s="116">
        <f>'2016'!P74</f>
        <v>0</v>
      </c>
      <c r="AA69" s="38">
        <f>'2016'!Q74</f>
        <v>0</v>
      </c>
      <c r="AB69" s="38">
        <f>'2016'!R74</f>
        <v>0</v>
      </c>
      <c r="AC69" s="116">
        <f>'2016'!S74</f>
        <v>0</v>
      </c>
      <c r="AD69" s="32" t="str">
        <f>'2016'!T74</f>
        <v>sin informacion disponible</v>
      </c>
      <c r="AE69" s="107">
        <f>'2017'!N74</f>
        <v>3.0000000000000001E-3</v>
      </c>
      <c r="AF69" s="108">
        <f>'2017'!O74</f>
        <v>2.2000000000000001E-3</v>
      </c>
      <c r="AG69" s="116">
        <f>'2017'!P74</f>
        <v>0.73333333333333339</v>
      </c>
      <c r="AH69" s="38" t="str">
        <f>'2017'!Q74</f>
        <v>PENDIENTE</v>
      </c>
      <c r="AI69" s="38" t="str">
        <f>'2017'!R74</f>
        <v>PENDIENTE</v>
      </c>
      <c r="AJ69" s="116">
        <f>'2017'!S74</f>
        <v>0</v>
      </c>
      <c r="AK69" s="32" t="str">
        <f>'2017'!T74</f>
        <v>Por medio de la universidad del Quindio se ha realizado el seminario Internacional La Montaña del Sur, arte y pensamiento latinoamericano, con la invitada especial Irene Ballester Buiges. P.h.D en Historia del Arte de la Universidad de Valencia y Magister en Investigación Aplicada en Estudios Feministas, de Género y Ciudadanía de la Universidad del Castellón: Centra sus estudios en la experiencia de las mujeres artistas  y en la representación del cuerpo de la mujer. Reconocida en España como gestora cultural y activista social en contra de la violencia de género. Participó este año en el Parlamento Europeo como ponente junto a otras cinco mujeres analizando el estereotipo de mujer que maneja el mundo publicitario; denuncian la actual objetualización de la mujer en la publicidad sexista y advierten la necesidad de cambiar un escenario "claramente denigrante" y una perspectiva "manifiestamente irreal" de la mujer.    Duración: 32 horas
Lugar: Auditorio Bernardo Ramírez Granada. Universidad del Quindío
Fecha: septiembre 4 al 8 de 2017
Organizado por: Programa de Artes Visuales
Publico beneficiado: 60 docentes de 32 colegios de la Secretaría de Educación, 70 estudiantes colegios Camilo Torres, Rufino Sur y Fundanza. Estudiantes de los Programas de Artes Visuales, Filosofía y Literatura en Lengua Castellana</v>
      </c>
      <c r="AL69" s="107">
        <f>'2018'!N74</f>
        <v>1</v>
      </c>
      <c r="AM69" s="108">
        <f>'2018'!O74</f>
        <v>0</v>
      </c>
      <c r="AN69" s="116">
        <f>'2018'!P74</f>
        <v>0</v>
      </c>
      <c r="AO69" s="38">
        <f>'2018'!Q74</f>
        <v>1</v>
      </c>
      <c r="AP69" s="38" t="e">
        <f>'2018'!R74</f>
        <v>#VALUE!</v>
      </c>
      <c r="AQ69" s="207" t="e">
        <f>'2018'!S74</f>
        <v>#VALUE!</v>
      </c>
      <c r="AR69" s="32" t="str">
        <f>'2018'!AB74</f>
        <v xml:space="preserve">El consejo departamental de mujeres cuenta con una enlace de la universidad del quindío, con quien se le viene haciendo seguimiento a todos los procesos de gestion del conocimiento sobre saberes ancestrales y asuntos de genero desde la investigacion social y cientifica. </v>
      </c>
      <c r="AS69" s="107">
        <f>'2019'!N74</f>
        <v>1</v>
      </c>
      <c r="AT69" s="108">
        <f>'2019'!O74</f>
        <v>1</v>
      </c>
      <c r="AU69" s="116">
        <f>'2019'!P74</f>
        <v>0.7</v>
      </c>
      <c r="AV69" s="38">
        <f>'2019'!Q74</f>
        <v>0</v>
      </c>
      <c r="AW69" s="38" t="e">
        <f>'2019'!R74</f>
        <v>#REF!</v>
      </c>
      <c r="AX69" s="116" t="e">
        <f>'2019'!#REF!</f>
        <v>#REF!</v>
      </c>
      <c r="AY69" s="362" t="str">
        <f>'2019'!S74</f>
        <v xml:space="preserve">La Secretaría de Familia a través de la oficina de género y diversidad, en articulación con el programa de filosofía de la universidad del Quindío, y en el marco del convenio J-140 de cooperación académica, conformaron una línea de estudio interdisciplinario en asuntos de género. En este sentido, se viene levantando una linea base sobre proyectos, tesis, grupos y líneas que trabajan asuntos de género, para lo cual el equipo de trabajo ha realizado talleres y un foro de estudiantes de filosofía, mediante el cual se logró la participación de Carolina Sanin, una exponente a nivel nacional del feminismo, en el cual se discutieron estos temas y se constituye este, en un insumo para la estimulación de la investigación, la publicación y divulgación de los asuntos de género en el Departamento. </v>
      </c>
      <c r="AZ69" s="361">
        <f>'2020'!N74</f>
        <v>1</v>
      </c>
      <c r="BA69" s="361">
        <f>'2020'!O74</f>
        <v>0</v>
      </c>
      <c r="BB69" s="207">
        <f>'2020'!P74</f>
        <v>0</v>
      </c>
      <c r="BC69" s="372">
        <f>'2020'!Q74</f>
        <v>1</v>
      </c>
      <c r="BD69" s="372">
        <f>'2020'!R74</f>
        <v>0</v>
      </c>
      <c r="BE69" s="207">
        <f>'2020'!S74</f>
        <v>0</v>
      </c>
      <c r="BF69" s="366" t="s">
        <v>1420</v>
      </c>
      <c r="BG69" s="696">
        <v>0</v>
      </c>
      <c r="BH69" s="696">
        <v>0</v>
      </c>
      <c r="BI69" s="482">
        <v>0</v>
      </c>
      <c r="BJ69" s="722">
        <v>0</v>
      </c>
      <c r="BK69" s="476">
        <f>BQ69+BS69+BU69+BW69</f>
        <v>918000000.03999996</v>
      </c>
      <c r="BL69" s="482">
        <v>1</v>
      </c>
      <c r="BM69" s="715" t="s">
        <v>2644</v>
      </c>
      <c r="BN69" s="722">
        <v>1</v>
      </c>
      <c r="BO69" s="722">
        <v>1</v>
      </c>
      <c r="BP69" s="482">
        <v>1</v>
      </c>
      <c r="BQ69" s="740">
        <v>918000000</v>
      </c>
      <c r="BR69" s="745">
        <v>48674941</v>
      </c>
      <c r="BS69" s="482">
        <v>0.04</v>
      </c>
      <c r="BT69" s="715" t="s">
        <v>2872</v>
      </c>
      <c r="BU69" s="27"/>
    </row>
    <row r="70" spans="1:73" ht="60" customHeight="1" x14ac:dyDescent="0.25">
      <c r="A70" s="842"/>
      <c r="B70" s="809"/>
      <c r="C70" s="809"/>
      <c r="D70" s="686">
        <v>64</v>
      </c>
      <c r="E70" s="15" t="s">
        <v>436</v>
      </c>
      <c r="F70" s="15" t="s">
        <v>437</v>
      </c>
      <c r="G70" s="15" t="s">
        <v>438</v>
      </c>
      <c r="H70" s="15" t="s">
        <v>439</v>
      </c>
      <c r="I70" s="85" t="s">
        <v>440</v>
      </c>
      <c r="J70" s="57" t="s">
        <v>389</v>
      </c>
      <c r="K70" s="17" t="s">
        <v>390</v>
      </c>
      <c r="L70" s="40" t="s">
        <v>441</v>
      </c>
      <c r="M70" s="426" t="s">
        <v>442</v>
      </c>
      <c r="N70" s="431">
        <v>0.5</v>
      </c>
      <c r="O70" s="104">
        <v>0.35</v>
      </c>
      <c r="P70" s="358">
        <v>0.8</v>
      </c>
      <c r="Q70" s="88">
        <f>'2015'!O75</f>
        <v>0</v>
      </c>
      <c r="R70" s="90">
        <f>'2015'!P75</f>
        <v>0</v>
      </c>
      <c r="S70" s="37">
        <f>'2015'!Q75</f>
        <v>0</v>
      </c>
      <c r="T70" s="38">
        <f>'2015'!R75</f>
        <v>0</v>
      </c>
      <c r="U70" s="38">
        <f>'2015'!S75</f>
        <v>0</v>
      </c>
      <c r="V70" s="37">
        <f>'2015'!T75</f>
        <v>0</v>
      </c>
      <c r="W70" s="32" t="str">
        <f>'2015'!U75</f>
        <v>ND</v>
      </c>
      <c r="X70" s="107">
        <f>'2016'!N75</f>
        <v>0.05</v>
      </c>
      <c r="Y70" s="108">
        <f>'2016'!O75</f>
        <v>0.05</v>
      </c>
      <c r="Z70" s="116">
        <f>'2016'!P75</f>
        <v>1</v>
      </c>
      <c r="AA70" s="38">
        <f>'2016'!Q75</f>
        <v>0</v>
      </c>
      <c r="AB70" s="38">
        <f>'2016'!R75</f>
        <v>0</v>
      </c>
      <c r="AC70" s="116">
        <f>'2016'!S75</f>
        <v>0</v>
      </c>
      <c r="AD70" s="32" t="str">
        <f>'2016'!T75</f>
        <v xml:space="preserve">Se ha realizado movilizacion de mujeres contra la violencia dentro del marco de la conmemoracion de la no violencia contra la mujer. </v>
      </c>
      <c r="AE70" s="107">
        <f>'2017'!N75</f>
        <v>0.05</v>
      </c>
      <c r="AF70" s="108">
        <f>'2017'!O75</f>
        <v>0.05</v>
      </c>
      <c r="AG70" s="116">
        <f>'2017'!P75</f>
        <v>1</v>
      </c>
      <c r="AH70" s="38" t="str">
        <f>'2017'!Q75</f>
        <v>3090000
18952000</v>
      </c>
      <c r="AI70" s="38" t="str">
        <f>'2017'!R75</f>
        <v>3090000
8952000</v>
      </c>
      <c r="AJ70" s="116">
        <f>'2017'!S75</f>
        <v>0</v>
      </c>
      <c r="AK70" s="32" t="str">
        <f>'2017'!T75</f>
        <v>La secretaria del interior, en el area de derechos humanos ha realizado marchas en el municipio de montenegro, frente a las violencias ejercidas contra  las mujeres, adicionalmente en el departamento se han realizado ejercicios de victimas.</v>
      </c>
      <c r="AL70" s="107">
        <f>'2018'!N75</f>
        <v>12</v>
      </c>
      <c r="AM70" s="108">
        <f>'2018'!O75</f>
        <v>3</v>
      </c>
      <c r="AN70" s="116">
        <f>'2018'!P75</f>
        <v>0.25</v>
      </c>
      <c r="AO70" s="38">
        <f>'2018'!Q75</f>
        <v>23800000</v>
      </c>
      <c r="AP70" s="38">
        <f>'2018'!R75</f>
        <v>750000</v>
      </c>
      <c r="AQ70" s="207">
        <f>'2018'!S75</f>
        <v>3.1512605042016806E-2</v>
      </c>
      <c r="AR70" s="32" t="str">
        <f>'2018'!AB75</f>
        <v xml:space="preserve">La secretaria del interior para realizar la implementación del plan integral de prevención a las violaciones de derechos Humanos DDHH e infracciones al Derecho Internacional Humanitario, actualmente el Departamento se encuentra realizando su respectiva actualización para la presente vigencia. Toda vez que el Departamento a la fecha cuenta con un plan vigente e implementado.
La Secretaria de familia cuenta con un profesional del derecho encargado de asistir tecnicamente a los municipios en el abordaje de los asuntos de genero asi como de las rutas de atencion para la prevencion de violencias. </v>
      </c>
      <c r="AS70" s="107">
        <f>'2019'!N75</f>
        <v>1</v>
      </c>
      <c r="AT70" s="108">
        <f>'2019'!O75</f>
        <v>0</v>
      </c>
      <c r="AU70" s="116">
        <f>'2019'!P75</f>
        <v>0.7</v>
      </c>
      <c r="AV70" s="38">
        <f>'2019'!Q75</f>
        <v>11000000</v>
      </c>
      <c r="AW70" s="38">
        <f>'2019'!R75</f>
        <v>7750000</v>
      </c>
      <c r="AX70" s="116" t="e">
        <f>'2019'!#REF!</f>
        <v>#REF!</v>
      </c>
      <c r="AY70" s="362" t="str">
        <f>'2019'!S75</f>
        <v>La Secretaría del interior lleva a cabo la secretaria técnica del comité Departamental Contra la Lucha del delito trata de personas que afecta principalmente a las mujeres. El cual ha sesionado en tres (03) oportunidades durante este último trimestre.
 Así mismo ha realizado  de campañas de prevención del delito de trata de personas en los doce (12)  municipios del departamento.Principalmente en establecimientos nocturnos e Instituciones Educativas.
IMPACTANDO A 4.011 MUJERES.</v>
      </c>
      <c r="AZ70" s="361">
        <f>'2020'!N75</f>
        <v>12</v>
      </c>
      <c r="BA70" s="361">
        <f>'2020'!O75</f>
        <v>3</v>
      </c>
      <c r="BB70" s="207">
        <f>'2020'!P75</f>
        <v>0.25</v>
      </c>
      <c r="BC70" s="372">
        <f>'2020'!Q75</f>
        <v>0</v>
      </c>
      <c r="BD70" s="372">
        <f>'2020'!R75</f>
        <v>0</v>
      </c>
      <c r="BE70" s="207">
        <f>'2020'!S75</f>
        <v>0</v>
      </c>
      <c r="BF70" s="366" t="s">
        <v>1420</v>
      </c>
      <c r="BG70" s="696">
        <v>60</v>
      </c>
      <c r="BH70" s="696">
        <v>0</v>
      </c>
      <c r="BI70" s="482">
        <v>0</v>
      </c>
      <c r="BJ70" s="722">
        <v>0</v>
      </c>
      <c r="BK70" s="476">
        <v>0</v>
      </c>
      <c r="BL70" s="482">
        <v>0</v>
      </c>
      <c r="BM70" s="715" t="s">
        <v>2608</v>
      </c>
      <c r="BN70" s="730">
        <v>0.5</v>
      </c>
      <c r="BO70" s="722">
        <v>5</v>
      </c>
      <c r="BP70" s="482">
        <v>0.1</v>
      </c>
      <c r="BQ70" s="740">
        <v>2885000</v>
      </c>
      <c r="BR70" s="745">
        <v>1082000</v>
      </c>
      <c r="BS70" s="482">
        <v>0.38</v>
      </c>
      <c r="BT70" s="715" t="s">
        <v>2873</v>
      </c>
      <c r="BU70" s="27"/>
    </row>
    <row r="71" spans="1:73" ht="113.25" customHeight="1" x14ac:dyDescent="0.25">
      <c r="A71" s="842"/>
      <c r="B71" s="809"/>
      <c r="C71" s="809"/>
      <c r="D71" s="686">
        <v>65</v>
      </c>
      <c r="E71" s="5" t="s">
        <v>443</v>
      </c>
      <c r="F71" s="5" t="s">
        <v>444</v>
      </c>
      <c r="G71" s="5" t="s">
        <v>445</v>
      </c>
      <c r="H71" s="5" t="s">
        <v>446</v>
      </c>
      <c r="I71" s="33" t="s">
        <v>447</v>
      </c>
      <c r="J71" s="68" t="s">
        <v>233</v>
      </c>
      <c r="K71" s="18" t="s">
        <v>234</v>
      </c>
      <c r="L71" s="16">
        <v>197</v>
      </c>
      <c r="M71" s="172" t="s">
        <v>217</v>
      </c>
      <c r="N71" s="428">
        <v>0.9</v>
      </c>
      <c r="O71" s="104">
        <v>0.7</v>
      </c>
      <c r="P71" s="674">
        <f>O71/N71</f>
        <v>0.77777777777777768</v>
      </c>
      <c r="Q71" s="88">
        <f>'2015'!O76</f>
        <v>0</v>
      </c>
      <c r="R71" s="90">
        <f>'2015'!P76</f>
        <v>0</v>
      </c>
      <c r="S71" s="37">
        <f>'2015'!Q76</f>
        <v>0</v>
      </c>
      <c r="T71" s="38">
        <f>'2015'!R76</f>
        <v>0</v>
      </c>
      <c r="U71" s="38">
        <f>'2015'!S76</f>
        <v>0</v>
      </c>
      <c r="V71" s="37">
        <f>'2015'!T76</f>
        <v>0</v>
      </c>
      <c r="W71" s="32" t="str">
        <f>'2015'!U76</f>
        <v>ND</v>
      </c>
      <c r="X71" s="107">
        <f>'2016'!N76</f>
        <v>0.09</v>
      </c>
      <c r="Y71" s="108">
        <f>'2016'!O76</f>
        <v>0.09</v>
      </c>
      <c r="Z71" s="116">
        <f>'2016'!P76</f>
        <v>1</v>
      </c>
      <c r="AA71" s="38">
        <f>'2016'!Q76</f>
        <v>4450000</v>
      </c>
      <c r="AB71" s="38">
        <f>'2016'!R76</f>
        <v>4450000</v>
      </c>
      <c r="AC71" s="116">
        <f>'2016'!S76</f>
        <v>1</v>
      </c>
      <c r="AD71" s="32" t="str">
        <f>'2016'!T76</f>
        <v xml:space="preserve">Se implemento una campaña en la gobernacion del Quindio en el marco del dia internacional de la mujer. </v>
      </c>
      <c r="AE71" s="107">
        <f>'2017'!N76</f>
        <v>0.09</v>
      </c>
      <c r="AF71" s="108">
        <f>'2017'!O76</f>
        <v>0.09</v>
      </c>
      <c r="AG71" s="116">
        <f>'2017'!P76</f>
        <v>1</v>
      </c>
      <c r="AH71" s="38">
        <f>'2017'!Q76</f>
        <v>82000000</v>
      </c>
      <c r="AI71" s="38">
        <f>'2017'!R76</f>
        <v>6570000</v>
      </c>
      <c r="AJ71" s="116">
        <f>'2017'!S76</f>
        <v>8.0121951219512197E-2</v>
      </c>
      <c r="AK71" s="32" t="str">
        <f>'2017'!T76</f>
        <v>En la jefatura de equidad y mujer se implemento una campaña de reflexion y sensibilizacion con funcionario publicos en la gobernacion del Quindio en el marco del dia internacional de la mujer con la tematica "Hombres quindianos por una vida libre de miedos y violencias contra las mujeres".sin recursos, con articulación con Secretaria administrativa</v>
      </c>
      <c r="AL71" s="107">
        <f>'2018'!N76</f>
        <v>1</v>
      </c>
      <c r="AM71" s="108">
        <f>'2018'!O76</f>
        <v>0.2</v>
      </c>
      <c r="AN71" s="116">
        <f>'2018'!P76</f>
        <v>0.2</v>
      </c>
      <c r="AO71" s="38">
        <f>'2018'!Q76</f>
        <v>69300000</v>
      </c>
      <c r="AP71" s="38">
        <f>'2018'!R76</f>
        <v>59520000</v>
      </c>
      <c r="AQ71" s="207">
        <f>'2018'!S76</f>
        <v>0.8588744588744589</v>
      </c>
      <c r="AR71" s="32" t="str">
        <f>'2018'!AB76</f>
        <v>Pendiente de ejecición</v>
      </c>
      <c r="AS71" s="107">
        <f>'2019'!N76</f>
        <v>0</v>
      </c>
      <c r="AT71" s="108">
        <f>'2019'!O76</f>
        <v>0</v>
      </c>
      <c r="AU71" s="116">
        <f>'2019'!P76</f>
        <v>0.4</v>
      </c>
      <c r="AV71" s="38">
        <f>'2019'!Q76</f>
        <v>0</v>
      </c>
      <c r="AW71" s="38">
        <f>'2019'!R76</f>
        <v>0</v>
      </c>
      <c r="AX71" s="116" t="e">
        <f>'2019'!#REF!</f>
        <v>#REF!</v>
      </c>
      <c r="AY71" s="362" t="str">
        <f>'2019'!S76</f>
        <v xml:space="preserve">Esta actividad no cuenta con información reportada, quedando pendiente para la inclusión en el plan de acción de la oficina de género y diversidad para su efectivo cumplimiento. </v>
      </c>
      <c r="AZ71" s="361">
        <f>'2020'!N76</f>
        <v>1</v>
      </c>
      <c r="BA71" s="361">
        <f>'2020'!O76</f>
        <v>0.2</v>
      </c>
      <c r="BB71" s="207">
        <f>'2020'!P76</f>
        <v>0.2</v>
      </c>
      <c r="BC71" s="372">
        <f>'2020'!Q76</f>
        <v>0</v>
      </c>
      <c r="BD71" s="372">
        <f>'2020'!R76</f>
        <v>0</v>
      </c>
      <c r="BE71" s="207">
        <f>'2020'!S76</f>
        <v>0</v>
      </c>
      <c r="BF71" s="366" t="s">
        <v>1420</v>
      </c>
      <c r="BG71" s="475">
        <v>0</v>
      </c>
      <c r="BH71" s="699">
        <v>0</v>
      </c>
      <c r="BI71" s="680">
        <v>0</v>
      </c>
      <c r="BJ71" s="722">
        <v>0</v>
      </c>
      <c r="BK71" s="476">
        <v>0</v>
      </c>
      <c r="BL71" s="482">
        <v>0</v>
      </c>
      <c r="BM71" s="715" t="s">
        <v>2608</v>
      </c>
      <c r="BN71" s="730">
        <v>0.9</v>
      </c>
      <c r="BO71" s="785">
        <v>0.7</v>
      </c>
      <c r="BP71" s="680">
        <v>0.78</v>
      </c>
      <c r="BQ71" s="740">
        <v>0</v>
      </c>
      <c r="BR71" s="745">
        <v>360000</v>
      </c>
      <c r="BS71" s="680">
        <v>1</v>
      </c>
      <c r="BT71" s="715" t="s">
        <v>2874</v>
      </c>
      <c r="BU71" s="27"/>
    </row>
    <row r="72" spans="1:73" ht="60" customHeight="1" x14ac:dyDescent="0.25">
      <c r="A72" s="842"/>
      <c r="B72" s="809" t="s">
        <v>448</v>
      </c>
      <c r="C72" s="809" t="s">
        <v>449</v>
      </c>
      <c r="D72" s="686">
        <v>66</v>
      </c>
      <c r="E72" s="13" t="s">
        <v>450</v>
      </c>
      <c r="F72" s="13" t="s">
        <v>451</v>
      </c>
      <c r="G72" s="13" t="s">
        <v>452</v>
      </c>
      <c r="H72" s="13" t="s">
        <v>453</v>
      </c>
      <c r="I72" s="53" t="s">
        <v>454</v>
      </c>
      <c r="J72" s="43" t="s">
        <v>254</v>
      </c>
      <c r="K72" s="13" t="s">
        <v>262</v>
      </c>
      <c r="L72" s="42">
        <v>136</v>
      </c>
      <c r="M72" s="172" t="s">
        <v>455</v>
      </c>
      <c r="N72" s="428">
        <v>1</v>
      </c>
      <c r="O72" s="104">
        <v>1</v>
      </c>
      <c r="P72" s="358">
        <v>1</v>
      </c>
      <c r="Q72" s="88">
        <f>'2015'!O77</f>
        <v>0</v>
      </c>
      <c r="R72" s="90">
        <f>'2015'!P77</f>
        <v>0</v>
      </c>
      <c r="S72" s="37">
        <f>'2015'!Q77</f>
        <v>0</v>
      </c>
      <c r="T72" s="38">
        <f>'2015'!R77</f>
        <v>0</v>
      </c>
      <c r="U72" s="38">
        <f>'2015'!S77</f>
        <v>0</v>
      </c>
      <c r="V72" s="37">
        <f>'2015'!T77</f>
        <v>0</v>
      </c>
      <c r="W72" s="32" t="str">
        <f>'2015'!U77</f>
        <v>ND</v>
      </c>
      <c r="X72" s="107">
        <f>'2016'!N77</f>
        <v>0.1</v>
      </c>
      <c r="Y72" s="108">
        <f>'2016'!O77</f>
        <v>0.1</v>
      </c>
      <c r="Z72" s="116">
        <f>'2016'!P77</f>
        <v>1</v>
      </c>
      <c r="AA72" s="38">
        <f>'2016'!Q77</f>
        <v>0</v>
      </c>
      <c r="AB72" s="38">
        <f>'2016'!R77</f>
        <v>0</v>
      </c>
      <c r="AC72" s="116">
        <f>'2016'!S77</f>
        <v>0</v>
      </c>
      <c r="AD72" s="32" t="str">
        <f>'2016'!T77</f>
        <v>El departamento consolida trimestralmente el informe de violencia de genero del SIVIGILA.</v>
      </c>
      <c r="AE72" s="107">
        <f>'2017'!N77</f>
        <v>0.1</v>
      </c>
      <c r="AF72" s="108">
        <f>'2017'!O77</f>
        <v>0.1</v>
      </c>
      <c r="AG72" s="116">
        <f>'2017'!P77</f>
        <v>1</v>
      </c>
      <c r="AH72" s="38">
        <f>'2017'!Q77</f>
        <v>55750000</v>
      </c>
      <c r="AI72" s="38">
        <f>'2017'!R77</f>
        <v>4630000</v>
      </c>
      <c r="AJ72" s="116">
        <f>'2017'!S77</f>
        <v>8.3049327354260086E-2</v>
      </c>
      <c r="AK72" s="32" t="str">
        <f>'2017'!T77</f>
        <v>En la secretaria de salud, a traves del Sivigila se ha encontrado que los tipos de conflicto que mas afectan a las mujeres son de naturaleza fisica, psicologica, abuso sexual, economico y de negligencia.</v>
      </c>
      <c r="AL72" s="107">
        <f>'2018'!N77</f>
        <v>8</v>
      </c>
      <c r="AM72" s="108">
        <f>'2018'!O77</f>
        <v>8</v>
      </c>
      <c r="AN72" s="116">
        <f>'2018'!P77</f>
        <v>1</v>
      </c>
      <c r="AO72" s="38">
        <f>'2018'!Q77</f>
        <v>37000000</v>
      </c>
      <c r="AP72" s="38">
        <f>'2018'!R77</f>
        <v>22240000</v>
      </c>
      <c r="AQ72" s="207">
        <f>'2018'!S77</f>
        <v>0.60108108108108105</v>
      </c>
      <c r="AR72" s="32" t="str">
        <f>'2018'!AB77</f>
        <v xml:space="preserve">La policia nacional, en el primer semestre del 2018 realizó una estadistica comparativa que visibiliza los hechos de violencia contra la mujer, entre los que se presentan: homocidios, lesiones personales, entre otros.
El sistema de vigilancia en salud pública (SIVIGILA) para la violencia de género está operando en los 12 municipios en instituciones del sector salud, así mismo, el Quindío es el único departamento que realiza notificación al SIVIGILA en las Comisarías de las 12 municipios, Fiscalía e ICBF en el municipio de Calarcá.
</v>
      </c>
      <c r="AS72" s="107">
        <f>'2019'!N77</f>
        <v>1</v>
      </c>
      <c r="AT72" s="108">
        <f>'2019'!O77</f>
        <v>1</v>
      </c>
      <c r="AU72" s="116">
        <f>'2019'!P77</f>
        <v>0.7</v>
      </c>
      <c r="AV72" s="38">
        <f>'2019'!Q77</f>
        <v>45299000</v>
      </c>
      <c r="AW72" s="38">
        <f>'2019'!R77</f>
        <v>37501000</v>
      </c>
      <c r="AX72" s="116" t="e">
        <f>'2019'!#REF!</f>
        <v>#REF!</v>
      </c>
      <c r="AY72" s="362" t="str">
        <f>'2019'!S77</f>
        <v xml:space="preserve">La Secretaría del Interior cuenta con estudios documentados sobre el papel de las mujeres en las disputas armadas del país. Es de tener en cuenta que estos asuntos se coordinan desde esta secretaria, estando la oficina de genero encargada de hacer seguimiento a su implementación. Es así que de igual forma, a la secretaría de familia se hacen llegar documentos sobre diferentes roles de la mujer en el marco del conflicto, contando con una base de datos y archivos sobre las diferentes experiencias encontradas. La Secretaría del Interior realizó conmemoración de la lucha contra la violencia hacia la mujer en el marco del conflicto armado interno. De igual forma, a través del comité de justicia transicional se vienen atendiendo solicitudes de mujeres víctimas que requieren distintos tipos de atención diferenciada por su condición. </v>
      </c>
      <c r="AZ72" s="361">
        <f>'2020'!N77</f>
        <v>8</v>
      </c>
      <c r="BA72" s="361">
        <f>'2020'!O77</f>
        <v>8</v>
      </c>
      <c r="BB72" s="207">
        <f>'2020'!P77</f>
        <v>1</v>
      </c>
      <c r="BC72" s="372">
        <f>'2020'!Q77</f>
        <v>0</v>
      </c>
      <c r="BD72" s="372">
        <f>'2020'!R77</f>
        <v>0</v>
      </c>
      <c r="BE72" s="207">
        <f>'2020'!S77</f>
        <v>0</v>
      </c>
      <c r="BF72" s="366" t="s">
        <v>1420</v>
      </c>
      <c r="BG72" s="696">
        <v>0</v>
      </c>
      <c r="BH72" s="696">
        <v>0</v>
      </c>
      <c r="BI72" s="518">
        <v>0</v>
      </c>
      <c r="BJ72" s="722">
        <v>0</v>
      </c>
      <c r="BK72" s="167">
        <v>0</v>
      </c>
      <c r="BL72" s="482">
        <v>0</v>
      </c>
      <c r="BM72" s="715" t="s">
        <v>2608</v>
      </c>
      <c r="BN72" s="730">
        <v>1</v>
      </c>
      <c r="BO72" s="730">
        <v>1</v>
      </c>
      <c r="BP72" s="518">
        <v>1</v>
      </c>
      <c r="BQ72" s="740">
        <v>6185000</v>
      </c>
      <c r="BR72" s="745">
        <v>1048000</v>
      </c>
      <c r="BS72" s="518">
        <v>0.16</v>
      </c>
      <c r="BT72" s="715" t="s">
        <v>2875</v>
      </c>
      <c r="BU72" s="27"/>
    </row>
    <row r="73" spans="1:73" ht="60" customHeight="1" x14ac:dyDescent="0.25">
      <c r="A73" s="842"/>
      <c r="B73" s="809"/>
      <c r="C73" s="809"/>
      <c r="D73" s="686">
        <v>67</v>
      </c>
      <c r="E73" s="5" t="s">
        <v>456</v>
      </c>
      <c r="F73" s="5" t="s">
        <v>457</v>
      </c>
      <c r="G73" s="5" t="s">
        <v>458</v>
      </c>
      <c r="H73" s="5" t="s">
        <v>459</v>
      </c>
      <c r="I73" s="33" t="s">
        <v>460</v>
      </c>
      <c r="J73" s="826" t="s">
        <v>233</v>
      </c>
      <c r="K73" s="809" t="s">
        <v>234</v>
      </c>
      <c r="L73" s="837">
        <v>197</v>
      </c>
      <c r="M73" s="172" t="s">
        <v>217</v>
      </c>
      <c r="N73" s="429">
        <v>6</v>
      </c>
      <c r="O73" s="349">
        <f t="shared" si="0"/>
        <v>0.42500000000000004</v>
      </c>
      <c r="P73" s="357">
        <f>O73/N73</f>
        <v>7.0833333333333345E-2</v>
      </c>
      <c r="Q73" s="88">
        <f>'2015'!O78</f>
        <v>0</v>
      </c>
      <c r="R73" s="90">
        <f>'2015'!P78</f>
        <v>0</v>
      </c>
      <c r="S73" s="37">
        <f>'2015'!Q78</f>
        <v>0</v>
      </c>
      <c r="T73" s="38">
        <f>'2015'!R78</f>
        <v>0</v>
      </c>
      <c r="U73" s="38">
        <f>'2015'!S78</f>
        <v>0</v>
      </c>
      <c r="V73" s="37">
        <f>'2015'!T78</f>
        <v>0</v>
      </c>
      <c r="W73" s="32" t="str">
        <f>'2015'!U78</f>
        <v>ND</v>
      </c>
      <c r="X73" s="107">
        <f>'2016'!N78</f>
        <v>6.0000000000000001E-3</v>
      </c>
      <c r="Y73" s="108">
        <f>'2016'!O78</f>
        <v>0</v>
      </c>
      <c r="Z73" s="116">
        <f>'2016'!P78</f>
        <v>0</v>
      </c>
      <c r="AA73" s="38">
        <f>'2016'!Q78</f>
        <v>0</v>
      </c>
      <c r="AB73" s="38">
        <f>'2016'!R78</f>
        <v>0</v>
      </c>
      <c r="AC73" s="116">
        <f>'2016'!S78</f>
        <v>0</v>
      </c>
      <c r="AD73" s="32" t="str">
        <f>'2016'!T78</f>
        <v>sin informacion disponible</v>
      </c>
      <c r="AE73" s="107">
        <v>0.06</v>
      </c>
      <c r="AF73" s="108">
        <v>2.5000000000000001E-2</v>
      </c>
      <c r="AG73" s="116">
        <f>'2017'!P78</f>
        <v>0.41666666666666669</v>
      </c>
      <c r="AH73" s="38">
        <f>'2017'!Q78</f>
        <v>82000000</v>
      </c>
      <c r="AI73" s="38">
        <f>'2017'!R78</f>
        <v>6570000</v>
      </c>
      <c r="AJ73" s="116">
        <f>'2017'!S78</f>
        <v>8.0121951219512197E-2</v>
      </c>
      <c r="AK73" s="32" t="str">
        <f>'2017'!T78</f>
        <v>En la jefatura de equidad de genero y mujer, se estan haciendo los acercamientos con las universidades para inciar este proceso.</v>
      </c>
      <c r="AL73" s="107">
        <f>'2018'!N78</f>
        <v>1</v>
      </c>
      <c r="AM73" s="108">
        <f>'2018'!O78</f>
        <v>0.2</v>
      </c>
      <c r="AN73" s="116">
        <f>'2018'!P78</f>
        <v>0.2</v>
      </c>
      <c r="AO73" s="38">
        <f>'2018'!Q78</f>
        <v>69300000</v>
      </c>
      <c r="AP73" s="38">
        <f>'2018'!R78</f>
        <v>59520000</v>
      </c>
      <c r="AQ73" s="207">
        <f>'2018'!S78</f>
        <v>0.8588744588744589</v>
      </c>
      <c r="AR73" s="32" t="str">
        <f>'2018'!AB78</f>
        <v>La Secretaría del Interior cuenta con estudios documentados sobre el papel de las mujeres en las disputas armadas del pais. Es de tener en cuenta que estos asuntos se coordinan desde esta secretaria, estando la oficina de genero encargada de hacer seguimiento a su implementacion. Es así que de igual forma, a la secretaría de familia se hacen llegar documentos sobre diferentes roles de la mujer en el marco del conflicto, contando con una base de datos y archivos sobre las diferentes experiencias encontradas. Se tiene prevista la realizacion de un congreso de mujeres y paz para el primero de junio del presente año.</v>
      </c>
      <c r="AS73" s="107">
        <f>'2019'!N78</f>
        <v>0</v>
      </c>
      <c r="AT73" s="108">
        <f>'2019'!O78</f>
        <v>0</v>
      </c>
      <c r="AU73" s="116">
        <f>'2019'!P78</f>
        <v>0.7</v>
      </c>
      <c r="AV73" s="38">
        <f>'2019'!Q78</f>
        <v>0</v>
      </c>
      <c r="AW73" s="38">
        <f>'2019'!R78</f>
        <v>0</v>
      </c>
      <c r="AX73" s="116" t="e">
        <f>'2019'!#REF!</f>
        <v>#REF!</v>
      </c>
      <c r="AY73" s="362" t="str">
        <f>'2019'!S78</f>
        <v xml:space="preserve">La secretaría de familia a través de la oficina de género en articulación con la universidad del Quindío, conformó una línea de investigación y estudio en asuntos de género. Es así como a la fecha se vienen adelantando procesos de consecución de información sobre proyectos de grado, tesis, investigación, entre otros, relacionados con asuntos de género. De igual forma, se apoyó la realización del foro de estudiantes de filosofía de la universidad del Quindío, a través del cual se logró contar con la participación de Carolina Sanín, politóloga y feminista, quien retrató la situación de la mujer y el feminismo en Colombia, constituyéndose este en un insumo importante en el ejercicio de documentar y divulgar experiencias en construcción de paz, participación y resistencia de mujeres en el Departamento. </v>
      </c>
      <c r="AZ73" s="361">
        <f>'2020'!N78</f>
        <v>1</v>
      </c>
      <c r="BA73" s="361">
        <f>'2020'!O78</f>
        <v>0.2</v>
      </c>
      <c r="BB73" s="207">
        <f>'2020'!P78</f>
        <v>0.2</v>
      </c>
      <c r="BC73" s="372">
        <f>'2020'!Q78</f>
        <v>0</v>
      </c>
      <c r="BD73" s="372">
        <f>'2020'!R78</f>
        <v>0</v>
      </c>
      <c r="BE73" s="207">
        <f>'2020'!S78</f>
        <v>0</v>
      </c>
      <c r="BF73" s="366" t="s">
        <v>1420</v>
      </c>
      <c r="BG73" s="475">
        <v>0</v>
      </c>
      <c r="BH73" s="699">
        <v>0</v>
      </c>
      <c r="BI73" s="482">
        <v>0</v>
      </c>
      <c r="BJ73" s="722">
        <v>0</v>
      </c>
      <c r="BK73" s="504">
        <v>0</v>
      </c>
      <c r="BL73" s="482">
        <v>0</v>
      </c>
      <c r="BM73" s="715" t="s">
        <v>2608</v>
      </c>
      <c r="BN73" s="722">
        <v>0</v>
      </c>
      <c r="BO73" s="729">
        <v>0</v>
      </c>
      <c r="BP73" s="482">
        <v>0</v>
      </c>
      <c r="BQ73" s="740">
        <v>0</v>
      </c>
      <c r="BR73" s="740">
        <v>0</v>
      </c>
      <c r="BS73" s="482">
        <v>0</v>
      </c>
      <c r="BT73" s="39" t="s">
        <v>2905</v>
      </c>
      <c r="BU73" s="27"/>
    </row>
    <row r="74" spans="1:73" ht="60" customHeight="1" x14ac:dyDescent="0.25">
      <c r="A74" s="842"/>
      <c r="B74" s="809"/>
      <c r="C74" s="809"/>
      <c r="D74" s="686">
        <v>68</v>
      </c>
      <c r="E74" s="5" t="s">
        <v>461</v>
      </c>
      <c r="F74" s="5" t="s">
        <v>462</v>
      </c>
      <c r="G74" s="5" t="s">
        <v>463</v>
      </c>
      <c r="H74" s="5" t="s">
        <v>464</v>
      </c>
      <c r="I74" s="33" t="s">
        <v>465</v>
      </c>
      <c r="J74" s="826"/>
      <c r="K74" s="809"/>
      <c r="L74" s="837"/>
      <c r="M74" s="172" t="s">
        <v>217</v>
      </c>
      <c r="N74" s="428">
        <v>1</v>
      </c>
      <c r="O74" s="104">
        <v>1</v>
      </c>
      <c r="P74" s="751">
        <f>O74/N74</f>
        <v>1</v>
      </c>
      <c r="Q74" s="88">
        <f>'2015'!O79</f>
        <v>0.1</v>
      </c>
      <c r="R74" s="90">
        <f>'2015'!P79</f>
        <v>0.1</v>
      </c>
      <c r="S74" s="37">
        <f>'2015'!Q79</f>
        <v>1</v>
      </c>
      <c r="T74" s="38">
        <f>'2015'!R79</f>
        <v>23400000</v>
      </c>
      <c r="U74" s="38">
        <f>'2015'!S79</f>
        <v>23400000</v>
      </c>
      <c r="V74" s="37">
        <f>'2015'!T79</f>
        <v>1</v>
      </c>
      <c r="W74" s="32" t="str">
        <f>'2015'!U79</f>
        <v>Desde la secretaria del interior y con el acompañamiento de la jefatura de la mujer, el comité departamental de paz y la organización redepaz se llevó a cavo la semana por la paz con persectiva de género donde  en especial en la jornada a cademica llevada a cabo en la univarsidad del Quindio se hizo una restrospectiva dela mujer en la violencia como victima y la participacion de las mujeres en las mesas de negociacion la habana  y su papel como constructoras de paz.</v>
      </c>
      <c r="X74" s="107">
        <f>'2016'!N79</f>
        <v>0.1</v>
      </c>
      <c r="Y74" s="108">
        <f>'2016'!O79</f>
        <v>0</v>
      </c>
      <c r="Z74" s="116">
        <f>'2016'!P79</f>
        <v>0</v>
      </c>
      <c r="AA74" s="38">
        <f>'2016'!Q79</f>
        <v>0</v>
      </c>
      <c r="AB74" s="38">
        <f>'2016'!R79</f>
        <v>0</v>
      </c>
      <c r="AC74" s="116">
        <f>'2016'!S79</f>
        <v>0</v>
      </c>
      <c r="AD74" s="32" t="str">
        <f>'2016'!T79</f>
        <v>Dentro del marco de la conmemoracion del dia por la dignidad de las victimas de violencia sexual en el marco del conflito armado se ha buscado Visibilizar la violencia sexual y el desplazamiento forzado como principales hechos victimizantes y los efectos en la vida y cuerpo de las mujeres en el marco del conflicto</v>
      </c>
      <c r="AE74" s="107">
        <f>'2017'!N79</f>
        <v>0.1</v>
      </c>
      <c r="AF74" s="108">
        <f>'2017'!O79</f>
        <v>0.1</v>
      </c>
      <c r="AG74" s="116">
        <f>'2017'!P79</f>
        <v>1</v>
      </c>
      <c r="AH74" s="38">
        <f>'2017'!Q79</f>
        <v>0</v>
      </c>
      <c r="AI74" s="38">
        <f>'2017'!R79</f>
        <v>0</v>
      </c>
      <c r="AJ74" s="116">
        <f>'2017'!S79</f>
        <v>0</v>
      </c>
      <c r="AK74" s="32" t="str">
        <f>'2017'!T79</f>
        <v>Desde la jefatura de equidad y mujer, dentro del marco de la conmemoracion del dia por la dignidad de las victimas de violencia sexual en el marco del conflito armado se ha visibilizado la violencia sexual y el desplazamiento forzado como principales hechos victimizantes y los efectos en la vida y cuerpo de las mujeres en el marco del conflicto</v>
      </c>
      <c r="AL74" s="107">
        <f>'2018'!N79</f>
        <v>0</v>
      </c>
      <c r="AM74" s="108">
        <f>'2018'!O79</f>
        <v>0</v>
      </c>
      <c r="AN74" s="116">
        <f>'2018'!P79</f>
        <v>0</v>
      </c>
      <c r="AO74" s="38">
        <f>'2018'!Q79</f>
        <v>0</v>
      </c>
      <c r="AP74" s="38">
        <f>'2018'!R79</f>
        <v>0</v>
      </c>
      <c r="AQ74" s="207">
        <f>'2018'!S79</f>
        <v>0</v>
      </c>
      <c r="AR74" s="32">
        <f>'2018'!AB79</f>
        <v>0</v>
      </c>
      <c r="AS74" s="107">
        <f>'2019'!N79</f>
        <v>0</v>
      </c>
      <c r="AT74" s="108">
        <f>'2019'!O79</f>
        <v>0</v>
      </c>
      <c r="AU74" s="116">
        <f>'2019'!P79</f>
        <v>0.7</v>
      </c>
      <c r="AV74" s="38">
        <f>'2019'!Q79</f>
        <v>0</v>
      </c>
      <c r="AW74" s="38">
        <f>'2019'!R79</f>
        <v>0</v>
      </c>
      <c r="AX74" s="116" t="e">
        <f>'2019'!#REF!</f>
        <v>#REF!</v>
      </c>
      <c r="AY74" s="362" t="str">
        <f>'2019'!S79</f>
        <v xml:space="preserve">La secretaría de familia a través de la oficina de género en articulación con la universidad del Quindío, conformó una línea de investigación y estudio en asuntos de género. Es así como a la fecha se vienen adelantando procesos de consecución de información sobre proyectos de grado, tesis, investigación, entre otros, relacionados con asuntos de género. De igual forma, se apoyó la realización del foro de estudiantes de filosofía de la universidad del Quindío, a través del cual se logró contar con la participación de Carolina Sanín, politóloga y feminista, quien retrató la situación de la mujer y el feminismo en Colombia, constituyéndose este en un insumo importante en el ejercicio de documentar y divulgar experiencias en construcción de paz, participación y resistencia de mujeres en el Departamento. </v>
      </c>
      <c r="AZ74" s="361">
        <f>'2020'!N79</f>
        <v>0</v>
      </c>
      <c r="BA74" s="361">
        <f>'2020'!O79</f>
        <v>0</v>
      </c>
      <c r="BB74" s="207">
        <f>'2020'!P79</f>
        <v>0</v>
      </c>
      <c r="BC74" s="372">
        <f>'2020'!Q79</f>
        <v>0</v>
      </c>
      <c r="BD74" s="372">
        <f>'2020'!R79</f>
        <v>0</v>
      </c>
      <c r="BE74" s="207">
        <f>'2020'!S79</f>
        <v>0</v>
      </c>
      <c r="BF74" s="366" t="s">
        <v>1420</v>
      </c>
      <c r="BG74" s="475">
        <v>1</v>
      </c>
      <c r="BH74" s="498">
        <v>1</v>
      </c>
      <c r="BI74" s="482">
        <v>1</v>
      </c>
      <c r="BJ74" s="584">
        <v>1500000</v>
      </c>
      <c r="BK74" s="584">
        <v>1500000</v>
      </c>
      <c r="BL74" s="482">
        <v>1</v>
      </c>
      <c r="BM74" s="715" t="s">
        <v>2645</v>
      </c>
      <c r="BN74" s="722">
        <v>1</v>
      </c>
      <c r="BO74" s="729">
        <v>1</v>
      </c>
      <c r="BP74" s="482">
        <v>1</v>
      </c>
      <c r="BQ74" s="740">
        <v>0</v>
      </c>
      <c r="BR74" s="740">
        <v>1500000</v>
      </c>
      <c r="BS74" s="482">
        <f>BO74/BN74*1</f>
        <v>1</v>
      </c>
      <c r="BT74" s="715" t="s">
        <v>2876</v>
      </c>
      <c r="BU74" s="27"/>
    </row>
    <row r="75" spans="1:73" ht="60" customHeight="1" x14ac:dyDescent="0.25">
      <c r="A75" s="842"/>
      <c r="B75" s="809"/>
      <c r="C75" s="809" t="s">
        <v>466</v>
      </c>
      <c r="D75" s="686">
        <v>69</v>
      </c>
      <c r="E75" s="5" t="s">
        <v>467</v>
      </c>
      <c r="F75" s="5" t="s">
        <v>468</v>
      </c>
      <c r="G75" s="5" t="s">
        <v>469</v>
      </c>
      <c r="H75" s="5" t="s">
        <v>470</v>
      </c>
      <c r="I75" s="33" t="s">
        <v>471</v>
      </c>
      <c r="J75" s="826"/>
      <c r="K75" s="809"/>
      <c r="L75" s="837"/>
      <c r="M75" s="172" t="s">
        <v>217</v>
      </c>
      <c r="N75" s="428">
        <v>0.5</v>
      </c>
      <c r="O75" s="104">
        <v>0.4</v>
      </c>
      <c r="P75" s="768">
        <v>0.9</v>
      </c>
      <c r="Q75" s="88">
        <f>'2015'!O80</f>
        <v>0</v>
      </c>
      <c r="R75" s="90">
        <f>'2015'!P80</f>
        <v>0</v>
      </c>
      <c r="S75" s="37">
        <f>'2015'!Q80</f>
        <v>0</v>
      </c>
      <c r="T75" s="38">
        <f>'2015'!R80</f>
        <v>0</v>
      </c>
      <c r="U75" s="38">
        <f>'2015'!S80</f>
        <v>0</v>
      </c>
      <c r="V75" s="37">
        <f>'2015'!T80</f>
        <v>0</v>
      </c>
      <c r="W75" s="32" t="str">
        <f>'2015'!U80</f>
        <v>ND</v>
      </c>
      <c r="X75" s="107">
        <v>0.05</v>
      </c>
      <c r="Y75" s="108">
        <v>0.05</v>
      </c>
      <c r="Z75" s="116">
        <f>'2016'!P80</f>
        <v>1</v>
      </c>
      <c r="AA75" s="38">
        <f>'2016'!Q80</f>
        <v>0</v>
      </c>
      <c r="AB75" s="38">
        <f>'2016'!R80</f>
        <v>0</v>
      </c>
      <c r="AC75" s="116">
        <f>'2016'!S80</f>
        <v>0</v>
      </c>
      <c r="AD75" s="32" t="str">
        <f>'2016'!T80</f>
        <v xml:space="preserve">A traves de los consejos municipales de mujeres se vienen Incentivando la participación en la consturccion de paz de sus territorios </v>
      </c>
      <c r="AE75" s="107">
        <v>0.05</v>
      </c>
      <c r="AF75" s="676">
        <v>0.05</v>
      </c>
      <c r="AG75" s="116">
        <f>'2017'!P80</f>
        <v>1</v>
      </c>
      <c r="AH75" s="38">
        <f>'2017'!Q80</f>
        <v>0</v>
      </c>
      <c r="AI75" s="38">
        <f>'2017'!R80</f>
        <v>0</v>
      </c>
      <c r="AJ75" s="116">
        <f>'2017'!S80</f>
        <v>0</v>
      </c>
      <c r="AK75" s="32" t="str">
        <f>'2017'!T80</f>
        <v xml:space="preserve">Equidad de genero y mujer, a traves de los consejos municipales de mujeres se vienen Incentivando la participación en la consturccion de paz de sus territorios </v>
      </c>
      <c r="AL75" s="107">
        <f>'2018'!N80</f>
        <v>0</v>
      </c>
      <c r="AM75" s="108">
        <f>'2018'!O80</f>
        <v>0</v>
      </c>
      <c r="AN75" s="116">
        <f>'2018'!P80</f>
        <v>0</v>
      </c>
      <c r="AO75" s="38">
        <f>'2018'!Q80</f>
        <v>0</v>
      </c>
      <c r="AP75" s="38">
        <f>'2018'!R80</f>
        <v>0</v>
      </c>
      <c r="AQ75" s="207">
        <f>'2018'!S80</f>
        <v>0</v>
      </c>
      <c r="AR75" s="32">
        <f>'2018'!AB80</f>
        <v>0</v>
      </c>
      <c r="AS75" s="107">
        <v>0.05</v>
      </c>
      <c r="AT75" s="108">
        <v>7.0000000000000001E-3</v>
      </c>
      <c r="AU75" s="116">
        <f>'2019'!P80</f>
        <v>0.7</v>
      </c>
      <c r="AV75" s="38">
        <f>'2019'!Q80</f>
        <v>0</v>
      </c>
      <c r="AW75" s="38">
        <f>'2019'!R80</f>
        <v>0</v>
      </c>
      <c r="AX75" s="116" t="e">
        <f>'2019'!#REF!</f>
        <v>#REF!</v>
      </c>
      <c r="AY75" s="362" t="str">
        <f>'2019'!S80</f>
        <v xml:space="preserve">La secretaría de familia a través de la oficina de género en articulación con la universidad del Quindío, conformó una línea de investigación y estudio en asuntos de género. Es así como a la fecha se vienen adelantando procesos de consecución de información sobre proyectos de grado, tesis, investigación, entre otros, relacionados con asuntos de género. De igual forma, se apoyó la realización del foro de estudiantes de filosofía de la universidad del Quindío, a través del cual se logró contar con la participación de Carolina Sanín, politóloga y feminista, quien retrató la situación de la mujer y el feminismo en Colombia, constituyéndose este en un insumo importante en el ejercicio de documentar y divulgar experiencias en construcción de paz, participación y resistencia de mujeres en el Departamento. </v>
      </c>
      <c r="AZ75" s="361">
        <f>'2020'!N80</f>
        <v>0</v>
      </c>
      <c r="BA75" s="361">
        <f>'2020'!O80</f>
        <v>0</v>
      </c>
      <c r="BB75" s="207">
        <f>'2020'!P80</f>
        <v>0</v>
      </c>
      <c r="BC75" s="372">
        <f>'2020'!Q80</f>
        <v>0</v>
      </c>
      <c r="BD75" s="372">
        <f>'2020'!R80</f>
        <v>0</v>
      </c>
      <c r="BE75" s="207">
        <f>'2020'!S80</f>
        <v>0</v>
      </c>
      <c r="BF75" s="366" t="s">
        <v>1420</v>
      </c>
      <c r="BG75" s="475">
        <v>12</v>
      </c>
      <c r="BH75" s="498">
        <v>12</v>
      </c>
      <c r="BI75" s="482">
        <v>1</v>
      </c>
      <c r="BJ75" s="603">
        <v>4500000</v>
      </c>
      <c r="BK75" s="564" t="s">
        <v>1911</v>
      </c>
      <c r="BL75" s="482">
        <v>0.66</v>
      </c>
      <c r="BM75" s="715" t="s">
        <v>2646</v>
      </c>
      <c r="BN75" s="722">
        <v>12</v>
      </c>
      <c r="BO75" s="729">
        <v>25</v>
      </c>
      <c r="BP75" s="482">
        <v>1</v>
      </c>
      <c r="BQ75" s="746" t="s">
        <v>1911</v>
      </c>
      <c r="BR75" s="740">
        <v>3150000</v>
      </c>
      <c r="BS75" s="482">
        <v>1</v>
      </c>
      <c r="BT75" s="715" t="s">
        <v>2823</v>
      </c>
      <c r="BU75" s="27"/>
    </row>
    <row r="76" spans="1:73" ht="60" customHeight="1" x14ac:dyDescent="0.25">
      <c r="A76" s="842"/>
      <c r="B76" s="809"/>
      <c r="C76" s="809"/>
      <c r="D76" s="686">
        <v>70</v>
      </c>
      <c r="E76" s="13" t="s">
        <v>472</v>
      </c>
      <c r="F76" s="13" t="s">
        <v>473</v>
      </c>
      <c r="G76" s="13" t="s">
        <v>474</v>
      </c>
      <c r="H76" s="13" t="s">
        <v>475</v>
      </c>
      <c r="I76" s="53" t="s">
        <v>476</v>
      </c>
      <c r="J76" s="826"/>
      <c r="K76" s="809"/>
      <c r="L76" s="837"/>
      <c r="M76" s="172" t="s">
        <v>217</v>
      </c>
      <c r="N76" s="428">
        <v>0.8</v>
      </c>
      <c r="O76" s="104">
        <v>1</v>
      </c>
      <c r="P76" s="768">
        <v>1</v>
      </c>
      <c r="Q76" s="88">
        <f>'2015'!O81</f>
        <v>0</v>
      </c>
      <c r="R76" s="90">
        <f>'2015'!P81</f>
        <v>0</v>
      </c>
      <c r="S76" s="37">
        <f>'2015'!Q81</f>
        <v>0</v>
      </c>
      <c r="T76" s="38">
        <f>'2015'!R81</f>
        <v>0</v>
      </c>
      <c r="U76" s="38">
        <f>'2015'!S81</f>
        <v>0</v>
      </c>
      <c r="V76" s="37">
        <f>'2015'!T81</f>
        <v>0</v>
      </c>
      <c r="W76" s="32" t="str">
        <f>'2015'!U81</f>
        <v>ND</v>
      </c>
      <c r="X76" s="107">
        <f>'2016'!N81</f>
        <v>0.08</v>
      </c>
      <c r="Y76" s="108">
        <f>'2016'!O81</f>
        <v>0.08</v>
      </c>
      <c r="Z76" s="116">
        <f>'2016'!P81</f>
        <v>1</v>
      </c>
      <c r="AA76" s="38">
        <f>'2016'!Q81</f>
        <v>19000000</v>
      </c>
      <c r="AB76" s="38">
        <f>'2016'!R81</f>
        <v>19000000</v>
      </c>
      <c r="AC76" s="116">
        <f>'2016'!S81</f>
        <v>1</v>
      </c>
      <c r="AD76" s="32" t="str">
        <f>'2016'!T81</f>
        <v>documentacion y socializacion de la experiencia de teatro de accion social, movimiento de mujeres por la vida cardumen</v>
      </c>
      <c r="AE76" s="107">
        <f>'2017'!N81</f>
        <v>0.08</v>
      </c>
      <c r="AF76" s="108">
        <f>'2017'!O81</f>
        <v>0.01</v>
      </c>
      <c r="AG76" s="116">
        <f>'2017'!P81</f>
        <v>0.125</v>
      </c>
      <c r="AH76" s="38">
        <f>'2017'!Q81</f>
        <v>0</v>
      </c>
      <c r="AI76" s="38">
        <f>'2017'!R81</f>
        <v>0</v>
      </c>
      <c r="AJ76" s="116">
        <f>'2017'!S81</f>
        <v>0</v>
      </c>
      <c r="AK76" s="32" t="str">
        <f>'2017'!T81</f>
        <v xml:space="preserve">La jefatura de equidad de genero y mujer reporta que esta accion se encuentra en fase de ejecución </v>
      </c>
      <c r="AL76" s="107">
        <f>'2018'!N81</f>
        <v>0</v>
      </c>
      <c r="AM76" s="108">
        <f>'2018'!O81</f>
        <v>0</v>
      </c>
      <c r="AN76" s="116">
        <f>'2018'!P81</f>
        <v>0</v>
      </c>
      <c r="AO76" s="38">
        <f>'2018'!Q81</f>
        <v>0</v>
      </c>
      <c r="AP76" s="38">
        <f>'2018'!R81</f>
        <v>0</v>
      </c>
      <c r="AQ76" s="207">
        <f>'2018'!S81</f>
        <v>0</v>
      </c>
      <c r="AR76" s="32">
        <f>'2018'!AB81</f>
        <v>0</v>
      </c>
      <c r="AS76" s="107">
        <v>0.08</v>
      </c>
      <c r="AT76" s="108">
        <v>0.05</v>
      </c>
      <c r="AU76" s="116">
        <f>'2019'!P81</f>
        <v>0.7</v>
      </c>
      <c r="AV76" s="38">
        <f>'2019'!Q81</f>
        <v>0</v>
      </c>
      <c r="AW76" s="38">
        <f>'2019'!R81</f>
        <v>0</v>
      </c>
      <c r="AX76" s="116" t="e">
        <f>'2019'!#REF!</f>
        <v>#REF!</v>
      </c>
      <c r="AY76" s="362" t="str">
        <f>'2019'!S81</f>
        <v xml:space="preserve">La secretaría de familia a través de la oficina de género en articulación con la universidad del Quindío, conformó una línea de investigación y estudio en asuntos de género. Es así como a la fecha se vienen adelantando procesos de consecución de información sobre proyectos de grado, tesis, investigación, entre otros, relacionados con asuntos de género. De igual forma, se apoyó la realización del foro de estudiantes de filosofía de la universidad del Quindío, a través del cual se logró contar con la participación de Carolina Sanín, politóloga y feminista, quien retrató la situación de la mujer y el feminismo en Colombia, constituyéndose este en un insumo importante en el ejercicio de documentar y divulgar experiencias en construcción de paz, participación y resistencia de mujeres en el Departamento. </v>
      </c>
      <c r="AZ76" s="361">
        <f>'2020'!N81</f>
        <v>0</v>
      </c>
      <c r="BA76" s="361">
        <f>'2020'!O81</f>
        <v>0</v>
      </c>
      <c r="BB76" s="207">
        <f>'2020'!P81</f>
        <v>0</v>
      </c>
      <c r="BC76" s="372">
        <f>'2020'!Q81</f>
        <v>0</v>
      </c>
      <c r="BD76" s="372">
        <f>'2020'!R81</f>
        <v>0</v>
      </c>
      <c r="BE76" s="207">
        <f>'2020'!S81</f>
        <v>0</v>
      </c>
      <c r="BF76" s="366" t="s">
        <v>1420</v>
      </c>
      <c r="BG76" s="475">
        <v>2</v>
      </c>
      <c r="BH76" s="498">
        <v>7</v>
      </c>
      <c r="BI76" s="482">
        <v>1</v>
      </c>
      <c r="BJ76" s="722" t="s">
        <v>1371</v>
      </c>
      <c r="BK76" s="504" t="s">
        <v>2600</v>
      </c>
      <c r="BL76" s="482">
        <v>1</v>
      </c>
      <c r="BM76" s="715" t="s">
        <v>2647</v>
      </c>
      <c r="BN76" s="722">
        <v>2</v>
      </c>
      <c r="BO76" s="729">
        <v>8</v>
      </c>
      <c r="BP76" s="482">
        <v>1.75</v>
      </c>
      <c r="BQ76" s="740">
        <v>0</v>
      </c>
      <c r="BR76" s="745">
        <v>500000</v>
      </c>
      <c r="BS76" s="482">
        <v>1</v>
      </c>
      <c r="BT76" s="715" t="s">
        <v>2877</v>
      </c>
      <c r="BU76" s="27"/>
    </row>
    <row r="77" spans="1:73" ht="60" customHeight="1" x14ac:dyDescent="0.25">
      <c r="A77" s="842"/>
      <c r="B77" s="809"/>
      <c r="C77" s="809"/>
      <c r="D77" s="686">
        <v>71</v>
      </c>
      <c r="E77" s="13" t="s">
        <v>477</v>
      </c>
      <c r="F77" s="13" t="s">
        <v>478</v>
      </c>
      <c r="G77" s="13" t="s">
        <v>479</v>
      </c>
      <c r="H77" s="13" t="s">
        <v>480</v>
      </c>
      <c r="I77" s="53" t="s">
        <v>481</v>
      </c>
      <c r="J77" s="43" t="s">
        <v>385</v>
      </c>
      <c r="K77" s="13" t="s">
        <v>386</v>
      </c>
      <c r="L77" s="18">
        <v>219</v>
      </c>
      <c r="M77" s="172" t="s">
        <v>482</v>
      </c>
      <c r="N77" s="428">
        <v>0.8</v>
      </c>
      <c r="O77" s="104">
        <v>1</v>
      </c>
      <c r="P77" s="358">
        <v>1</v>
      </c>
      <c r="Q77" s="88">
        <f>'2015'!O82</f>
        <v>0</v>
      </c>
      <c r="R77" s="90">
        <f>'2015'!P82</f>
        <v>0</v>
      </c>
      <c r="S77" s="37">
        <f>'2015'!Q82</f>
        <v>0</v>
      </c>
      <c r="T77" s="38">
        <f>'2015'!R82</f>
        <v>0</v>
      </c>
      <c r="U77" s="38">
        <f>'2015'!S82</f>
        <v>0</v>
      </c>
      <c r="V77" s="37">
        <f>'2015'!T82</f>
        <v>0</v>
      </c>
      <c r="W77" s="32" t="str">
        <f>'2015'!U82</f>
        <v>ND</v>
      </c>
      <c r="X77" s="107">
        <f>'2016'!N82</f>
        <v>0.08</v>
      </c>
      <c r="Y77" s="108">
        <f>'2016'!O82</f>
        <v>0.08</v>
      </c>
      <c r="Z77" s="116">
        <f>'2016'!P82</f>
        <v>1</v>
      </c>
      <c r="AA77" s="38">
        <f>'2016'!Q82</f>
        <v>0</v>
      </c>
      <c r="AB77" s="38">
        <f>'2016'!R82</f>
        <v>0</v>
      </c>
      <c r="AC77" s="116">
        <f>'2016'!S82</f>
        <v>0</v>
      </c>
      <c r="AD77" s="32" t="str">
        <f>'2016'!T82</f>
        <v>Se realizo acompañamiento desde la jefatura de la mujer a un grupo de mujeres quienes  fueron convocadaspor la ACR</v>
      </c>
      <c r="AE77" s="107">
        <f>'2017'!N82</f>
        <v>0.08</v>
      </c>
      <c r="AF77" s="108">
        <f>'2017'!O82</f>
        <v>0.08</v>
      </c>
      <c r="AG77" s="116">
        <f>'2017'!P82</f>
        <v>1</v>
      </c>
      <c r="AH77" s="38">
        <f>'2017'!Q82</f>
        <v>160719971</v>
      </c>
      <c r="AI77" s="38">
        <f>'2017'!R82</f>
        <v>160719971</v>
      </c>
      <c r="AJ77" s="116">
        <f>'2017'!S82</f>
        <v>1</v>
      </c>
      <c r="AK77" s="32" t="str">
        <f>'2017'!T82</f>
        <v xml:space="preserve">Secretaria del interior, en el area de seguridad humana tiene el convenio con  mambruno va a la guerra, mensaje de prevencion para que no se vinculen a los grupos  ARM, anteriormente conocido como ACR, en el que se han intervenido  veinticinco(25) barrios o comunidades en los doce municipios del departamento y un corregimiento (Barcelona), con los siguientes programas:
Aplicación ficha de identificación
Encuentro multicolor clubes por la vida
Centro de interés agresividad - violencia
Centro de interés comportamientos obsesivos compulsivos
Club de progenitores 
Adulto mayor 
Centro de interés transición sexo afectiva
Centro de interés estilos cognitivos diferentes
Club de mujeres
Centro de interés duelo
Lo anterior en los siguientes barrios e instituciones:
1. La Playa - Nueva Esperanza - La Isla
2. La Playita- Fundadores – Calle Larga
3. Villa Teresa - Española - San Diego I Etapa
4. Nuevo Horizonte I – 
5. Nuevo Horizonte II – Obrero
6. Playa Rica (Caritas I, Caritas 2, Europeo, Italiano, Álamos) - San Felipe
7. Linconl
8. Llanitos Piloto 
9. Llanitos Gualara
10. Cantarito
11. Nueva Tebaida
12. Cantarito - Nueva Tebaida I Y II - Instituciones Educativas
13. Villas del Prado
14. Frailejones Alto Y Bajo
15. Villa Nohemí 
16. La Española 
17. La Esmeralda
18 Colinas
19. Isabela
20. Ciudad Alegría 
21. Comuneros 
22. Pablo Sexto
23. El Cacique 
24. EL RECREO 
25. El Román
</v>
      </c>
      <c r="AL77" s="107">
        <f>'2018'!N82</f>
        <v>12</v>
      </c>
      <c r="AM77" s="108">
        <f>'2018'!O82</f>
        <v>8</v>
      </c>
      <c r="AN77" s="116">
        <f>'2018'!P82</f>
        <v>0.66666666666666663</v>
      </c>
      <c r="AO77" s="38">
        <f>'2018'!Q82</f>
        <v>210000000</v>
      </c>
      <c r="AP77" s="38">
        <f>'2018'!R82</f>
        <v>68175000</v>
      </c>
      <c r="AQ77" s="207">
        <f>'2018'!S82</f>
        <v>0.32464285714285712</v>
      </c>
      <c r="AR77" s="32" t="str">
        <f>'2018'!AB82</f>
        <v xml:space="preserve">Por medio de la secretaria del interior -  Se realizó una capacitación en Rutas de Protección dirigidas a la población Víctima del conflicto en los municipios de Calarcá, Génova y La Tebaida; impactando a cuarenta y tres mujeres (43).  - Capacitación en formulación de  Proyectos Productivos dirigida a la población víctima del conflicto, beneficiando a sesenta y siete (67) mujeres en los municipios de Génova, La Tebaida y Calarcá. 
</v>
      </c>
      <c r="AS77" s="107">
        <f>'2019'!N82</f>
        <v>0</v>
      </c>
      <c r="AT77" s="108">
        <f>'2019'!O82</f>
        <v>0</v>
      </c>
      <c r="AU77" s="116">
        <f>'2019'!P82</f>
        <v>0</v>
      </c>
      <c r="AV77" s="38">
        <f>'2019'!Q82</f>
        <v>50000000</v>
      </c>
      <c r="AW77" s="38">
        <f>'2019'!R82</f>
        <v>16166000</v>
      </c>
      <c r="AX77" s="116" t="e">
        <f>'2019'!#REF!</f>
        <v>#REF!</v>
      </c>
      <c r="AY77" s="362" t="str">
        <f>'2019'!S82</f>
        <v xml:space="preserve">La Secretaría del Interior, a traves de la oficina de seguridad humana, viene desarrollando actividades en pro a los derechos sexuales como centro de interes en lo que se identifican los siguientes logros: 
• Recuperación de la confianza en sus pares y en sí mismo, lo cual facilita expresar y socializar sus sentimientos, pensamientos y acciones que convocan cada encuentro en la perspectiva de gestionar y mitigar las consecuencias que pudieran resultar contrarias al interés individual y colectivo.
• Sentir el acompañamiento institucional y mitigar la desconfianza y el recelo que secularmente les ha generado el sector público.
• El sector educativo, las familias y las organizaciones comunitarias encuentran en los Centros de Interés gran apoyo y alternativa para el cumplimiento de los objetivos misionales y alivio de las consecuencias por comportamientos adversos de la comunidad educativa.
• Los estudiantes reconocen en los Centros de interés, una opción para la autorreflexión respecto de sí mismos y de sus pares, que genera una creciente adherencia y desmitificación de las disciplinas asociadas con la salud mental.
</v>
      </c>
      <c r="AZ77" s="361">
        <f>'2020'!N82</f>
        <v>12</v>
      </c>
      <c r="BA77" s="361">
        <f>'2020'!O82</f>
        <v>8</v>
      </c>
      <c r="BB77" s="207">
        <f>'2020'!P82</f>
        <v>0.66666666666666663</v>
      </c>
      <c r="BC77" s="372">
        <f>'2020'!Q82</f>
        <v>0</v>
      </c>
      <c r="BD77" s="372">
        <f>'2020'!R82</f>
        <v>0</v>
      </c>
      <c r="BE77" s="207">
        <f>'2020'!S82</f>
        <v>0</v>
      </c>
      <c r="BF77" s="366" t="s">
        <v>1420</v>
      </c>
      <c r="BG77" s="696">
        <v>0</v>
      </c>
      <c r="BH77" s="696">
        <v>0</v>
      </c>
      <c r="BI77" s="482">
        <v>0</v>
      </c>
      <c r="BJ77" s="722">
        <v>0</v>
      </c>
      <c r="BK77" s="167">
        <v>0</v>
      </c>
      <c r="BL77" s="482">
        <v>0</v>
      </c>
      <c r="BM77" s="715" t="s">
        <v>2608</v>
      </c>
      <c r="BN77" s="722">
        <v>0</v>
      </c>
      <c r="BO77" s="722">
        <v>0</v>
      </c>
      <c r="BP77" s="482">
        <v>0</v>
      </c>
      <c r="BQ77" s="740">
        <v>0</v>
      </c>
      <c r="BR77" s="740">
        <v>0</v>
      </c>
      <c r="BS77" s="482">
        <v>0</v>
      </c>
      <c r="BT77" s="793" t="s">
        <v>2905</v>
      </c>
      <c r="BU77" s="27"/>
    </row>
    <row r="78" spans="1:73" ht="60" customHeight="1" x14ac:dyDescent="0.25">
      <c r="A78" s="842"/>
      <c r="B78" s="809"/>
      <c r="C78" s="809"/>
      <c r="D78" s="686">
        <v>72</v>
      </c>
      <c r="E78" s="13" t="s">
        <v>483</v>
      </c>
      <c r="F78" s="13" t="s">
        <v>484</v>
      </c>
      <c r="G78" s="13" t="s">
        <v>485</v>
      </c>
      <c r="H78" s="13" t="s">
        <v>486</v>
      </c>
      <c r="I78" s="53" t="s">
        <v>487</v>
      </c>
      <c r="J78" s="43" t="s">
        <v>233</v>
      </c>
      <c r="K78" s="13" t="s">
        <v>234</v>
      </c>
      <c r="L78" s="16">
        <v>197</v>
      </c>
      <c r="M78" s="172" t="s">
        <v>217</v>
      </c>
      <c r="N78" s="428">
        <v>0.95</v>
      </c>
      <c r="O78" s="104">
        <v>1</v>
      </c>
      <c r="P78" s="768">
        <v>1</v>
      </c>
      <c r="Q78" s="88">
        <f>'2015'!O83</f>
        <v>0</v>
      </c>
      <c r="R78" s="90">
        <f>'2015'!P83</f>
        <v>0</v>
      </c>
      <c r="S78" s="37">
        <f>'2015'!Q83</f>
        <v>0</v>
      </c>
      <c r="T78" s="38">
        <f>'2015'!R83</f>
        <v>0</v>
      </c>
      <c r="U78" s="38">
        <f>'2015'!S83</f>
        <v>0</v>
      </c>
      <c r="V78" s="37">
        <f>'2015'!T83</f>
        <v>0</v>
      </c>
      <c r="W78" s="32" t="str">
        <f>'2015'!U83</f>
        <v>ND</v>
      </c>
      <c r="X78" s="107">
        <f>'2016'!N83</f>
        <v>9.5000000000000001E-2</v>
      </c>
      <c r="Y78" s="108">
        <f>'2016'!O83</f>
        <v>0</v>
      </c>
      <c r="Z78" s="116">
        <f>'2016'!P83</f>
        <v>0</v>
      </c>
      <c r="AA78" s="38">
        <f>'2016'!Q83</f>
        <v>0</v>
      </c>
      <c r="AB78" s="38">
        <f>'2016'!R83</f>
        <v>0</v>
      </c>
      <c r="AC78" s="116">
        <f>'2016'!S83</f>
        <v>0</v>
      </c>
      <c r="AD78" s="32" t="str">
        <f>'2016'!T83</f>
        <v>no se tiene informacion disponible</v>
      </c>
      <c r="AE78" s="107">
        <f>'2017'!N83</f>
        <v>9.5000000000000001E-2</v>
      </c>
      <c r="AF78" s="108">
        <f>'2017'!O83</f>
        <v>0</v>
      </c>
      <c r="AG78" s="116">
        <f>'2017'!P83</f>
        <v>0</v>
      </c>
      <c r="AH78" s="38">
        <f>'2017'!Q83</f>
        <v>82000000</v>
      </c>
      <c r="AI78" s="38">
        <f>'2017'!R83</f>
        <v>6570000</v>
      </c>
      <c r="AJ78" s="116">
        <f>'2017'!S83</f>
        <v>8.0121951219512197E-2</v>
      </c>
      <c r="AK78" s="32" t="str">
        <f>'2017'!T83</f>
        <v xml:space="preserve">En la jefatura de equidad de genero y mujer se realizo la convocatoria para la conformacion de la comision de seguimiento nacional a los acuerdos de la habana en el enfoque de Género. </v>
      </c>
      <c r="AL78" s="107">
        <v>9.5000000000000001E-2</v>
      </c>
      <c r="AM78" s="108">
        <f>'2018'!O83</f>
        <v>0.2</v>
      </c>
      <c r="AN78" s="116">
        <f>'2018'!P83</f>
        <v>0.2</v>
      </c>
      <c r="AO78" s="38">
        <f>'2018'!Q83</f>
        <v>69300000</v>
      </c>
      <c r="AP78" s="38">
        <f>'2018'!R83</f>
        <v>59520000</v>
      </c>
      <c r="AQ78" s="207">
        <f>'2018'!S83</f>
        <v>0.8588744588744589</v>
      </c>
      <c r="AR78" s="32" t="str">
        <f>'2018'!AB83</f>
        <v>El Departamento no cuenta con información con respecto a esta acción recomendada.</v>
      </c>
      <c r="AS78" s="107">
        <f>'2019'!N83</f>
        <v>0</v>
      </c>
      <c r="AT78" s="108">
        <f>'2019'!O83</f>
        <v>0</v>
      </c>
      <c r="AU78" s="116">
        <f>'2019'!P83</f>
        <v>0</v>
      </c>
      <c r="AV78" s="38" t="str">
        <f>'2019'!Q83</f>
        <v>N/A</v>
      </c>
      <c r="AW78" s="38" t="str">
        <f>'2019'!R83</f>
        <v>N/A</v>
      </c>
      <c r="AX78" s="116" t="e">
        <f>'2019'!#REF!</f>
        <v>#REF!</v>
      </c>
      <c r="AY78" s="362" t="str">
        <f>'2019'!S83</f>
        <v>El Departamento no cuenta con información con respecto a esta acción recomendada.</v>
      </c>
      <c r="AZ78" s="361">
        <f>'2020'!N83</f>
        <v>1</v>
      </c>
      <c r="BA78" s="361">
        <f>'2020'!O83</f>
        <v>0.2</v>
      </c>
      <c r="BB78" s="207">
        <f>'2020'!P83</f>
        <v>0.2</v>
      </c>
      <c r="BC78" s="372">
        <f>'2020'!Q83</f>
        <v>0</v>
      </c>
      <c r="BD78" s="372">
        <f>'2020'!R83</f>
        <v>0</v>
      </c>
      <c r="BE78" s="207">
        <f>'2020'!S83</f>
        <v>0</v>
      </c>
      <c r="BF78" s="366" t="s">
        <v>1420</v>
      </c>
      <c r="BG78" s="475">
        <v>1</v>
      </c>
      <c r="BH78" s="498">
        <v>1</v>
      </c>
      <c r="BI78" s="482">
        <v>1</v>
      </c>
      <c r="BJ78" s="606">
        <v>29855000</v>
      </c>
      <c r="BK78" s="606">
        <v>29855000</v>
      </c>
      <c r="BL78" s="482">
        <v>1</v>
      </c>
      <c r="BM78" s="715" t="s">
        <v>2648</v>
      </c>
      <c r="BN78" s="722">
        <v>1</v>
      </c>
      <c r="BO78" s="729">
        <v>14</v>
      </c>
      <c r="BP78" s="482">
        <v>1</v>
      </c>
      <c r="BQ78" s="717" t="s">
        <v>2325</v>
      </c>
      <c r="BR78" s="747">
        <v>2855000</v>
      </c>
      <c r="BS78" s="482">
        <v>0.28999999999999998</v>
      </c>
      <c r="BT78" s="715" t="s">
        <v>2879</v>
      </c>
      <c r="BU78" s="27"/>
    </row>
    <row r="79" spans="1:73" ht="60" customHeight="1" x14ac:dyDescent="0.25">
      <c r="A79" s="842"/>
      <c r="B79" s="809"/>
      <c r="C79" s="809"/>
      <c r="D79" s="686">
        <v>73</v>
      </c>
      <c r="E79" s="5" t="s">
        <v>488</v>
      </c>
      <c r="F79" s="5" t="s">
        <v>489</v>
      </c>
      <c r="G79" s="5" t="s">
        <v>490</v>
      </c>
      <c r="H79" s="5" t="s">
        <v>491</v>
      </c>
      <c r="I79" s="33" t="s">
        <v>492</v>
      </c>
      <c r="J79" s="66" t="s">
        <v>236</v>
      </c>
      <c r="K79" s="40" t="s">
        <v>493</v>
      </c>
      <c r="L79" s="18">
        <v>86</v>
      </c>
      <c r="M79" s="362" t="s">
        <v>494</v>
      </c>
      <c r="N79" s="428">
        <v>0.9</v>
      </c>
      <c r="O79" s="104">
        <v>1</v>
      </c>
      <c r="P79" s="358">
        <v>1</v>
      </c>
      <c r="Q79" s="88">
        <f>'2015'!O84</f>
        <v>0</v>
      </c>
      <c r="R79" s="90">
        <f>'2015'!P84</f>
        <v>0</v>
      </c>
      <c r="S79" s="37">
        <f>'2015'!Q84</f>
        <v>0</v>
      </c>
      <c r="T79" s="38">
        <f>'2015'!R84</f>
        <v>0</v>
      </c>
      <c r="U79" s="38">
        <f>'2015'!S84</f>
        <v>0</v>
      </c>
      <c r="V79" s="37">
        <f>'2015'!T84</f>
        <v>0</v>
      </c>
      <c r="W79" s="32" t="str">
        <f>'2015'!U84</f>
        <v>ND</v>
      </c>
      <c r="X79" s="107">
        <f>'2016'!N84</f>
        <v>0.09</v>
      </c>
      <c r="Y79" s="108">
        <f>'2016'!O84</f>
        <v>0</v>
      </c>
      <c r="Z79" s="116">
        <f>'2016'!P84</f>
        <v>0</v>
      </c>
      <c r="AA79" s="38">
        <f>'2016'!Q84</f>
        <v>0</v>
      </c>
      <c r="AB79" s="38">
        <f>'2016'!R84</f>
        <v>0</v>
      </c>
      <c r="AC79" s="116">
        <f>'2016'!S84</f>
        <v>0</v>
      </c>
      <c r="AD79" s="32" t="str">
        <f>'2016'!T84</f>
        <v>no se tiene informacion disponible</v>
      </c>
      <c r="AE79" s="107">
        <f>'2017'!N84</f>
        <v>0.09</v>
      </c>
      <c r="AF79" s="108">
        <f>'2017'!O84</f>
        <v>0.09</v>
      </c>
      <c r="AG79" s="116">
        <f>'2017'!P84</f>
        <v>1</v>
      </c>
      <c r="AH79" s="38">
        <f>'2017'!Q84</f>
        <v>46673401</v>
      </c>
      <c r="AI79" s="38">
        <f>'2017'!R84</f>
        <v>0</v>
      </c>
      <c r="AJ79" s="116">
        <f>'2017'!S84</f>
        <v>0</v>
      </c>
      <c r="AK79" s="32" t="str">
        <f>'2017'!T84</f>
        <v xml:space="preserve">En secretaria del interior se tienen proyectados para el segundo semestre de 2017 dos eventos académicos:  capacitacion a 350 docentes de grado 3° y 5° en competencia lectora y lógico-matemática; y, el  Foro Educativo Departamental, que visibiliza las competencias éticas para la Paz. Un Evento cultural: muestra de la primaria artística Evento Investigativo: Muestra empresarial de las Instituciones Educativas beneficiadas con laboratorios pedagógicos del presupuesto asignado. </v>
      </c>
      <c r="AL79" s="107">
        <f>'2018'!N84</f>
        <v>26</v>
      </c>
      <c r="AM79" s="108">
        <f>'2018'!O84</f>
        <v>28</v>
      </c>
      <c r="AN79" s="116">
        <f>'2018'!P84</f>
        <v>1.0769230769230769</v>
      </c>
      <c r="AO79" s="38" t="str">
        <f>'2018'!Q84</f>
        <v>-</v>
      </c>
      <c r="AP79" s="38" t="str">
        <f>'2018'!R84</f>
        <v>-</v>
      </c>
      <c r="AQ79" s="207" t="e">
        <f>'2018'!S84</f>
        <v>#VALUE!</v>
      </c>
      <c r="AR79" s="32" t="str">
        <f>'2018'!AB84</f>
        <v>Al  primer semestre del año 2018 se cuenta con 28 Instituciones Educativas Oficiales con los Proyectos Educativos Institucionales -PEI-, resignificados en el contexto de la Paz y la Jornada Única. Se estan adelantando acciones conjuntas con los rectores de las 54 Instituciones Educativas oficiales, 
Las I. E. se encuentran en los siguientes municipios:
Salento: Boquia, Liceo Quindío.
Calarcá: Inst. Calarcá, Jesús María Morales,  Rafael Uribe Uribe, Robledo,  San Rafael -  General Santander,  Tecnológico,  Segundo Henao,  Antonio Nariño, Segundo Heano.
Circasia:  IMET,  San José,  Henry Marin Granada
La Tebaida:  Pedacito de Cielo,  Santa Teresita,  Inst. Tebaida,  La Popa. -  Gabriela Mistral,  Antonio Nariño
Quimbaya:  Inst. Quimbaya,  Simón Bolívar 
Montenegro:  Inst. Montenegro,  Santa María Goretti. - Jesús MAestro. 
Pijao:  Luis Granada Mejia,  Instituto Pijao</v>
      </c>
      <c r="AS79" s="107">
        <f>'2019'!N84</f>
        <v>12</v>
      </c>
      <c r="AT79" s="108">
        <f>'2019'!O84</f>
        <v>12</v>
      </c>
      <c r="AU79" s="116">
        <f>'2019'!P84</f>
        <v>0.7</v>
      </c>
      <c r="AV79" s="38">
        <f>'2019'!Q84</f>
        <v>0</v>
      </c>
      <c r="AW79" s="38" t="e">
        <f>'2019'!R84</f>
        <v>#REF!</v>
      </c>
      <c r="AX79" s="116" t="e">
        <f>'2019'!#REF!</f>
        <v>#REF!</v>
      </c>
      <c r="AY79" s="362" t="str">
        <f>'2019'!S84</f>
        <v xml:space="preserve">Según reporte de la Secretaría de Educación departamental, se tiene previsto para el segundo semestre del 2019 la realización de eventos de muestras investigativas y de emprendimiento, lo cual a la fecha se encuentra en proceso de planificación. </v>
      </c>
      <c r="AZ79" s="361">
        <f>'2020'!N84</f>
        <v>26</v>
      </c>
      <c r="BA79" s="361">
        <f>'2020'!O84</f>
        <v>28</v>
      </c>
      <c r="BB79" s="207">
        <f>'2020'!P84</f>
        <v>1.0769230769230769</v>
      </c>
      <c r="BC79" s="372" t="str">
        <f>'2020'!Q84</f>
        <v>-</v>
      </c>
      <c r="BD79" s="372" t="str">
        <f>'2020'!R84</f>
        <v>-</v>
      </c>
      <c r="BE79" s="207">
        <f>'2020'!S84</f>
        <v>0</v>
      </c>
      <c r="BF79" s="366" t="s">
        <v>1420</v>
      </c>
      <c r="BG79" s="607">
        <v>0.09</v>
      </c>
      <c r="BH79" s="475">
        <v>0</v>
      </c>
      <c r="BI79" s="482">
        <v>0</v>
      </c>
      <c r="BJ79" s="722" t="s">
        <v>1079</v>
      </c>
      <c r="BK79" s="476" t="s">
        <v>1079</v>
      </c>
      <c r="BL79" s="482">
        <v>0</v>
      </c>
      <c r="BM79" s="715" t="s">
        <v>2608</v>
      </c>
      <c r="BN79" s="730">
        <v>0.9</v>
      </c>
      <c r="BO79" s="730">
        <v>1</v>
      </c>
      <c r="BP79" s="482">
        <v>1</v>
      </c>
      <c r="BQ79" s="740">
        <v>0</v>
      </c>
      <c r="BR79" s="740">
        <v>0</v>
      </c>
      <c r="BS79" s="482">
        <v>0</v>
      </c>
      <c r="BT79" s="715" t="s">
        <v>2878</v>
      </c>
      <c r="BU79" s="27"/>
    </row>
    <row r="80" spans="1:73" ht="60" customHeight="1" x14ac:dyDescent="0.25">
      <c r="A80" s="842" t="s">
        <v>495</v>
      </c>
      <c r="B80" s="837" t="s">
        <v>496</v>
      </c>
      <c r="C80" s="809" t="s">
        <v>497</v>
      </c>
      <c r="D80" s="687">
        <v>74</v>
      </c>
      <c r="E80" s="13" t="s">
        <v>498</v>
      </c>
      <c r="F80" s="13" t="s">
        <v>499</v>
      </c>
      <c r="G80" s="13" t="s">
        <v>500</v>
      </c>
      <c r="H80" s="13" t="s">
        <v>501</v>
      </c>
      <c r="I80" s="53" t="s">
        <v>502</v>
      </c>
      <c r="J80" s="43" t="s">
        <v>382</v>
      </c>
      <c r="K80" s="13" t="s">
        <v>383</v>
      </c>
      <c r="L80" s="18">
        <v>250</v>
      </c>
      <c r="M80" s="418" t="s">
        <v>384</v>
      </c>
      <c r="N80" s="428">
        <v>0.9</v>
      </c>
      <c r="O80" s="104">
        <v>1</v>
      </c>
      <c r="P80" s="358">
        <v>1</v>
      </c>
      <c r="Q80" s="88">
        <f>'2015'!O85</f>
        <v>0</v>
      </c>
      <c r="R80" s="90">
        <f>'2015'!P85</f>
        <v>0</v>
      </c>
      <c r="S80" s="37">
        <f>'2015'!Q85</f>
        <v>0</v>
      </c>
      <c r="T80" s="38">
        <f>'2015'!R85</f>
        <v>0</v>
      </c>
      <c r="U80" s="38">
        <f>'2015'!S85</f>
        <v>0</v>
      </c>
      <c r="V80" s="37">
        <f>'2015'!T85</f>
        <v>0</v>
      </c>
      <c r="W80" s="32" t="str">
        <f>'2015'!U85</f>
        <v>ND</v>
      </c>
      <c r="X80" s="107">
        <f>'2016'!N85</f>
        <v>0.09</v>
      </c>
      <c r="Y80" s="108">
        <f>'2016'!O85</f>
        <v>0.09</v>
      </c>
      <c r="Z80" s="116">
        <f>'2016'!P85</f>
        <v>1</v>
      </c>
      <c r="AA80" s="38">
        <f>'2016'!Q85</f>
        <v>0</v>
      </c>
      <c r="AB80" s="38">
        <f>'2016'!R85</f>
        <v>0</v>
      </c>
      <c r="AC80" s="116">
        <f>'2016'!S85</f>
        <v>0</v>
      </c>
      <c r="AD80" s="32" t="str">
        <f>'2016'!T85</f>
        <v xml:space="preserve">se hizo la revision de los criterios de Genero en los planes </v>
      </c>
      <c r="AE80" s="107">
        <f>'2017'!N85</f>
        <v>0.09</v>
      </c>
      <c r="AF80" s="108">
        <f>'2017'!O85</f>
        <v>0.09</v>
      </c>
      <c r="AG80" s="116">
        <f>'2017'!P85</f>
        <v>1</v>
      </c>
      <c r="AH80" s="38">
        <f>'2017'!Q85</f>
        <v>274250000</v>
      </c>
      <c r="AI80" s="38">
        <f>'2017'!R85</f>
        <v>31600000</v>
      </c>
      <c r="AJ80" s="116">
        <f>'2017'!S85</f>
        <v>0.11522333637192343</v>
      </c>
      <c r="AK80" s="32" t="str">
        <f>'2017'!T85</f>
        <v>Secretaria del interior ha generado proyectos con enfoques de diferencia, de genero y de vulnerabilidad.</v>
      </c>
      <c r="AL80" s="107">
        <f>'2018'!N85</f>
        <v>3</v>
      </c>
      <c r="AM80" s="108">
        <f>'2018'!O85</f>
        <v>1</v>
      </c>
      <c r="AN80" s="116">
        <f>'2018'!P85</f>
        <v>0.33333333333333331</v>
      </c>
      <c r="AO80" s="38">
        <f>'2018'!Q85</f>
        <v>358000000</v>
      </c>
      <c r="AP80" s="38">
        <f>'2018'!R85</f>
        <v>84490000</v>
      </c>
      <c r="AQ80" s="207">
        <f>'2018'!S85</f>
        <v>0.23600558659217877</v>
      </c>
      <c r="AR80" s="32" t="str">
        <f>'2018'!AB85</f>
        <v xml:space="preserve">La policia nacional, diseñó el Plan Integral de Seguridad y Convivencia Ciudadana, que se traduce como la politica publica del Gobernador, la cual contó con la participación de diferentes entes de seguridad, justicia y convivencia, además con la intervención del secretario del interior y de gobierno; lo cual permitió priorizar los delitos y problemáticas sobre las cuales se enfocan los esfuerzos institucionales. En cuanto a la política publica de equidad de género se recomienda que se convoque un comité territorial de orden público, para realizar un diagnostico adecuado de la problematica.
</v>
      </c>
      <c r="AS80" s="107">
        <f>'2019'!N85</f>
        <v>12</v>
      </c>
      <c r="AT80" s="108">
        <f>'2019'!O85</f>
        <v>12</v>
      </c>
      <c r="AU80" s="116">
        <f>'2019'!P85</f>
        <v>0.7</v>
      </c>
      <c r="AV80" s="38">
        <f>'2019'!Q85</f>
        <v>8550000</v>
      </c>
      <c r="AW80" s="38">
        <f>'2019'!R85</f>
        <v>8550000</v>
      </c>
      <c r="AX80" s="116" t="e">
        <f>'2019'!#REF!</f>
        <v>#REF!</v>
      </c>
      <c r="AY80" s="362" t="str">
        <f>'2019'!S85</f>
        <v xml:space="preserve">Si bien se tiene el Plan Integral de Seguridad y Convivencia Ciudadana (PISCC),  este incluye como objetivos la prevención en la vulneración de los DDHH,  el enfoque se ha dado en los anteriores indicadores, y se ejecuta a través de las metas ya mencionadas. 
</v>
      </c>
      <c r="AZ80" s="361">
        <f>'2020'!N85</f>
        <v>3</v>
      </c>
      <c r="BA80" s="361">
        <f>'2020'!O85</f>
        <v>1</v>
      </c>
      <c r="BB80" s="207">
        <f>'2020'!P85</f>
        <v>0.33333333333333331</v>
      </c>
      <c r="BC80" s="372">
        <f>'2020'!Q85</f>
        <v>0</v>
      </c>
      <c r="BD80" s="372">
        <f>'2020'!R85</f>
        <v>0</v>
      </c>
      <c r="BE80" s="207">
        <f>'2020'!S85</f>
        <v>0</v>
      </c>
      <c r="BF80" s="366" t="s">
        <v>1420</v>
      </c>
      <c r="BG80" s="696">
        <v>1</v>
      </c>
      <c r="BH80" s="696">
        <v>1</v>
      </c>
      <c r="BI80" s="482">
        <v>1</v>
      </c>
      <c r="BJ80" s="610">
        <v>3855000</v>
      </c>
      <c r="BK80" s="610">
        <v>3855000</v>
      </c>
      <c r="BL80" s="482">
        <v>1</v>
      </c>
      <c r="BM80" s="715" t="s">
        <v>2649</v>
      </c>
      <c r="BN80" s="722">
        <v>1</v>
      </c>
      <c r="BO80" s="722">
        <v>1</v>
      </c>
      <c r="BP80" s="482">
        <v>1</v>
      </c>
      <c r="BQ80" s="740">
        <v>6000000</v>
      </c>
      <c r="BR80" s="740">
        <v>6000000</v>
      </c>
      <c r="BS80" s="482">
        <f>BO80/BN80*1</f>
        <v>1</v>
      </c>
      <c r="BT80" s="715" t="s">
        <v>2880</v>
      </c>
      <c r="BU80" s="27"/>
    </row>
    <row r="81" spans="1:73" ht="150" customHeight="1" x14ac:dyDescent="0.25">
      <c r="A81" s="842"/>
      <c r="B81" s="837"/>
      <c r="C81" s="809"/>
      <c r="D81" s="687">
        <v>75</v>
      </c>
      <c r="E81" s="13" t="s">
        <v>503</v>
      </c>
      <c r="F81" s="13" t="s">
        <v>504</v>
      </c>
      <c r="G81" s="13" t="s">
        <v>505</v>
      </c>
      <c r="H81" s="13" t="s">
        <v>506</v>
      </c>
      <c r="I81" s="53" t="s">
        <v>507</v>
      </c>
      <c r="J81" s="43" t="s">
        <v>406</v>
      </c>
      <c r="K81" s="13" t="s">
        <v>407</v>
      </c>
      <c r="L81" s="18">
        <v>231</v>
      </c>
      <c r="M81" s="418" t="s">
        <v>391</v>
      </c>
      <c r="N81" s="429">
        <v>1</v>
      </c>
      <c r="O81" s="349">
        <v>1</v>
      </c>
      <c r="P81" s="672">
        <v>1</v>
      </c>
      <c r="Q81" s="88" t="str">
        <f>'2015'!O86</f>
        <v>Inclusión del enfoque de Derechos Humanos, diferencial y de género en la Política  Pública</v>
      </c>
      <c r="R81" s="90">
        <f>'2015'!P86</f>
        <v>1</v>
      </c>
      <c r="S81" s="37">
        <f>'2015'!Q86</f>
        <v>1</v>
      </c>
      <c r="T81" s="38">
        <f>'2015'!R86</f>
        <v>3832555980</v>
      </c>
      <c r="U81" s="38">
        <f>'2015'!S86</f>
        <v>124766658</v>
      </c>
      <c r="V81" s="37">
        <f>'2015'!T86</f>
        <v>3.2554425467256974E-2</v>
      </c>
      <c r="W81" s="32" t="str">
        <f>'2015'!U86</f>
        <v>Desde la secretaria del interior se formulò e implementó la politica integral de seguridad y convivencia ciudadana.</v>
      </c>
      <c r="X81" s="107">
        <f>'2016'!N86</f>
        <v>0.1</v>
      </c>
      <c r="Y81" s="108">
        <f>'2016'!O86</f>
        <v>0.1</v>
      </c>
      <c r="Z81" s="116">
        <f>'2016'!P86</f>
        <v>1</v>
      </c>
      <c r="AA81" s="38">
        <f>'2016'!Q86</f>
        <v>0</v>
      </c>
      <c r="AB81" s="38">
        <f>'2016'!R86</f>
        <v>0</v>
      </c>
      <c r="AC81" s="116">
        <f>'2016'!S86</f>
        <v>0</v>
      </c>
      <c r="AD81" s="32" t="str">
        <f>'2016'!T86</f>
        <v>Desde la secretaria del interior se formulò e implementó la politica integral de seguridad y convivencia ciudadana.</v>
      </c>
      <c r="AE81" s="107">
        <f>'2017'!N86</f>
        <v>0.1</v>
      </c>
      <c r="AF81" s="108">
        <f>'2017'!O86</f>
        <v>0.1</v>
      </c>
      <c r="AG81" s="116">
        <f>'2017'!P86</f>
        <v>1</v>
      </c>
      <c r="AH81" s="38">
        <f>'2017'!Q86</f>
        <v>3090000</v>
      </c>
      <c r="AI81" s="38">
        <f>'2017'!R86</f>
        <v>3090000</v>
      </c>
      <c r="AJ81" s="116">
        <f>'2017'!S86</f>
        <v>1</v>
      </c>
      <c r="AK81" s="32" t="str">
        <f>'2017'!T86</f>
        <v>Desde la secretaria del interior se formulò e implementó la politica integral de seguridad y convivencia ciudadana.</v>
      </c>
      <c r="AL81" s="107">
        <f>'2018'!N86</f>
        <v>1</v>
      </c>
      <c r="AM81" s="108">
        <f>'2018'!O86</f>
        <v>0.15</v>
      </c>
      <c r="AN81" s="116">
        <f>'2018'!P86</f>
        <v>0.15</v>
      </c>
      <c r="AO81" s="38">
        <f>'2018'!Q86</f>
        <v>7250000</v>
      </c>
      <c r="AP81" s="38">
        <f>'2018'!R86</f>
        <v>1500000</v>
      </c>
      <c r="AQ81" s="207">
        <f>'2018'!S86</f>
        <v>0.20689655172413793</v>
      </c>
      <c r="AR81" s="32" t="str">
        <f>'2018'!AB86</f>
        <v>La secretaria del interior para realizar la implementación del plan integral de prevención a las violaciones de derechos Humanos DDHH e infracciones al Derecho Internacional Humanitario, actualmente el Departamento se encuentra realizando su respectiva actualización para la presente vigencia. Toda vez que el Departamento a la fecha cuenta con un plan vigente e implementado.</v>
      </c>
      <c r="AS81" s="107">
        <f>'2019'!N86</f>
        <v>1</v>
      </c>
      <c r="AT81" s="108">
        <f>'2019'!O86</f>
        <v>1</v>
      </c>
      <c r="AU81" s="116">
        <f>'2019'!P86</f>
        <v>0.8</v>
      </c>
      <c r="AV81" s="38">
        <f>'2019'!Q86</f>
        <v>6000000</v>
      </c>
      <c r="AW81" s="38">
        <f>'2019'!R86</f>
        <v>2750000</v>
      </c>
      <c r="AX81" s="116" t="e">
        <f>'2019'!#REF!</f>
        <v>#REF!</v>
      </c>
      <c r="AY81" s="362" t="str">
        <f>'2019'!S86</f>
        <v xml:space="preserve">La Secretaría del Interior ha asistido técnicamente a los 12 municipios del departamento en la estructuración de los planes municipales de derechos humanos y convivencia ciudadana, a través de los cuales se incorporan perspectivas de género. De igual forma, en el desarrollo de los denominados clubes ciudadanos, realizados en barrios priorizados de todo el Departamento con índices de alta vulnerabilidad, se han beneficiado alrededor de 410 mujeres, con quienes se adelantan contenidos en derechos humanos, ciudadanía, enfoque diferencial, entre otros. </v>
      </c>
      <c r="AZ81" s="361">
        <f>'2020'!N86</f>
        <v>1</v>
      </c>
      <c r="BA81" s="361">
        <f>'2020'!O86</f>
        <v>0.15</v>
      </c>
      <c r="BB81" s="207">
        <f>'2020'!P86</f>
        <v>0.15</v>
      </c>
      <c r="BC81" s="372">
        <f>'2020'!Q86</f>
        <v>0</v>
      </c>
      <c r="BD81" s="372">
        <f>'2020'!R86</f>
        <v>0</v>
      </c>
      <c r="BE81" s="207">
        <f>'2020'!S86</f>
        <v>0</v>
      </c>
      <c r="BF81" s="366" t="s">
        <v>1420</v>
      </c>
      <c r="BG81" s="475">
        <v>12</v>
      </c>
      <c r="BH81" s="498">
        <v>12</v>
      </c>
      <c r="BI81" s="482">
        <v>1</v>
      </c>
      <c r="BJ81" s="461">
        <v>2855000</v>
      </c>
      <c r="BK81" s="461">
        <v>2855000</v>
      </c>
      <c r="BL81" s="482">
        <v>1</v>
      </c>
      <c r="BM81" s="715" t="s">
        <v>2650</v>
      </c>
      <c r="BN81" s="722">
        <v>12</v>
      </c>
      <c r="BO81" s="729">
        <v>13</v>
      </c>
      <c r="BP81" s="482">
        <v>1</v>
      </c>
      <c r="BQ81" s="738">
        <v>3000000</v>
      </c>
      <c r="BR81" s="738">
        <v>5885000</v>
      </c>
      <c r="BS81" s="482">
        <v>1</v>
      </c>
      <c r="BT81" s="715" t="s">
        <v>2881</v>
      </c>
      <c r="BU81" s="716" t="s">
        <v>1397</v>
      </c>
    </row>
    <row r="82" spans="1:73" ht="60" customHeight="1" x14ac:dyDescent="0.25">
      <c r="A82" s="842"/>
      <c r="B82" s="837"/>
      <c r="C82" s="809"/>
      <c r="D82" s="687">
        <v>76</v>
      </c>
      <c r="E82" s="13" t="s">
        <v>508</v>
      </c>
      <c r="F82" s="13" t="s">
        <v>509</v>
      </c>
      <c r="G82" s="13" t="s">
        <v>510</v>
      </c>
      <c r="H82" s="13" t="s">
        <v>511</v>
      </c>
      <c r="I82" s="86" t="s">
        <v>512</v>
      </c>
      <c r="J82" s="43" t="s">
        <v>389</v>
      </c>
      <c r="K82" s="13" t="s">
        <v>390</v>
      </c>
      <c r="L82" s="18">
        <v>232</v>
      </c>
      <c r="M82" s="418" t="s">
        <v>391</v>
      </c>
      <c r="N82" s="429">
        <v>2</v>
      </c>
      <c r="O82" s="349">
        <v>2</v>
      </c>
      <c r="P82" s="358">
        <v>1</v>
      </c>
      <c r="Q82" s="88">
        <f>'2015'!O87</f>
        <v>0</v>
      </c>
      <c r="R82" s="90">
        <f>'2015'!P87</f>
        <v>0</v>
      </c>
      <c r="S82" s="37">
        <f>'2015'!Q87</f>
        <v>0</v>
      </c>
      <c r="T82" s="38">
        <f>'2015'!R87</f>
        <v>0</v>
      </c>
      <c r="U82" s="38">
        <f>'2015'!S87</f>
        <v>0</v>
      </c>
      <c r="V82" s="37">
        <f>'2015'!T87</f>
        <v>0</v>
      </c>
      <c r="W82" s="32" t="str">
        <f>'2015'!U87</f>
        <v>ND</v>
      </c>
      <c r="X82" s="107">
        <f>'2016'!N87</f>
        <v>0.1</v>
      </c>
      <c r="Y82" s="108">
        <f>'2016'!O87</f>
        <v>0</v>
      </c>
      <c r="Z82" s="116">
        <f>'2016'!P87</f>
        <v>0</v>
      </c>
      <c r="AA82" s="38">
        <f>'2016'!Q87</f>
        <v>0</v>
      </c>
      <c r="AB82" s="38">
        <f>'2016'!R87</f>
        <v>0</v>
      </c>
      <c r="AC82" s="116">
        <f>'2016'!S87</f>
        <v>0</v>
      </c>
      <c r="AD82" s="32" t="str">
        <f>'2016'!T87</f>
        <v>No se ha implementado</v>
      </c>
      <c r="AE82" s="107">
        <f>'2017'!N87</f>
        <v>0.1</v>
      </c>
      <c r="AF82" s="108">
        <f>'2017'!O87</f>
        <v>0.1</v>
      </c>
      <c r="AG82" s="116">
        <f>'2017'!P87</f>
        <v>1</v>
      </c>
      <c r="AH82" s="38">
        <f>'2017'!Q87</f>
        <v>18952000</v>
      </c>
      <c r="AI82" s="38">
        <f>'2017'!R87</f>
        <v>8952000</v>
      </c>
      <c r="AJ82" s="116">
        <f>'2017'!S87</f>
        <v>0.47235120303925709</v>
      </c>
      <c r="AK82" s="32" t="str">
        <f>'2017'!T87</f>
        <v xml:space="preserve">con el apoyo de la secretaria del interior se han desarrollado herramientas en las que  se realizaron dieciocho (18) Jornadas de prevencion en la violación de los DDHH realizadas  en los doce (12) Municipios.
Así mismo se realizarón once (11) campañas en díz municipios: Armenia,Génova,Filandia,quimbaya,circasia,pijao,salento,calarcá,montenegro y la tebaida. 
</v>
      </c>
      <c r="AL82" s="107">
        <f>'2018'!N87</f>
        <v>12</v>
      </c>
      <c r="AM82" s="108">
        <f>'2018'!O87</f>
        <v>3</v>
      </c>
      <c r="AN82" s="116">
        <f>'2018'!P87</f>
        <v>0.25</v>
      </c>
      <c r="AO82" s="38">
        <f>'2018'!Q87</f>
        <v>23800000</v>
      </c>
      <c r="AP82" s="38">
        <f>'2018'!R87</f>
        <v>750000</v>
      </c>
      <c r="AQ82" s="207">
        <f>'2018'!S87</f>
        <v>3.1512605042016806E-2</v>
      </c>
      <c r="AR82" s="32" t="str">
        <f>'2018'!AB87</f>
        <v xml:space="preserve"> La policia nacional y secretaria del interior, en el primer semestre del año 2018, ha llevado a cabo registros de estadistica comparativa de hechos de violencia contra la mujer. --La policia nacional, por parte de los DDHH y en cumplimiento a la ESPOV (Estrategia de la Policia Nacional para Poblaciones Vulnerables), se han realizado capacitaciones y sensibilización al personal adscrito al Departamento de Policia Quindio, en procura de llegar a mas grupos poblacionale, desde la coordinacion de DDHHse han realizado actividades de instrucción y sensibilización. -Capacitación en DDHH dirigida a la población en general en los municipios de Calarcá, La Tebaida y Armenia, impactando a sesenta y siete (67) mujeres.
Capacitación en ley 1257 (ley de género) dirigida a la población en general en los municipios de: Quimbaya, Córdoba, Armenia, Genová, La Tebaida, y Circasia; beneficiando a ciento sesenta y ocho (168) mujeres.  
</v>
      </c>
      <c r="AS82" s="107">
        <f>'2019'!N87</f>
        <v>1</v>
      </c>
      <c r="AT82" s="108">
        <f>'2019'!O87</f>
        <v>1</v>
      </c>
      <c r="AU82" s="116">
        <f>'2019'!P87</f>
        <v>0.7</v>
      </c>
      <c r="AV82" s="38">
        <f>'2019'!Q87</f>
        <v>40000000</v>
      </c>
      <c r="AW82" s="38">
        <f>'2019'!R87</f>
        <v>3848000</v>
      </c>
      <c r="AX82" s="116" t="e">
        <f>'2019'!#REF!</f>
        <v>#REF!</v>
      </c>
      <c r="AY82" s="362" t="str">
        <f>'2019'!S87</f>
        <v xml:space="preserve">La Secretaría de Familia viene adelantando un proceso de acompañamiento a las personas en situación de vulnerabilidad extrema y dentro del enfoque diferencial (afros, indígenas, trabajadoras sexuales y población LGBTI), que se encuentran en detención intramural en los establecimientos penitenciarios del Departamento. A través de este acompañamiento, se realizan talleres en derechos humanos y enfoque diferencial, así como activación de rutas y protocolos existentes para el acceso a oferta pública en salud y educación por parte de mujeres que se encuentran sin afiliación o con determinadas problmáticas de salud pública. </v>
      </c>
      <c r="AZ82" s="361">
        <f>'2020'!N87</f>
        <v>12</v>
      </c>
      <c r="BA82" s="361">
        <f>'2020'!O87</f>
        <v>3</v>
      </c>
      <c r="BB82" s="207">
        <f>'2020'!P87</f>
        <v>0.25</v>
      </c>
      <c r="BC82" s="372">
        <f>'2020'!Q87</f>
        <v>0</v>
      </c>
      <c r="BD82" s="372">
        <f>'2020'!R87</f>
        <v>0</v>
      </c>
      <c r="BE82" s="207">
        <f>'2020'!S87</f>
        <v>0</v>
      </c>
      <c r="BF82" s="366" t="s">
        <v>1420</v>
      </c>
      <c r="BG82" s="696">
        <v>0</v>
      </c>
      <c r="BH82" s="696">
        <v>0</v>
      </c>
      <c r="BI82" s="482">
        <v>0</v>
      </c>
      <c r="BJ82" s="722">
        <v>0</v>
      </c>
      <c r="BK82" s="476">
        <v>0</v>
      </c>
      <c r="BL82" s="482">
        <v>0</v>
      </c>
      <c r="BM82" s="715" t="s">
        <v>2608</v>
      </c>
      <c r="BN82" s="722">
        <v>0</v>
      </c>
      <c r="BO82" s="722">
        <v>0</v>
      </c>
      <c r="BP82" s="482">
        <v>0</v>
      </c>
      <c r="BQ82" s="740">
        <v>0</v>
      </c>
      <c r="BR82" s="740">
        <v>0</v>
      </c>
      <c r="BS82" s="482">
        <v>0</v>
      </c>
      <c r="BT82" s="39" t="s">
        <v>2905</v>
      </c>
      <c r="BU82" s="27"/>
    </row>
    <row r="83" spans="1:73" ht="60" customHeight="1" x14ac:dyDescent="0.25">
      <c r="A83" s="842"/>
      <c r="B83" s="837"/>
      <c r="C83" s="809"/>
      <c r="D83" s="687">
        <v>77</v>
      </c>
      <c r="E83" s="13" t="s">
        <v>513</v>
      </c>
      <c r="F83" s="13" t="s">
        <v>514</v>
      </c>
      <c r="G83" s="13" t="s">
        <v>515</v>
      </c>
      <c r="H83" s="13" t="s">
        <v>516</v>
      </c>
      <c r="I83" s="53" t="s">
        <v>517</v>
      </c>
      <c r="J83" s="59" t="s">
        <v>215</v>
      </c>
      <c r="K83" s="27" t="s">
        <v>216</v>
      </c>
      <c r="L83" s="28">
        <v>197</v>
      </c>
      <c r="M83" s="419" t="s">
        <v>217</v>
      </c>
      <c r="N83" s="428">
        <v>0.9</v>
      </c>
      <c r="O83" s="104">
        <v>1</v>
      </c>
      <c r="P83" s="358">
        <v>1</v>
      </c>
      <c r="Q83" s="88">
        <f>'2015'!O88</f>
        <v>0</v>
      </c>
      <c r="R83" s="90">
        <f>'2015'!P88</f>
        <v>0</v>
      </c>
      <c r="S83" s="37">
        <f>'2015'!Q88</f>
        <v>0</v>
      </c>
      <c r="T83" s="38">
        <f>'2015'!R88</f>
        <v>0</v>
      </c>
      <c r="U83" s="38">
        <f>'2015'!S88</f>
        <v>0</v>
      </c>
      <c r="V83" s="37">
        <f>'2015'!T88</f>
        <v>0</v>
      </c>
      <c r="W83" s="32" t="str">
        <f>'2015'!U88</f>
        <v>ND</v>
      </c>
      <c r="X83" s="107">
        <f>'2016'!N88</f>
        <v>0.09</v>
      </c>
      <c r="Y83" s="108">
        <f>'2016'!O88</f>
        <v>0.09</v>
      </c>
      <c r="Z83" s="116">
        <f>'2016'!P88</f>
        <v>1</v>
      </c>
      <c r="AA83" s="38">
        <f>'2016'!Q88</f>
        <v>5000000</v>
      </c>
      <c r="AB83" s="38">
        <f>'2016'!R88</f>
        <v>5000000</v>
      </c>
      <c r="AC83" s="116">
        <f>'2016'!S88</f>
        <v>1</v>
      </c>
      <c r="AD83" s="32" t="str">
        <f>'2016'!T88</f>
        <v>Se diseño 1 campañas para sensibilizar a la sociedad en general para la prevención de la violencia contra las mujeres por medio de afiches, entrega de manillas, separadores</v>
      </c>
      <c r="AE83" s="107">
        <f>'2017'!N88</f>
        <v>0.09</v>
      </c>
      <c r="AF83" s="108">
        <f>'2017'!O88</f>
        <v>0.09</v>
      </c>
      <c r="AG83" s="116">
        <f>'2017'!P88</f>
        <v>1</v>
      </c>
      <c r="AH83" s="38">
        <f>'2017'!Q88</f>
        <v>82000000</v>
      </c>
      <c r="AI83" s="38">
        <f>'2017'!R88</f>
        <v>6570000</v>
      </c>
      <c r="AJ83" s="116">
        <f>'2017'!S88</f>
        <v>8.0121951219512197E-2</v>
      </c>
      <c r="AK83" s="32" t="str">
        <f>'2017'!T88</f>
        <v>Jefatura de mujer y equidad en diferetes fechas se realizaron campañas de sensibilizacion para la prevencion de la violencia</v>
      </c>
      <c r="AL83" s="107">
        <f>'2018'!N88</f>
        <v>1</v>
      </c>
      <c r="AM83" s="108">
        <f>'2018'!O88</f>
        <v>0.2</v>
      </c>
      <c r="AN83" s="116">
        <f>'2018'!P88</f>
        <v>0.2</v>
      </c>
      <c r="AO83" s="38">
        <f>'2018'!Q88</f>
        <v>69300000</v>
      </c>
      <c r="AP83" s="38">
        <f>'2018'!R88</f>
        <v>59520000</v>
      </c>
      <c r="AQ83" s="207">
        <f>'2018'!S88</f>
        <v>0.8588744588744589</v>
      </c>
      <c r="AR83" s="32" t="str">
        <f>'2018'!AB88</f>
        <v>La defensoria del pueblo, en el primer semestre del año 2018, establecióo un conjunto de acciones de gestion defensorial necesarias para una adecuada atención de casos presentados por las mujeres victimas y las personas OSIGD para favorecer el proceso de atencion integral, proteccion y acceso a la justicia y reparación.</v>
      </c>
      <c r="AS83" s="107">
        <f>'2019'!N88</f>
        <v>1</v>
      </c>
      <c r="AT83" s="108">
        <f>'2019'!O88</f>
        <v>1</v>
      </c>
      <c r="AU83" s="116">
        <f>'2019'!P88</f>
        <v>0.7</v>
      </c>
      <c r="AV83" s="38">
        <f>'2019'!Q88</f>
        <v>45299000</v>
      </c>
      <c r="AW83" s="38">
        <f>'2019'!R88</f>
        <v>37501000</v>
      </c>
      <c r="AX83" s="116" t="e">
        <f>'2019'!#REF!</f>
        <v>#REF!</v>
      </c>
      <c r="AY83" s="362" t="str">
        <f>'2019'!S88</f>
        <v xml:space="preserve">La Secretaría de Familia a través de la oficina de comunicaciones diseñó diferentes piezas gráficas para la impresión de material publicitario, el cual será utilizado en campañas de asistencia técnica a los municipios para el abordaje integral de la violencia de género. Este material se encuentra en proceso de impresión. Es de tener en cuenta, que el material publicitario está enfocado en cómo prevenir y actuar frente a la violencia en general, por lo cual se ha incluido componentes de acoso sexual, acoso laboral, violencia de género en sus diferentes naturalezas, rutas de protección para mujeres víctimas en general y violencia intrafamiliar. 
</v>
      </c>
      <c r="AZ83" s="361">
        <f>'2020'!N88</f>
        <v>1</v>
      </c>
      <c r="BA83" s="361">
        <f>'2020'!O88</f>
        <v>0.2</v>
      </c>
      <c r="BB83" s="207">
        <f>'2020'!P88</f>
        <v>0.2</v>
      </c>
      <c r="BC83" s="372">
        <f>'2020'!Q88</f>
        <v>0</v>
      </c>
      <c r="BD83" s="372">
        <f>'2020'!R88</f>
        <v>0</v>
      </c>
      <c r="BE83" s="207">
        <f>'2020'!S88</f>
        <v>0</v>
      </c>
      <c r="BF83" s="366" t="s">
        <v>1420</v>
      </c>
      <c r="BG83" s="475">
        <v>3</v>
      </c>
      <c r="BH83" s="699">
        <v>3</v>
      </c>
      <c r="BI83" s="482">
        <v>1</v>
      </c>
      <c r="BJ83" s="722">
        <v>0</v>
      </c>
      <c r="BK83" s="504">
        <v>0</v>
      </c>
      <c r="BL83" s="482">
        <v>0</v>
      </c>
      <c r="BM83" s="715"/>
      <c r="BN83" s="730">
        <v>0.9</v>
      </c>
      <c r="BO83" s="785">
        <v>1</v>
      </c>
      <c r="BP83" s="482">
        <v>1</v>
      </c>
      <c r="BQ83" s="740">
        <v>0</v>
      </c>
      <c r="BR83" s="740">
        <v>0</v>
      </c>
      <c r="BS83" s="482">
        <v>0</v>
      </c>
      <c r="BT83" s="715" t="s">
        <v>2882</v>
      </c>
      <c r="BU83" s="27"/>
    </row>
    <row r="84" spans="1:73" ht="60" customHeight="1" x14ac:dyDescent="0.25">
      <c r="A84" s="842"/>
      <c r="B84" s="837"/>
      <c r="C84" s="809"/>
      <c r="D84" s="687">
        <v>78</v>
      </c>
      <c r="E84" s="13" t="s">
        <v>518</v>
      </c>
      <c r="F84" s="13" t="s">
        <v>519</v>
      </c>
      <c r="G84" s="13" t="s">
        <v>520</v>
      </c>
      <c r="H84" s="13" t="s">
        <v>516</v>
      </c>
      <c r="I84" s="53" t="s">
        <v>521</v>
      </c>
      <c r="J84" s="59" t="s">
        <v>215</v>
      </c>
      <c r="K84" s="27" t="s">
        <v>216</v>
      </c>
      <c r="L84" s="28">
        <v>197</v>
      </c>
      <c r="M84" s="419" t="s">
        <v>217</v>
      </c>
      <c r="N84" s="428">
        <v>0.9</v>
      </c>
      <c r="O84" s="104">
        <v>1</v>
      </c>
      <c r="P84" s="358">
        <v>1</v>
      </c>
      <c r="Q84" s="88">
        <f>'2015'!O89</f>
        <v>0</v>
      </c>
      <c r="R84" s="90">
        <f>'2015'!P89</f>
        <v>0</v>
      </c>
      <c r="S84" s="37">
        <f>'2015'!Q89</f>
        <v>0</v>
      </c>
      <c r="T84" s="38">
        <f>'2015'!R89</f>
        <v>0</v>
      </c>
      <c r="U84" s="38">
        <f>'2015'!S89</f>
        <v>0</v>
      </c>
      <c r="V84" s="37">
        <f>'2015'!T89</f>
        <v>0</v>
      </c>
      <c r="W84" s="32" t="str">
        <f>'2015'!U89</f>
        <v>ND</v>
      </c>
      <c r="X84" s="107">
        <f>'2016'!N89</f>
        <v>0.09</v>
      </c>
      <c r="Y84" s="108">
        <f>'2016'!O89</f>
        <v>0.09</v>
      </c>
      <c r="Z84" s="116">
        <f>'2016'!P89</f>
        <v>1</v>
      </c>
      <c r="AA84" s="38">
        <f>'2016'!Q89</f>
        <v>0</v>
      </c>
      <c r="AB84" s="38">
        <f>'2016'!R89</f>
        <v>0</v>
      </c>
      <c r="AC84" s="116">
        <f>'2016'!S89</f>
        <v>0</v>
      </c>
      <c r="AD84" s="32" t="str">
        <f>'2016'!T89</f>
        <v>una campaña de sencibilizaicion contra todo ltipo de violencias contra la mujer</v>
      </c>
      <c r="AE84" s="107">
        <f>'2017'!N89</f>
        <v>0.09</v>
      </c>
      <c r="AF84" s="108">
        <f>'2017'!O89</f>
        <v>6.4000000000000001E-2</v>
      </c>
      <c r="AG84" s="116">
        <f>'2017'!P89</f>
        <v>0.71111111111111114</v>
      </c>
      <c r="AH84" s="38">
        <f>'2017'!Q89</f>
        <v>0</v>
      </c>
      <c r="AI84" s="38">
        <f>'2017'!R89</f>
        <v>0</v>
      </c>
      <c r="AJ84" s="116">
        <f>'2017'!S89</f>
        <v>0</v>
      </c>
      <c r="AK84" s="32" t="str">
        <f>'2017'!T89</f>
        <v>la Secretaria de familia, a traves de la jefarura de mujer y equidad se han realizado conferencias con personal docente SENA con el fin de difundir la normatividad que sanciona los delitos de acoso laboral,sexual y discriminacion en lo que abarca la ley 1257. así como las herramientas para hacer efectiva dichas sanciones, con el fin de dar a conocer la ruta adecuada para que este personal docente informe a su estudiantado.</v>
      </c>
      <c r="AL84" s="107">
        <f>'2018'!N89</f>
        <v>0</v>
      </c>
      <c r="AM84" s="108">
        <f>'2018'!O89</f>
        <v>0</v>
      </c>
      <c r="AN84" s="116">
        <f>'2018'!P89</f>
        <v>0</v>
      </c>
      <c r="AO84" s="38">
        <f>'2018'!Q89</f>
        <v>0</v>
      </c>
      <c r="AP84" s="38">
        <f>'2018'!R89</f>
        <v>0</v>
      </c>
      <c r="AQ84" s="207">
        <f>'2018'!S89</f>
        <v>0</v>
      </c>
      <c r="AR84" s="32" t="str">
        <f>'2018'!AB89</f>
        <v>La Secretaría de familia asiste tcnicamente a los municipios en la socializacion de abordaje del enfoque de genero asi como de rutas de atencion para la prevencion de violencias</v>
      </c>
      <c r="AS84" s="107">
        <f>'2019'!N89</f>
        <v>1</v>
      </c>
      <c r="AT84" s="108">
        <f>'2019'!O89</f>
        <v>1</v>
      </c>
      <c r="AU84" s="116">
        <f>'2019'!P89</f>
        <v>0.7</v>
      </c>
      <c r="AV84" s="38">
        <f>'2019'!Q89</f>
        <v>0</v>
      </c>
      <c r="AW84" s="38">
        <f>'2019'!R89</f>
        <v>0</v>
      </c>
      <c r="AX84" s="116" t="e">
        <f>'2019'!#REF!</f>
        <v>#REF!</v>
      </c>
      <c r="AY84" s="362" t="str">
        <f>'2019'!S89</f>
        <v xml:space="preserve">Se viene haciendo enlace entre la Secretaría de Familia y la Secretaría del Interior en el desarrollo del plan de acción del comité departamental de lucha contra la trata de personas, a través del cual se hace seguimiento a la implementación de rutas de protección a víctimas de abuso sexual y explotación sexual comercial. </v>
      </c>
      <c r="AZ84" s="361">
        <f>'2020'!N89</f>
        <v>0</v>
      </c>
      <c r="BA84" s="361">
        <f>'2020'!O89</f>
        <v>0</v>
      </c>
      <c r="BB84" s="207">
        <f>'2020'!P89</f>
        <v>0</v>
      </c>
      <c r="BC84" s="372">
        <f>'2020'!Q89</f>
        <v>0</v>
      </c>
      <c r="BD84" s="372">
        <f>'2020'!R89</f>
        <v>0</v>
      </c>
      <c r="BE84" s="207">
        <f>'2020'!S89</f>
        <v>0</v>
      </c>
      <c r="BF84" s="366" t="s">
        <v>1420</v>
      </c>
      <c r="BG84" s="475">
        <v>1</v>
      </c>
      <c r="BH84" s="699">
        <v>1</v>
      </c>
      <c r="BI84" s="482">
        <v>1</v>
      </c>
      <c r="BJ84" s="722"/>
      <c r="BK84" s="504"/>
      <c r="BL84" s="482">
        <v>0</v>
      </c>
      <c r="BM84" s="715"/>
      <c r="BN84" s="722">
        <v>1</v>
      </c>
      <c r="BO84" s="729">
        <v>1</v>
      </c>
      <c r="BP84" s="482">
        <v>1</v>
      </c>
      <c r="BQ84" s="740">
        <v>3300000</v>
      </c>
      <c r="BR84" s="745">
        <v>267000</v>
      </c>
      <c r="BS84" s="482">
        <v>0.08</v>
      </c>
      <c r="BT84" s="715" t="s">
        <v>2883</v>
      </c>
      <c r="BU84" s="27"/>
    </row>
    <row r="85" spans="1:73" ht="60" customHeight="1" x14ac:dyDescent="0.25">
      <c r="A85" s="842"/>
      <c r="B85" s="837"/>
      <c r="C85" s="835" t="s">
        <v>522</v>
      </c>
      <c r="D85" s="687">
        <v>79</v>
      </c>
      <c r="E85" s="13" t="s">
        <v>523</v>
      </c>
      <c r="F85" s="13" t="s">
        <v>524</v>
      </c>
      <c r="G85" s="13" t="s">
        <v>525</v>
      </c>
      <c r="H85" s="13" t="s">
        <v>59</v>
      </c>
      <c r="I85" s="53" t="s">
        <v>521</v>
      </c>
      <c r="J85" s="57" t="s">
        <v>265</v>
      </c>
      <c r="K85" s="17" t="s">
        <v>266</v>
      </c>
      <c r="L85" s="27">
        <v>186</v>
      </c>
      <c r="M85" s="423" t="s">
        <v>526</v>
      </c>
      <c r="N85" s="428">
        <v>0.9</v>
      </c>
      <c r="O85" s="104">
        <v>1</v>
      </c>
      <c r="P85" s="358">
        <v>1</v>
      </c>
      <c r="Q85" s="88">
        <f>'2015'!O90</f>
        <v>0</v>
      </c>
      <c r="R85" s="90">
        <f>'2015'!P90</f>
        <v>0</v>
      </c>
      <c r="S85" s="37">
        <f>'2015'!Q90</f>
        <v>0</v>
      </c>
      <c r="T85" s="38">
        <f>'2015'!R90</f>
        <v>0</v>
      </c>
      <c r="U85" s="38">
        <f>'2015'!S90</f>
        <v>0</v>
      </c>
      <c r="V85" s="37">
        <f>'2015'!T90</f>
        <v>0</v>
      </c>
      <c r="W85" s="32" t="str">
        <f>'2015'!U90</f>
        <v>ND</v>
      </c>
      <c r="X85" s="107">
        <f>'2016'!N90</f>
        <v>0.09</v>
      </c>
      <c r="Y85" s="108">
        <f>'2016'!O90</f>
        <v>0.09</v>
      </c>
      <c r="Z85" s="116">
        <f>'2016'!P90</f>
        <v>1</v>
      </c>
      <c r="AA85" s="38">
        <f>'2016'!Q90</f>
        <v>0</v>
      </c>
      <c r="AB85" s="38">
        <f>'2016'!R90</f>
        <v>0</v>
      </c>
      <c r="AC85" s="116">
        <f>'2016'!S90</f>
        <v>0</v>
      </c>
      <c r="AD85" s="32" t="str">
        <f>'2016'!T90</f>
        <v>El departamento a traves de talento humano y la secretaria de familia han desarrollado diferentes actividades para la prevencion del acoso sexual y laboral en el marco del lugar de trabajo, en virtud del tema de género.</v>
      </c>
      <c r="AE85" s="107">
        <f>'2017'!N90</f>
        <v>0.09</v>
      </c>
      <c r="AF85" s="108">
        <f>'2017'!O90</f>
        <v>0.09</v>
      </c>
      <c r="AG85" s="116">
        <f>'2017'!P90</f>
        <v>1</v>
      </c>
      <c r="AH85" s="38">
        <f>'2017'!Q90</f>
        <v>0</v>
      </c>
      <c r="AI85" s="38">
        <f>'2017'!R90</f>
        <v>0</v>
      </c>
      <c r="AJ85" s="116">
        <f>'2017'!S90</f>
        <v>0</v>
      </c>
      <c r="AK85" s="32" t="str">
        <f>'2017'!T90</f>
        <v>Se desarrolló la asistencia técnica del SIRITI en articulación con el Ministerio del Trabajo a los equipos técnicos de las Administraciones Municipales los días 20 y 21 de septiembre, con el fin de brindar los lineamientos para realizar el levantamiento de la línea base de Trabajo Infantil. 
También, se apoyaron operativos en articulación con el grupo EMPI del ICBF, la Policía de Infancia y Adolescencia y el Ministerio del Trabajo en los municipios de Circasia y Quimbaya. Además de la realización de mesas técnicas con el grupo EMPI del ICBF para determinar acciones de articulación entre las dos entidades.
Por otro lado, el programa de prevención denominado Derechos y Deberes tuvo su adjudicación a través del Contrato de Prestación de Servicios No. 1318 de 2017 para atender los siguientes territorios: Pijao, Córdoba, Buenavista, Salento, Filandia y Barcelona; implementando una estrategia de prevención y atención de la erradicación del abuso, explotación sexual comercial, trabajo infantil y peores formas de trabajo y actividades delictivas bajo los siguientes componentes:
• Conformación de ocho (8) grupos de niños, niñas y adolescentes, 3 padres de familia o cuidadores y 1 agente comunitario.
• Realización de diez (10) encuentros pedagógicos del componente de “Derechos y Deberes”, 10 encuentros pedagógicos del componente de “Participación y Liderazgo” y dos encuentros grupales del componente de “Conformación de Redes Multinivel”, como recurso de apoyo a las familias, cuidadores y gestores sociales comunitarios, en donde se discutan y analicen las estrategias conducentes al reconocimiento de niños, niñas y adolescentes como sujetos de derechos, generando reflexiones acerca de sus relaciones familiares y promoviendo estrategias para la construcción de entornos protectores.
• Tener en cuenta dentro de los espacios de información, formación y reflexión temáticas como los derechos y deberes de los niños, niñas y adolescentes; prevención y atención de la erradicación del abuso explotación sexual comercial; trabajo infantil y peores formas de trabajo y actividades delictivas; la vinculación afectiva; su derecho a la participación y prevención de violencia intrafamiliar.
Por último, a través del Contrato de Prestación de Servicios No. 1721 se implementó la campaña de prevención contra la violencia intrafamiliar, el uso de la pólvora y el trabajo infantil en los municipios de La Tebaida, Circasia, Montenegro, Quimbaya, Calarcá, Pijao, Filandia y el corregimiento de Barcelona. 
En el marco de las celebraciones decembrinas se realizaron dos carnavales de prevención para el no uso de la pólvora en articulación con diferentes instituciones del orden departamental y del municipio de Armenia, en los sectores que durante la vigencia 2016 tuvieron mayor número de quemados.</v>
      </c>
      <c r="AL85" s="107">
        <f>'2018'!N90</f>
        <v>1</v>
      </c>
      <c r="AM85" s="108">
        <f>'2018'!O90</f>
        <v>0.4</v>
      </c>
      <c r="AN85" s="116">
        <f>'2018'!P90</f>
        <v>0.4</v>
      </c>
      <c r="AO85" s="38">
        <f>'2018'!Q90</f>
        <v>56400000</v>
      </c>
      <c r="AP85" s="38">
        <f>'2018'!R90</f>
        <v>56400000</v>
      </c>
      <c r="AQ85" s="207">
        <f>'2018'!S90</f>
        <v>1</v>
      </c>
      <c r="AR85" s="32">
        <f>'2018'!AB90</f>
        <v>0</v>
      </c>
      <c r="AS85" s="107">
        <f>'2019'!N90</f>
        <v>1</v>
      </c>
      <c r="AT85" s="108">
        <f>'2019'!O90</f>
        <v>1</v>
      </c>
      <c r="AU85" s="116">
        <f>'2019'!P90</f>
        <v>0.7</v>
      </c>
      <c r="AV85" s="38">
        <f>'2019'!Q90</f>
        <v>40000000</v>
      </c>
      <c r="AW85" s="38">
        <f>'2019'!R90</f>
        <v>864000</v>
      </c>
      <c r="AX85" s="116" t="e">
        <f>'2019'!#REF!</f>
        <v>#REF!</v>
      </c>
      <c r="AY85" s="362" t="str">
        <f>'2019'!S90</f>
        <v xml:space="preserve">Se estructuró una ruta intersectorial para el abordaje integral de la violencia de género en sus diferentes expresiones y naturalezas. Se viene aplicando la misma, en asistencia técnica a los municipios, a través del comité consultivo intersectorial para el abordaje integral de la violencia de género. </v>
      </c>
      <c r="AZ85" s="361">
        <f>'2020'!N90</f>
        <v>1</v>
      </c>
      <c r="BA85" s="361">
        <f>'2020'!O90</f>
        <v>0.4</v>
      </c>
      <c r="BB85" s="207">
        <f>'2020'!P90</f>
        <v>0.4</v>
      </c>
      <c r="BC85" s="372">
        <f>'2020'!Q90</f>
        <v>0</v>
      </c>
      <c r="BD85" s="372">
        <f>'2020'!R90</f>
        <v>0</v>
      </c>
      <c r="BE85" s="207">
        <f>'2020'!S90</f>
        <v>0.1</v>
      </c>
      <c r="BF85" s="366" t="s">
        <v>1420</v>
      </c>
      <c r="BG85" s="475">
        <v>0</v>
      </c>
      <c r="BH85" s="699">
        <v>1</v>
      </c>
      <c r="BI85" s="482">
        <v>1</v>
      </c>
      <c r="BJ85" s="722">
        <v>0</v>
      </c>
      <c r="BK85" s="476">
        <v>0</v>
      </c>
      <c r="BL85" s="482">
        <v>0</v>
      </c>
      <c r="BM85" s="715"/>
      <c r="BN85" s="722">
        <v>4</v>
      </c>
      <c r="BO85" s="729">
        <v>4</v>
      </c>
      <c r="BP85" s="482">
        <v>1</v>
      </c>
      <c r="BQ85" s="740">
        <v>6185000</v>
      </c>
      <c r="BR85" s="745">
        <v>1009000</v>
      </c>
      <c r="BS85" s="482">
        <v>0.16</v>
      </c>
      <c r="BT85" s="715" t="s">
        <v>2824</v>
      </c>
      <c r="BU85" s="27"/>
    </row>
    <row r="86" spans="1:73" ht="60" customHeight="1" x14ac:dyDescent="0.25">
      <c r="A86" s="842"/>
      <c r="B86" s="837"/>
      <c r="C86" s="835"/>
      <c r="D86" s="687">
        <v>80</v>
      </c>
      <c r="E86" s="13" t="s">
        <v>527</v>
      </c>
      <c r="F86" s="13" t="s">
        <v>528</v>
      </c>
      <c r="G86" s="13" t="s">
        <v>529</v>
      </c>
      <c r="H86" s="13" t="s">
        <v>530</v>
      </c>
      <c r="I86" s="86" t="s">
        <v>531</v>
      </c>
      <c r="J86" s="43" t="s">
        <v>532</v>
      </c>
      <c r="K86" s="13" t="s">
        <v>533</v>
      </c>
      <c r="L86" s="13" t="s">
        <v>534</v>
      </c>
      <c r="M86" s="418" t="s">
        <v>535</v>
      </c>
      <c r="N86" s="428">
        <v>0.9</v>
      </c>
      <c r="O86" s="104">
        <v>1</v>
      </c>
      <c r="P86" s="358">
        <v>1</v>
      </c>
      <c r="Q86" s="88">
        <f>'2015'!O91</f>
        <v>0.05</v>
      </c>
      <c r="R86" s="90">
        <f>'2015'!P91</f>
        <v>0.05</v>
      </c>
      <c r="S86" s="37">
        <f>'2015'!Q91</f>
        <v>1</v>
      </c>
      <c r="T86" s="38">
        <f>'2015'!R91</f>
        <v>199000000</v>
      </c>
      <c r="U86" s="38">
        <f>'2015'!S91</f>
        <v>195883062</v>
      </c>
      <c r="V86" s="37">
        <f>'2015'!T91</f>
        <v>0.98433699497487437</v>
      </c>
      <c r="W86" s="32" t="str">
        <f>'2015'!U91</f>
        <v xml:space="preserve">En convenio de cooperación con la Universidad del Quindío y la CUN, se orientaran talleres en el fomento de una cultura ciudadana y emprendedora en la comunidad educativa y productiva del departamento, para 200 docentes de las 54 Institucines Educativas para el año 2015 que sumados a los 1839 docentes capacitados hasta el año 2014 pertmiten el cumplimiento de la meta de producto plantaeada para los 4 años de administracion. </v>
      </c>
      <c r="X86" s="107">
        <f>'2016'!N91</f>
        <v>0.09</v>
      </c>
      <c r="Y86" s="108">
        <f>'2016'!O91</f>
        <v>0.09</v>
      </c>
      <c r="Z86" s="116">
        <f>'2016'!P91</f>
        <v>1</v>
      </c>
      <c r="AA86" s="38">
        <f>'2016'!Q91</f>
        <v>0</v>
      </c>
      <c r="AB86" s="38">
        <f>'2016'!R91</f>
        <v>0</v>
      </c>
      <c r="AC86" s="116">
        <f>'2016'!S91</f>
        <v>0</v>
      </c>
      <c r="AD86" s="32" t="str">
        <f>'2016'!T91</f>
        <v xml:space="preserve">A traves de las reuniones que se trabajaron desde la secretaria de educacon departamental se han adelantado acciones deprevención de la violencia y practicas no discriminatorias </v>
      </c>
      <c r="AE86" s="107">
        <f>'2017'!N91</f>
        <v>0.09</v>
      </c>
      <c r="AF86" s="108">
        <f>'2017'!O91</f>
        <v>7.4999999999999997E-2</v>
      </c>
      <c r="AG86" s="116">
        <f>'2017'!P91</f>
        <v>0.83333333333333337</v>
      </c>
      <c r="AH86" s="38" t="str">
        <f>'2017'!Q91</f>
        <v>82.000.000
12848000</v>
      </c>
      <c r="AI86" s="38" t="str">
        <f>'2017'!R91</f>
        <v>6570000
7303000</v>
      </c>
      <c r="AJ86" s="116">
        <f>'2017'!S91</f>
        <v>0</v>
      </c>
      <c r="AK86" s="32" t="str">
        <f>'2017'!T91</f>
        <v xml:space="preserve">Con el apoyo de secretaria del interior y de la secretaria de familia se han realizado cuatro jornadas en campañas de la prevención en trata de personas realizadas a lo  largo de los doce municipios, principalmente en instituciones educativas y sitios de masiva presencia de personas como el terminalde transporte de Armenia. Así  mismo se creo un  sistema de información  y se aprobo en sesión del comité de trata de personas del 24 de febrero del 2017.
Se realizaron cuatro jornadas en campañas de la prevención en trata de personas desarrolladas a lo  largo de los doce municipios, principalmente en instituciones educativas y sitios de masiva presencia de personas como la Terminal de transportes de Armenia.
Así  mismo se creó un  sistema de información  que fue  aprobó en sesión del Comité de trata de personas del 24 de febrero del 2017 con el fin de optimizar los esfuerzos en esta materia. 
 </v>
      </c>
      <c r="AL86" s="107">
        <f>'2018'!N91</f>
        <v>1</v>
      </c>
      <c r="AM86" s="108">
        <f>'2018'!O91</f>
        <v>0.25</v>
      </c>
      <c r="AN86" s="116">
        <f>'2018'!P91</f>
        <v>0.25</v>
      </c>
      <c r="AO86" s="38">
        <f>'2018'!Q91</f>
        <v>20950000</v>
      </c>
      <c r="AP86" s="38">
        <f>'2018'!R91</f>
        <v>5600000</v>
      </c>
      <c r="AQ86" s="207">
        <f>'2018'!S91</f>
        <v>0.26730310262529833</v>
      </c>
      <c r="AR86" s="32" t="str">
        <f>'2018'!AB91</f>
        <v xml:space="preserve">La secretaria del interior, en el  Departamento del Quindío a la fecha cuenta con el plan lucha contra la trata de personas, actualizado en sesión de Comité Departamental y el marco de la implementación, se han realizado Jornadas de sensibilización en Universidad Von Humboldt, EAM y Terminal de Transporte y en articulación con los miembros del comité se realizarán jornadas en los 12 municipios del Departamento.
</v>
      </c>
      <c r="AS86" s="107">
        <f>'2019'!N91</f>
        <v>1</v>
      </c>
      <c r="AT86" s="108">
        <f>'2019'!O91</f>
        <v>1</v>
      </c>
      <c r="AU86" s="116">
        <f>'2019'!P91</f>
        <v>0.8</v>
      </c>
      <c r="AV86" s="38">
        <f>'2019'!Q91</f>
        <v>45299000</v>
      </c>
      <c r="AW86" s="38">
        <f>'2019'!R91</f>
        <v>37501000</v>
      </c>
      <c r="AX86" s="116" t="e">
        <f>'2019'!#REF!</f>
        <v>#REF!</v>
      </c>
      <c r="AY86" s="362" t="str">
        <f>'2019'!S91</f>
        <v xml:space="preserve">Se continúa con el desarrollo de jornadas de capacitación frente a la construcción de espacios libres de discriminación en las Instituciones Educativas de Armenia y el Quindío, a través de ejercicios de actualización y consolidación de manuales de convivencia escolar de conformidad con la Ley 1620. En este sentido, se han recibido diferentes solicitudes de acompañamiento por parte de instituciones educativas que han requerido asistencia técnica para el abordaje de los asuntos de género. </v>
      </c>
      <c r="AZ86" s="361">
        <f>'2020'!N91</f>
        <v>1</v>
      </c>
      <c r="BA86" s="361">
        <f>'2020'!O91</f>
        <v>0.25</v>
      </c>
      <c r="BB86" s="207">
        <f>'2020'!P91</f>
        <v>0.25</v>
      </c>
      <c r="BC86" s="372">
        <f>'2020'!Q91</f>
        <v>0</v>
      </c>
      <c r="BD86" s="372">
        <f>'2020'!R91</f>
        <v>0</v>
      </c>
      <c r="BE86" s="207">
        <f>'2020'!S91</f>
        <v>0</v>
      </c>
      <c r="BF86" s="366" t="s">
        <v>1420</v>
      </c>
      <c r="BG86" s="696">
        <v>3</v>
      </c>
      <c r="BH86" s="696">
        <v>1</v>
      </c>
      <c r="BI86" s="482">
        <v>0.33329999999999999</v>
      </c>
      <c r="BJ86" s="722">
        <v>0</v>
      </c>
      <c r="BK86" s="476">
        <v>0</v>
      </c>
      <c r="BL86" s="482">
        <v>0.33</v>
      </c>
      <c r="BM86" s="715"/>
      <c r="BN86" s="722">
        <v>1</v>
      </c>
      <c r="BO86" s="722">
        <v>1</v>
      </c>
      <c r="BP86" s="482">
        <v>1</v>
      </c>
      <c r="BQ86" s="740">
        <v>0</v>
      </c>
      <c r="BR86" s="740">
        <v>0</v>
      </c>
      <c r="BS86" s="679">
        <v>0</v>
      </c>
      <c r="BT86" s="764" t="s">
        <v>2884</v>
      </c>
      <c r="BU86" s="27"/>
    </row>
    <row r="87" spans="1:73" ht="60" customHeight="1" x14ac:dyDescent="0.25">
      <c r="A87" s="842"/>
      <c r="B87" s="837"/>
      <c r="C87" s="835"/>
      <c r="D87" s="687">
        <v>81</v>
      </c>
      <c r="E87" s="13" t="s">
        <v>536</v>
      </c>
      <c r="F87" s="13" t="s">
        <v>537</v>
      </c>
      <c r="G87" s="13" t="s">
        <v>538</v>
      </c>
      <c r="H87" s="13" t="s">
        <v>539</v>
      </c>
      <c r="I87" s="53" t="s">
        <v>540</v>
      </c>
      <c r="J87" s="43" t="s">
        <v>385</v>
      </c>
      <c r="K87" s="13" t="s">
        <v>386</v>
      </c>
      <c r="L87" s="18">
        <v>219</v>
      </c>
      <c r="M87" s="362" t="s">
        <v>482</v>
      </c>
      <c r="N87" s="428">
        <v>0.9</v>
      </c>
      <c r="O87" s="104">
        <v>1</v>
      </c>
      <c r="P87" s="358">
        <v>1</v>
      </c>
      <c r="Q87" s="88">
        <f>'2015'!O92</f>
        <v>0.1</v>
      </c>
      <c r="R87" s="90">
        <f>'2015'!P92</f>
        <v>0.05</v>
      </c>
      <c r="S87" s="37">
        <f>'2015'!Q92</f>
        <v>0.5</v>
      </c>
      <c r="T87" s="38" t="str">
        <f>'2015'!R92</f>
        <v>Costos asumidos por  consejeria presidencial para la equidad de  la mujer.</v>
      </c>
      <c r="U87" s="38">
        <f>'2015'!S92</f>
        <v>0</v>
      </c>
      <c r="V87" s="37">
        <f>'2015'!T92</f>
        <v>0</v>
      </c>
      <c r="W87" s="32" t="str">
        <f>'2015'!U92</f>
        <v>A traves de gestión con la consejeria presidencial para la equidad de la mujer se realizó un diplomado en convenio con la esap sobre el acceso a la justicia de las mujeres victimas dirigido a las comisarias de familia, jueces, personerias, defensoria del pueblo, secretaria de salud, secretaria de familia que contribuye a la prevencion de las violencias y a la construccion de las nuevas feminidades y masculinidades desde el enfoque de derechos.</v>
      </c>
      <c r="X87" s="107">
        <f>'2016'!N92</f>
        <v>0.09</v>
      </c>
      <c r="Y87" s="108">
        <f>'2016'!O92</f>
        <v>0.09</v>
      </c>
      <c r="Z87" s="116">
        <f>'2016'!P92</f>
        <v>1</v>
      </c>
      <c r="AA87" s="38">
        <f>'2016'!Q92</f>
        <v>5000000</v>
      </c>
      <c r="AB87" s="38">
        <f>'2016'!R92</f>
        <v>5000000</v>
      </c>
      <c r="AC87" s="116">
        <f>'2016'!S92</f>
        <v>1</v>
      </c>
      <c r="AD87" s="32" t="str">
        <f>'2016'!T92</f>
        <v>Se diseño 1 campañas para sensibilizar a la sociedad en general para la prevención de la violencia contra las mujeres por medio de afiches, entrega de manillas, separadores</v>
      </c>
      <c r="AE87" s="107">
        <f>'2017'!N92</f>
        <v>0.09</v>
      </c>
      <c r="AF87" s="108">
        <f>'2017'!O92</f>
        <v>0.09</v>
      </c>
      <c r="AG87" s="116">
        <f>'2017'!P92</f>
        <v>1</v>
      </c>
      <c r="AH87" s="38">
        <f>'2017'!Q92</f>
        <v>111600000</v>
      </c>
      <c r="AI87" s="38">
        <f>'2017'!R92</f>
        <v>94500000</v>
      </c>
      <c r="AJ87" s="116">
        <f>'2017'!S92</f>
        <v>0.84677419354838712</v>
      </c>
      <c r="AK87" s="32" t="str">
        <f>'2017'!T92</f>
        <v>Bajo el programa de seguridad  humana en la secretaria del interior, se ha logrado intervenir en once (11) barrios o comunidades en los diferentes municipios del departamento
Institución educativa General Santander (Montenegro), Centro De Interés - Estrategias de Conductas Y Comportamientos Agresivos De Los N.N.A Al Interior De Las Instituciones Educativas Y Grupos Familiares
La Esmeralda Circasia, Aplicación Ficha De Identificación
Instituto  Montegro,  Centro De Interés - Estrategias de Conductas Obsesivas Que Conllevan Al Uso De Sustancias Adictivas Y Otros Comportamientos Compulsivos.
Las Colinas,Presentación Del Programa ACOPI  encuentro Multicolor - Club De Progenitores
La Española Circasia, Encuentro Multicolor - Club De Progenitores
Nueva Tebaida I, encuentro Multicolor - Club De Progenitores
Nueva Tebaida II, encuentro Multicolor - Club De Progenitores
Playa Rica Barcelona, reunión lideres comunales.
Gobernación, Capacitación Líderes Comunales De Los Barrios Priorizados
San Felipe (Barcelona),  encuentro Multicolor - Club De Progenitores</v>
      </c>
      <c r="AL87" s="107">
        <f>'2018'!N92</f>
        <v>1</v>
      </c>
      <c r="AM87" s="108">
        <f>'2018'!O92</f>
        <v>0.1</v>
      </c>
      <c r="AN87" s="116">
        <f>'2018'!P92</f>
        <v>0.1</v>
      </c>
      <c r="AO87" s="38">
        <f>'2018'!Q92</f>
        <v>40000000</v>
      </c>
      <c r="AP87" s="38">
        <f>'2018'!R92</f>
        <v>7500000</v>
      </c>
      <c r="AQ87" s="207">
        <f>'2018'!S92</f>
        <v>0.1875</v>
      </c>
      <c r="AR87" s="32" t="str">
        <f>'2018'!AB92</f>
        <v xml:space="preserve">Como parte de las acciones realizadas para la Implementación de la  estrategia  de prevención y atención de la erradicación del abuso, explotación sexual comercial, trabajo infantil y peores formas de trabajo, y actividades delictivas, se realizó el acompañamiento a la estrategia denominada “Presentes Contra el Trabajo Infantil” en articulación con el Instituto Colombiano de Bienestar Familiar y otras entidades encargas de la prevención del trabajo infantil en los municipios de Calarcá, Quimbaya y Armenia. 
Población atendida: 60 jóvenes, 50 adultos </v>
      </c>
      <c r="AS87" s="107">
        <f>'2019'!N92</f>
        <v>1</v>
      </c>
      <c r="AT87" s="108">
        <f>'2019'!O92</f>
        <v>1</v>
      </c>
      <c r="AU87" s="116">
        <f>'2019'!P92</f>
        <v>0.7</v>
      </c>
      <c r="AV87" s="38">
        <f>'2019'!Q92</f>
        <v>50000000</v>
      </c>
      <c r="AW87" s="38">
        <f>'2019'!R92</f>
        <v>16166000</v>
      </c>
      <c r="AX87" s="116" t="e">
        <f>'2019'!#REF!</f>
        <v>#REF!</v>
      </c>
      <c r="AY87" s="362" t="str">
        <f>'2019'!S92</f>
        <v xml:space="preserve">La Secretaría del Interior viene desarrollando actividades en pro a los derechos sexuales como centro de interes en lo que se identifican los siguientes logros: 
• Recuperación de la confianza en sus pares y en sí mismo, lo cual facilita expresar y socializar sus sentimientos, pensamientos y acciones que convocan cada encuentro en la perspectiva de gestionar y mitigar las consecuencias que pudieran resultar contrarias al interés individual y colectivo.
• Sentir el acompañamiento institucional y mitigar la desconfianza y el recelo que secularmente les ha generado el sector público.
• El sector educativo, las familias y las organizaciones comunitarias encuentran en los Centros de Interés gran apoyo y alternativa para el cumplimiento de los objetivos misionales y alivio de las consecuencias por comportamientos adversos de la comunidad educativa.
• Los estudiantes reconocen en los Centros de interés, una opción para la autorreflexión respecto de sí mismos y de sus pares, que genera una creciente adherencia y desmitificación de las disciplinas asociadas con la salud mental.
</v>
      </c>
      <c r="AZ87" s="361">
        <f>'2020'!N92</f>
        <v>1</v>
      </c>
      <c r="BA87" s="361">
        <f>'2020'!O92</f>
        <v>0.1</v>
      </c>
      <c r="BB87" s="207">
        <f>'2020'!P92</f>
        <v>0.1</v>
      </c>
      <c r="BC87" s="372">
        <f>'2020'!Q92</f>
        <v>0</v>
      </c>
      <c r="BD87" s="372">
        <f>'2020'!R92</f>
        <v>0</v>
      </c>
      <c r="BE87" s="207">
        <f>'2020'!S92</f>
        <v>0</v>
      </c>
      <c r="BF87" s="366" t="s">
        <v>1420</v>
      </c>
      <c r="BG87" s="475">
        <v>0</v>
      </c>
      <c r="BH87" s="699">
        <v>0</v>
      </c>
      <c r="BI87" s="482">
        <v>0</v>
      </c>
      <c r="BJ87" s="167">
        <v>0</v>
      </c>
      <c r="BK87" s="167">
        <v>0</v>
      </c>
      <c r="BL87" s="482">
        <v>0</v>
      </c>
      <c r="BM87" s="715" t="s">
        <v>2608</v>
      </c>
      <c r="BN87" s="730">
        <v>0.9</v>
      </c>
      <c r="BO87" s="732">
        <v>0.03</v>
      </c>
      <c r="BP87" s="482">
        <v>0.25</v>
      </c>
      <c r="BQ87" s="740">
        <v>0</v>
      </c>
      <c r="BR87" s="740">
        <v>0</v>
      </c>
      <c r="BS87" s="482">
        <v>0.25</v>
      </c>
      <c r="BT87" s="715" t="s">
        <v>2885</v>
      </c>
      <c r="BU87" s="27"/>
    </row>
    <row r="88" spans="1:73" ht="83.25" customHeight="1" x14ac:dyDescent="0.25">
      <c r="A88" s="842"/>
      <c r="B88" s="837"/>
      <c r="C88" s="835"/>
      <c r="D88" s="687">
        <v>82</v>
      </c>
      <c r="E88" s="13" t="s">
        <v>541</v>
      </c>
      <c r="F88" s="13" t="s">
        <v>542</v>
      </c>
      <c r="G88" s="13" t="s">
        <v>543</v>
      </c>
      <c r="H88" s="13" t="s">
        <v>59</v>
      </c>
      <c r="I88" s="810" t="s">
        <v>544</v>
      </c>
      <c r="J88" s="826" t="s">
        <v>215</v>
      </c>
      <c r="K88" s="809" t="s">
        <v>216</v>
      </c>
      <c r="L88" s="836">
        <v>197</v>
      </c>
      <c r="M88" s="825" t="s">
        <v>217</v>
      </c>
      <c r="N88" s="429" t="s">
        <v>623</v>
      </c>
      <c r="O88" s="104">
        <v>0.44</v>
      </c>
      <c r="P88" s="701">
        <v>0.48</v>
      </c>
      <c r="Q88" s="88">
        <f>'2015'!O93</f>
        <v>0</v>
      </c>
      <c r="R88" s="90">
        <f>'2015'!P93</f>
        <v>0</v>
      </c>
      <c r="S88" s="37">
        <f>'2015'!Q93</f>
        <v>0</v>
      </c>
      <c r="T88" s="38">
        <f>'2015'!R93</f>
        <v>0</v>
      </c>
      <c r="U88" s="38">
        <f>'2015'!S93</f>
        <v>0</v>
      </c>
      <c r="V88" s="37">
        <f>'2015'!T93</f>
        <v>0</v>
      </c>
      <c r="W88" s="32" t="str">
        <f>'2015'!U93</f>
        <v>ND</v>
      </c>
      <c r="X88" s="107">
        <f>'2016'!N93</f>
        <v>0.09</v>
      </c>
      <c r="Y88" s="108">
        <f>'2016'!O93</f>
        <v>0.09</v>
      </c>
      <c r="Z88" s="116">
        <f>'2016'!P93</f>
        <v>1</v>
      </c>
      <c r="AA88" s="38">
        <f>'2016'!Q93</f>
        <v>0</v>
      </c>
      <c r="AB88" s="38">
        <f>'2016'!R93</f>
        <v>0</v>
      </c>
      <c r="AC88" s="116">
        <f>'2016'!S93</f>
        <v>0</v>
      </c>
      <c r="AD88" s="32" t="str">
        <f>'2016'!T93</f>
        <v xml:space="preserve">A traves de las reuniones que se trabajaron desde la secretaria de educacon departamental se han adelantado acciones de prevención de la violencia y practicas no discriminatorias </v>
      </c>
      <c r="AE88" s="107">
        <f>'2017'!N93</f>
        <v>0.09</v>
      </c>
      <c r="AF88" s="108">
        <f>'2017'!O93</f>
        <v>0.09</v>
      </c>
      <c r="AG88" s="116">
        <f>'2017'!P93</f>
        <v>1</v>
      </c>
      <c r="AH88" s="38">
        <f>'2017'!Q93</f>
        <v>82000000</v>
      </c>
      <c r="AI88" s="38">
        <f>'2017'!R93</f>
        <v>6570000</v>
      </c>
      <c r="AJ88" s="116">
        <f>'2017'!S93</f>
        <v>8.0121951219512197E-2</v>
      </c>
      <c r="AK88" s="32" t="str">
        <f>'2017'!T93</f>
        <v xml:space="preserve">A traves del a secretaria de educacion se viene implementado el comité  territorial de convivencia escolar con un plan de accion que incluye estrategias, programas y acciones  definidas por el comité. En alianzas con el secotr privado se estan implementando programas para el desarrollo de competencias ciudadanas, ejercicios de los derechos humanos, sexuales y reproductivos de los niños, niñas y adolescentes vinculados al sistema eduucativo </v>
      </c>
      <c r="AL88" s="107">
        <f>'2018'!N93</f>
        <v>1</v>
      </c>
      <c r="AM88" s="108">
        <f>'2018'!O93</f>
        <v>0.2</v>
      </c>
      <c r="AN88" s="116">
        <f>'2018'!P93</f>
        <v>0.2</v>
      </c>
      <c r="AO88" s="38">
        <f>'2018'!Q93</f>
        <v>69300000</v>
      </c>
      <c r="AP88" s="38">
        <f>'2018'!R93</f>
        <v>59520000</v>
      </c>
      <c r="AQ88" s="207">
        <f>'2018'!S93</f>
        <v>0.8588744588744589</v>
      </c>
      <c r="AR88" s="32" t="e">
        <f>'2018'!#REF!</f>
        <v>#REF!</v>
      </c>
      <c r="AS88" s="107">
        <f>'2019'!N93</f>
        <v>1</v>
      </c>
      <c r="AT88" s="108">
        <f>'2019'!O93</f>
        <v>1</v>
      </c>
      <c r="AU88" s="116">
        <f>'2019'!P93</f>
        <v>0.8</v>
      </c>
      <c r="AV88" s="38">
        <f>'2019'!Q93</f>
        <v>45299000</v>
      </c>
      <c r="AW88" s="38">
        <f>'2019'!R93</f>
        <v>37501000</v>
      </c>
      <c r="AX88" s="116" t="e">
        <f>'2019'!#REF!</f>
        <v>#REF!</v>
      </c>
      <c r="AY88" s="362" t="str">
        <f>'2019'!S93</f>
        <v>A través de estos talleres se vienen trabajando componentes de género, nuevas masculinidades, prevención de embarazos tempranos y no discriminación.</v>
      </c>
      <c r="AZ88" s="361">
        <f>'2020'!N93</f>
        <v>1</v>
      </c>
      <c r="BA88" s="361">
        <f>'2020'!O93</f>
        <v>0.2</v>
      </c>
      <c r="BB88" s="207">
        <f>'2020'!P93</f>
        <v>0.2</v>
      </c>
      <c r="BC88" s="372">
        <f>'2020'!Q93</f>
        <v>0</v>
      </c>
      <c r="BD88" s="372">
        <f>'2020'!R93</f>
        <v>0</v>
      </c>
      <c r="BE88" s="207">
        <f>'2020'!S93</f>
        <v>0</v>
      </c>
      <c r="BF88" s="366" t="s">
        <v>1420</v>
      </c>
      <c r="BG88" s="475">
        <v>3</v>
      </c>
      <c r="BH88" s="699">
        <v>2</v>
      </c>
      <c r="BI88" s="482">
        <v>0.66659999999999997</v>
      </c>
      <c r="BJ88" s="722">
        <v>0</v>
      </c>
      <c r="BK88" s="504">
        <v>0</v>
      </c>
      <c r="BL88" s="482">
        <v>0</v>
      </c>
      <c r="BM88" s="715"/>
      <c r="BN88" s="722">
        <v>3</v>
      </c>
      <c r="BO88" s="729">
        <v>0</v>
      </c>
      <c r="BP88" s="482">
        <v>0</v>
      </c>
      <c r="BQ88" s="740">
        <v>0</v>
      </c>
      <c r="BR88" s="740">
        <v>0</v>
      </c>
      <c r="BS88" s="482">
        <v>0</v>
      </c>
      <c r="BT88" s="39" t="s">
        <v>2840</v>
      </c>
      <c r="BU88" s="716"/>
    </row>
    <row r="89" spans="1:73" ht="120.75" customHeight="1" x14ac:dyDescent="0.25">
      <c r="A89" s="842"/>
      <c r="B89" s="837"/>
      <c r="C89" s="835"/>
      <c r="D89" s="687">
        <v>83</v>
      </c>
      <c r="E89" s="13" t="s">
        <v>545</v>
      </c>
      <c r="F89" s="13" t="s">
        <v>546</v>
      </c>
      <c r="G89" s="13" t="s">
        <v>547</v>
      </c>
      <c r="H89" s="13" t="s">
        <v>548</v>
      </c>
      <c r="I89" s="810"/>
      <c r="J89" s="826"/>
      <c r="K89" s="809"/>
      <c r="L89" s="836"/>
      <c r="M89" s="825"/>
      <c r="N89" s="428">
        <v>0.8</v>
      </c>
      <c r="O89" s="104">
        <v>0.8</v>
      </c>
      <c r="P89" s="768">
        <v>1</v>
      </c>
      <c r="Q89" s="88">
        <f>'2015'!O94</f>
        <v>0</v>
      </c>
      <c r="R89" s="90">
        <f>'2015'!P94</f>
        <v>0</v>
      </c>
      <c r="S89" s="37">
        <f>'2015'!Q94</f>
        <v>0</v>
      </c>
      <c r="T89" s="38">
        <f>'2015'!R94</f>
        <v>0</v>
      </c>
      <c r="U89" s="38">
        <f>'2015'!S94</f>
        <v>0</v>
      </c>
      <c r="V89" s="37">
        <f>'2015'!T94</f>
        <v>0</v>
      </c>
      <c r="W89" s="32" t="str">
        <f>'2015'!U94</f>
        <v>ND</v>
      </c>
      <c r="X89" s="107">
        <f>'2016'!N94</f>
        <v>0.08</v>
      </c>
      <c r="Y89" s="108">
        <f>'2016'!O94</f>
        <v>0.08</v>
      </c>
      <c r="Z89" s="116">
        <f>'2016'!P94</f>
        <v>1</v>
      </c>
      <c r="AA89" s="38">
        <f>'2016'!Q94</f>
        <v>0</v>
      </c>
      <c r="AB89" s="38">
        <f>'2016'!R94</f>
        <v>0</v>
      </c>
      <c r="AC89" s="116">
        <f>'2016'!S94</f>
        <v>0</v>
      </c>
      <c r="AD89" s="32" t="str">
        <f>'2016'!T94</f>
        <v>Este año no se ha hecho Campañas de sensibilización para los periodistas  de Prevención de violencias contra las mujeres, promoción de sus derechos bajo un enfoque diferencial y de género.</v>
      </c>
      <c r="AE89" s="107">
        <f>'2017'!N94</f>
        <v>0.08</v>
      </c>
      <c r="AF89" s="108">
        <f>'2017'!O94</f>
        <v>0.03</v>
      </c>
      <c r="AG89" s="116">
        <f>'2017'!P94</f>
        <v>0.375</v>
      </c>
      <c r="AH89" s="38">
        <f>'2017'!Q94</f>
        <v>0</v>
      </c>
      <c r="AI89" s="38">
        <f>'2017'!R94</f>
        <v>0</v>
      </c>
      <c r="AJ89" s="116">
        <f>'2017'!S94</f>
        <v>0</v>
      </c>
      <c r="AK89" s="32" t="str">
        <f>'2017'!T94</f>
        <v>en el mes de noviembre secretaria de familia se realizara un seminario para periodistas y estudiantes de comunicación social en el que se analizaran acciones y estrategias que los periodistas puedan usar con el fin de cubrir y rechazar la violencia de genero.</v>
      </c>
      <c r="AL89" s="107">
        <f>'2018'!N94</f>
        <v>0</v>
      </c>
      <c r="AM89" s="108">
        <f>'2018'!O94</f>
        <v>0</v>
      </c>
      <c r="AN89" s="116">
        <f>'2018'!P94</f>
        <v>0</v>
      </c>
      <c r="AO89" s="38">
        <f>'2018'!Q94</f>
        <v>0</v>
      </c>
      <c r="AP89" s="38">
        <f>'2018'!R94</f>
        <v>0</v>
      </c>
      <c r="AQ89" s="207">
        <f>'2018'!S94</f>
        <v>0</v>
      </c>
      <c r="AR89" s="32" t="str">
        <f>'2018'!AB93</f>
        <v xml:space="preserve">Se realizó un foro sobre el papel de los medios en la construcción de paz y equidad de género, en el cual se contó con una profesional de la comunicación social y la participación de lideresas del departamento con el fin de discutir sobre este asunto. </v>
      </c>
      <c r="AS89" s="107">
        <f>'2019'!N94</f>
        <v>0</v>
      </c>
      <c r="AT89" s="108">
        <v>0</v>
      </c>
      <c r="AU89" s="116">
        <f>'2019'!P94</f>
        <v>0</v>
      </c>
      <c r="AV89" s="38">
        <f>'2019'!Q94</f>
        <v>0</v>
      </c>
      <c r="AW89" s="38">
        <f>'2019'!R94</f>
        <v>0</v>
      </c>
      <c r="AX89" s="116" t="e">
        <f>'2019'!#REF!</f>
        <v>#REF!</v>
      </c>
      <c r="AY89" s="362">
        <f>'2019'!S94</f>
        <v>0</v>
      </c>
      <c r="AZ89" s="361">
        <f>'2020'!N94</f>
        <v>0</v>
      </c>
      <c r="BA89" s="361">
        <f>'2020'!O94</f>
        <v>0</v>
      </c>
      <c r="BB89" s="207">
        <f>'2020'!P94</f>
        <v>0</v>
      </c>
      <c r="BC89" s="372">
        <f>'2020'!Q94</f>
        <v>0</v>
      </c>
      <c r="BD89" s="372">
        <f>'2020'!R94</f>
        <v>0</v>
      </c>
      <c r="BE89" s="207">
        <f>'2020'!S94</f>
        <v>0</v>
      </c>
      <c r="BF89" s="27" t="s">
        <v>1075</v>
      </c>
      <c r="BG89" s="607">
        <v>0.8</v>
      </c>
      <c r="BH89" s="699">
        <v>80</v>
      </c>
      <c r="BI89" s="482">
        <v>1</v>
      </c>
      <c r="BJ89" s="722"/>
      <c r="BK89" s="504"/>
      <c r="BL89" s="482">
        <v>0</v>
      </c>
      <c r="BM89" s="27"/>
      <c r="BN89" s="730">
        <v>0.8</v>
      </c>
      <c r="BO89" s="732">
        <v>0.8</v>
      </c>
      <c r="BP89" s="482">
        <v>1</v>
      </c>
      <c r="BQ89" s="740">
        <v>360000</v>
      </c>
      <c r="BR89" s="745">
        <v>360000</v>
      </c>
      <c r="BS89" s="482">
        <v>1</v>
      </c>
      <c r="BT89" s="27" t="s">
        <v>2886</v>
      </c>
      <c r="BU89" s="716" t="s">
        <v>1398</v>
      </c>
    </row>
    <row r="90" spans="1:73" ht="60" customHeight="1" x14ac:dyDescent="0.25">
      <c r="A90" s="842"/>
      <c r="B90" s="837"/>
      <c r="C90" s="835"/>
      <c r="D90" s="687">
        <v>84</v>
      </c>
      <c r="E90" s="13" t="s">
        <v>549</v>
      </c>
      <c r="F90" s="13" t="s">
        <v>550</v>
      </c>
      <c r="G90" s="13" t="s">
        <v>551</v>
      </c>
      <c r="H90" s="13" t="s">
        <v>59</v>
      </c>
      <c r="I90" s="53" t="s">
        <v>552</v>
      </c>
      <c r="J90" s="43" t="s">
        <v>389</v>
      </c>
      <c r="K90" s="13" t="s">
        <v>424</v>
      </c>
      <c r="L90" s="18">
        <v>234</v>
      </c>
      <c r="M90" s="362" t="s">
        <v>425</v>
      </c>
      <c r="N90" s="428">
        <v>0.9</v>
      </c>
      <c r="O90" s="104">
        <v>1</v>
      </c>
      <c r="P90" s="358">
        <v>1</v>
      </c>
      <c r="Q90" s="88">
        <f>'2015'!O95</f>
        <v>0</v>
      </c>
      <c r="R90" s="90">
        <f>'2015'!P95</f>
        <v>0</v>
      </c>
      <c r="S90" s="37">
        <f>'2015'!Q95</f>
        <v>0</v>
      </c>
      <c r="T90" s="38">
        <f>'2015'!R95</f>
        <v>0</v>
      </c>
      <c r="U90" s="38">
        <f>'2015'!S95</f>
        <v>0</v>
      </c>
      <c r="V90" s="37">
        <f>'2015'!T95</f>
        <v>0</v>
      </c>
      <c r="W90" s="32" t="str">
        <f>'2015'!U95</f>
        <v>ND</v>
      </c>
      <c r="X90" s="107">
        <f>'2016'!N95</f>
        <v>0.09</v>
      </c>
      <c r="Y90" s="108">
        <f>'2016'!O95</f>
        <v>0</v>
      </c>
      <c r="Z90" s="116">
        <f>'2016'!P95</f>
        <v>0</v>
      </c>
      <c r="AA90" s="38">
        <f>'2016'!Q95</f>
        <v>0</v>
      </c>
      <c r="AB90" s="38">
        <f>'2016'!R95</f>
        <v>0</v>
      </c>
      <c r="AC90" s="116">
        <f>'2016'!S95</f>
        <v>0</v>
      </c>
      <c r="AD90" s="32" t="str">
        <f>'2016'!T95</f>
        <v xml:space="preserve">no se tiene informacion disponible </v>
      </c>
      <c r="AE90" s="107">
        <f>'2017'!N95</f>
        <v>0.09</v>
      </c>
      <c r="AF90" s="108">
        <f>'2017'!O95</f>
        <v>0.08</v>
      </c>
      <c r="AG90" s="116">
        <f>'2017'!P95</f>
        <v>0.88888888888888895</v>
      </c>
      <c r="AH90" s="38">
        <f>'2017'!Q95</f>
        <v>13390000</v>
      </c>
      <c r="AI90" s="38">
        <f>'2017'!R95</f>
        <v>4955000</v>
      </c>
      <c r="AJ90" s="116">
        <f>'2017'!S95</f>
        <v>0.37005227781926808</v>
      </c>
      <c r="AK90" s="32" t="str">
        <f>'2017'!T95</f>
        <v xml:space="preserve">Secretaria del interior  han acompañado Sesis (6) Municipios con plan formulado: Armenia, Circasia,Pijao,Cordoba,Génova, y Filandia
Pendientes por formulación seis municipios: Calarcá , Montenegro,  Quimbaya,  La Tebaida, B/vista y Salento 
Así mismo la actualizacion del plan de DDHH departamental se encuentra listo para revision y aprobacion por parte del director de la oficina de DDHH, dicho plan pasa a aprobación en comité de DDHH </v>
      </c>
      <c r="AL90" s="107">
        <f>'2018'!N95</f>
        <v>1</v>
      </c>
      <c r="AM90" s="108">
        <f>'2018'!O95</f>
        <v>0.3</v>
      </c>
      <c r="AN90" s="116">
        <f>'2018'!P95</f>
        <v>0.3</v>
      </c>
      <c r="AO90" s="38">
        <f>'2018'!Q95</f>
        <v>1185000000</v>
      </c>
      <c r="AP90" s="38">
        <f>'2018'!R95</f>
        <v>179880000</v>
      </c>
      <c r="AQ90" s="207">
        <f>'2018'!S95</f>
        <v>0.15179746835443039</v>
      </c>
      <c r="AR90" s="32" t="str">
        <f>'2018'!AB95</f>
        <v>A traves de la defensoria del pueblo, se establecen el conjunto de acciones de gestión defensorial necesarias para una adecuada recepcion, atencion y remision de casos presentados por las mujeres victimas y las personas OSIGD para favorecer el acceso a la atencion integral, proteccion, acceso a la justicia y reparacion integral con las diferetnes entidades estatales en la ruta de atencion integral.</v>
      </c>
      <c r="AS90" s="107">
        <f>'2019'!N95</f>
        <v>1</v>
      </c>
      <c r="AT90" s="108">
        <f>'2019'!O95</f>
        <v>1</v>
      </c>
      <c r="AU90" s="116">
        <f>'2019'!P95</f>
        <v>0.8</v>
      </c>
      <c r="AV90" s="38">
        <f>'2019'!Q95</f>
        <v>0</v>
      </c>
      <c r="AW90" s="38">
        <f>'2019'!R95</f>
        <v>0</v>
      </c>
      <c r="AX90" s="116" t="e">
        <f>'2019'!#REF!</f>
        <v>#REF!</v>
      </c>
      <c r="AY90" s="362" t="str">
        <f>'2019'!S95</f>
        <v xml:space="preserve">Se realizó un diseño para la implementación de una campaña de comunicaciones, con la finalidad de difundir las rutas de atención a mujeres víctimas y sensibilizar sobre la información pertinente sobre asuntos de género. De igual forma, a través del comité consultivo intersectorial para la atención de la violencia de género, se generan reportes que son publicados en medios de comunicación haciéndo hincapié en el cuidado que se debe generar para este tipo de publicaciones. </v>
      </c>
      <c r="AZ90" s="361">
        <f>'2020'!N95</f>
        <v>1</v>
      </c>
      <c r="BA90" s="361">
        <f>'2020'!O95</f>
        <v>0.3</v>
      </c>
      <c r="BB90" s="207">
        <f>'2020'!P95</f>
        <v>0.3</v>
      </c>
      <c r="BC90" s="372">
        <f>'2020'!Q95</f>
        <v>0</v>
      </c>
      <c r="BD90" s="372">
        <f>'2020'!R95</f>
        <v>0</v>
      </c>
      <c r="BE90" s="207">
        <f>'2020'!S95</f>
        <v>0</v>
      </c>
      <c r="BF90" s="27" t="s">
        <v>1075</v>
      </c>
      <c r="BG90" s="475">
        <v>0</v>
      </c>
      <c r="BH90" s="699">
        <v>0</v>
      </c>
      <c r="BI90" s="482">
        <v>0</v>
      </c>
      <c r="BJ90" s="167">
        <v>0</v>
      </c>
      <c r="BK90" s="175">
        <v>0</v>
      </c>
      <c r="BL90" s="482">
        <v>0</v>
      </c>
      <c r="BM90" s="27" t="s">
        <v>2608</v>
      </c>
      <c r="BN90" s="722">
        <v>1</v>
      </c>
      <c r="BO90" s="729">
        <v>5</v>
      </c>
      <c r="BP90" s="482">
        <v>1</v>
      </c>
      <c r="BQ90" s="740">
        <v>2885000</v>
      </c>
      <c r="BR90" s="745">
        <v>1081000</v>
      </c>
      <c r="BS90" s="482">
        <v>0.37</v>
      </c>
      <c r="BT90" s="27" t="s">
        <v>2887</v>
      </c>
      <c r="BU90" s="27"/>
    </row>
    <row r="91" spans="1:73" ht="60" customHeight="1" x14ac:dyDescent="0.25">
      <c r="A91" s="842"/>
      <c r="B91" s="837"/>
      <c r="C91" s="835"/>
      <c r="D91" s="687">
        <v>85</v>
      </c>
      <c r="E91" s="13" t="s">
        <v>553</v>
      </c>
      <c r="F91" s="13" t="s">
        <v>554</v>
      </c>
      <c r="G91" s="13" t="s">
        <v>555</v>
      </c>
      <c r="H91" s="13" t="s">
        <v>556</v>
      </c>
      <c r="I91" s="53" t="s">
        <v>557</v>
      </c>
      <c r="J91" s="826" t="s">
        <v>215</v>
      </c>
      <c r="K91" s="809" t="s">
        <v>216</v>
      </c>
      <c r="L91" s="836">
        <v>197</v>
      </c>
      <c r="M91" s="825" t="s">
        <v>217</v>
      </c>
      <c r="N91" s="428">
        <v>0.8</v>
      </c>
      <c r="O91" s="104">
        <v>1</v>
      </c>
      <c r="P91" s="358">
        <v>1</v>
      </c>
      <c r="Q91" s="88">
        <f>'2015'!O96</f>
        <v>0.05</v>
      </c>
      <c r="R91" s="90">
        <f>'2015'!P96</f>
        <v>0.05</v>
      </c>
      <c r="S91" s="37">
        <f>'2015'!Q96</f>
        <v>1</v>
      </c>
      <c r="T91" s="38" t="str">
        <f>'2015'!R96</f>
        <v>Costos asumidos por el tribunal superior de Armenia.</v>
      </c>
      <c r="U91" s="38">
        <f>'2015'!S96</f>
        <v>0</v>
      </c>
      <c r="V91" s="37">
        <f>'2015'!T96</f>
        <v>0</v>
      </c>
      <c r="W91" s="32" t="str">
        <f>'2015'!U96</f>
        <v xml:space="preserve">Sensibilizacion a la rama judicial sobre los derechos de la mujer y las leyes que las protegen. </v>
      </c>
      <c r="X91" s="107">
        <f>'2016'!N96</f>
        <v>0.08</v>
      </c>
      <c r="Y91" s="108">
        <f>'2016'!O96</f>
        <v>0</v>
      </c>
      <c r="Z91" s="116">
        <f>'2016'!P96</f>
        <v>0</v>
      </c>
      <c r="AA91" s="38">
        <f>'2016'!Q96</f>
        <v>0</v>
      </c>
      <c r="AB91" s="38">
        <f>'2016'!R96</f>
        <v>0</v>
      </c>
      <c r="AC91" s="116">
        <f>'2016'!S96</f>
        <v>0</v>
      </c>
      <c r="AD91" s="32" t="str">
        <f>'2016'!T96</f>
        <v>Este año no se reportó información de  participación en los cursos.</v>
      </c>
      <c r="AE91" s="107">
        <f>'2017'!N96</f>
        <v>0.08</v>
      </c>
      <c r="AF91" s="108">
        <f>'2017'!O96</f>
        <v>0</v>
      </c>
      <c r="AG91" s="116">
        <f>'2017'!P96</f>
        <v>0</v>
      </c>
      <c r="AH91" s="38">
        <f>'2017'!Q96</f>
        <v>82000000</v>
      </c>
      <c r="AI91" s="38">
        <f>'2017'!R96</f>
        <v>6570000</v>
      </c>
      <c r="AJ91" s="116">
        <f>'2017'!S96</f>
        <v>8.0121951219512197E-2</v>
      </c>
      <c r="AK91" s="32" t="str">
        <f>'2017'!T96</f>
        <v>la jefatura de mujer y equidad verificará la participación en los cursos.</v>
      </c>
      <c r="AL91" s="107">
        <f>'2018'!N96</f>
        <v>1</v>
      </c>
      <c r="AM91" s="108">
        <f>'2018'!O96</f>
        <v>0.2</v>
      </c>
      <c r="AN91" s="116">
        <f>'2018'!P96</f>
        <v>0.2</v>
      </c>
      <c r="AO91" s="38">
        <f>'2018'!Q96</f>
        <v>69300000</v>
      </c>
      <c r="AP91" s="38">
        <f>'2018'!R96</f>
        <v>59520000</v>
      </c>
      <c r="AQ91" s="207">
        <f>'2018'!S96</f>
        <v>0.8588744588744589</v>
      </c>
      <c r="AR91" s="32" t="str">
        <f>'2018'!AB96</f>
        <v xml:space="preserve">El Departamento del Quindío cuenta con un consejo seccional de género, el cual viene desarrollando diferentes actividades, como lo fue la socialización de protocolos y enfoque de género y diferencial, dirigido a profesionales del derecho, enlaces de género y población en general, sobre las rutas y los tipos penales establecidos para atender el enfoque de género en la tramitación de jurisprudencia y recepción de denuncias. </v>
      </c>
      <c r="AS91" s="107">
        <f>'2019'!N96</f>
        <v>1</v>
      </c>
      <c r="AT91" s="108">
        <f>'2019'!O96</f>
        <v>1</v>
      </c>
      <c r="AU91" s="116">
        <f>'2019'!P96</f>
        <v>0.7</v>
      </c>
      <c r="AV91" s="38">
        <f>'2019'!Q96</f>
        <v>10000000</v>
      </c>
      <c r="AW91" s="38" t="e">
        <f>'2019'!R96</f>
        <v>#REF!</v>
      </c>
      <c r="AX91" s="116" t="e">
        <f>'2019'!#REF!</f>
        <v>#REF!</v>
      </c>
      <c r="AY91" s="362" t="str">
        <f>'2019'!S96</f>
        <v xml:space="preserve">A través del funcionamiento del comité consultivo intersectorial para el abordaje integral de la violencia de género y la atención a niños, niñas y adolescentes víctimas de abuso sexual, el instituto colombiano de bienestar familiar viene participando a través de la unidad CAIVAS y CAVIF con presentación y seguimiento a informes sobre reportes de atención a víctimas. De igual forma, se efectúa un proceso de capacitación permanente a los enlaces de este comité en la atención diferencial a población vulnerable. </v>
      </c>
      <c r="AZ91" s="361">
        <f>'2020'!N96</f>
        <v>1</v>
      </c>
      <c r="BA91" s="361">
        <f>'2020'!O96</f>
        <v>0.2</v>
      </c>
      <c r="BB91" s="207">
        <f>'2020'!P96</f>
        <v>0.2</v>
      </c>
      <c r="BC91" s="372">
        <f>'2020'!Q96</f>
        <v>0</v>
      </c>
      <c r="BD91" s="372">
        <f>'2020'!R96</f>
        <v>0</v>
      </c>
      <c r="BE91" s="207">
        <f>'2020'!S96</f>
        <v>0</v>
      </c>
      <c r="BF91" s="27" t="s">
        <v>1420</v>
      </c>
      <c r="BG91" s="475">
        <v>0</v>
      </c>
      <c r="BH91" s="699">
        <v>0</v>
      </c>
      <c r="BI91" s="482">
        <v>0</v>
      </c>
      <c r="BJ91" s="722">
        <v>0</v>
      </c>
      <c r="BK91" s="504">
        <v>0</v>
      </c>
      <c r="BL91" s="482">
        <v>0</v>
      </c>
      <c r="BM91" s="27" t="s">
        <v>2608</v>
      </c>
      <c r="BN91" s="722">
        <v>0</v>
      </c>
      <c r="BO91" s="729">
        <v>0</v>
      </c>
      <c r="BP91" s="482">
        <v>0</v>
      </c>
      <c r="BQ91" s="740">
        <v>0</v>
      </c>
      <c r="BR91" s="740">
        <v>0</v>
      </c>
      <c r="BS91" s="482">
        <v>0</v>
      </c>
      <c r="BT91" s="39" t="s">
        <v>2905</v>
      </c>
      <c r="BU91" s="27"/>
    </row>
    <row r="92" spans="1:73" ht="133.5" customHeight="1" x14ac:dyDescent="0.25">
      <c r="A92" s="842"/>
      <c r="B92" s="839" t="s">
        <v>558</v>
      </c>
      <c r="C92" s="835" t="s">
        <v>559</v>
      </c>
      <c r="D92" s="687">
        <v>86</v>
      </c>
      <c r="E92" s="13" t="s">
        <v>560</v>
      </c>
      <c r="F92" s="13" t="s">
        <v>561</v>
      </c>
      <c r="G92" s="13" t="s">
        <v>562</v>
      </c>
      <c r="H92" s="13" t="s">
        <v>563</v>
      </c>
      <c r="I92" s="86" t="s">
        <v>564</v>
      </c>
      <c r="J92" s="826"/>
      <c r="K92" s="809"/>
      <c r="L92" s="836"/>
      <c r="M92" s="825"/>
      <c r="N92" s="429">
        <v>1</v>
      </c>
      <c r="O92" s="349">
        <v>0.5</v>
      </c>
      <c r="P92" s="701">
        <f>5/10*1</f>
        <v>0.5</v>
      </c>
      <c r="Q92" s="88">
        <f>'2015'!O97</f>
        <v>0</v>
      </c>
      <c r="R92" s="90">
        <f>'2015'!P97</f>
        <v>0</v>
      </c>
      <c r="S92" s="37">
        <f>'2015'!Q97</f>
        <v>0</v>
      </c>
      <c r="T92" s="38">
        <f>'2015'!R97</f>
        <v>0</v>
      </c>
      <c r="U92" s="38">
        <f>'2015'!S97</f>
        <v>0</v>
      </c>
      <c r="V92" s="37">
        <f>'2015'!T97</f>
        <v>0</v>
      </c>
      <c r="W92" s="32" t="str">
        <f>'2015'!U97</f>
        <v>ND</v>
      </c>
      <c r="X92" s="107">
        <f>'2016'!N97</f>
        <v>0.1</v>
      </c>
      <c r="Y92" s="108">
        <f>'2016'!O97</f>
        <v>0</v>
      </c>
      <c r="Z92" s="116">
        <f>'2016'!P97</f>
        <v>0</v>
      </c>
      <c r="AA92" s="38">
        <f>'2016'!Q97</f>
        <v>0</v>
      </c>
      <c r="AB92" s="38">
        <f>'2016'!R97</f>
        <v>0</v>
      </c>
      <c r="AC92" s="116">
        <f>'2016'!S97</f>
        <v>0</v>
      </c>
      <c r="AD92" s="32" t="str">
        <f>'2016'!T97</f>
        <v xml:space="preserve">Estos lineamientos ya estan estalbecidos por competencia a las entidades responslabes. </v>
      </c>
      <c r="AE92" s="107">
        <f>'2017'!N97</f>
        <v>0.1</v>
      </c>
      <c r="AF92" s="108">
        <f>'2017'!O97</f>
        <v>0.04</v>
      </c>
      <c r="AG92" s="116">
        <f>'2017'!P97</f>
        <v>0.39999999999999997</v>
      </c>
      <c r="AH92" s="38">
        <f>'2017'!Q97</f>
        <v>0</v>
      </c>
      <c r="AI92" s="38">
        <f>'2017'!R97</f>
        <v>0</v>
      </c>
      <c r="AJ92" s="116">
        <f>'2017'!S97</f>
        <v>0</v>
      </c>
      <c r="AK92" s="32" t="str">
        <f>'2017'!T97</f>
        <v xml:space="preserve">En la jefatura de mujer y equidad se esta priorizando los lineamientos para la investigación y atención de violencia, vulnerabilidad, entre otros. </v>
      </c>
      <c r="AL92" s="107">
        <f>'2018'!N97</f>
        <v>0</v>
      </c>
      <c r="AM92" s="108">
        <f>'2018'!O97</f>
        <v>0</v>
      </c>
      <c r="AN92" s="116">
        <f>'2018'!P97</f>
        <v>0</v>
      </c>
      <c r="AO92" s="38">
        <f>'2018'!Q97</f>
        <v>0</v>
      </c>
      <c r="AP92" s="38">
        <f>'2018'!R97</f>
        <v>0</v>
      </c>
      <c r="AQ92" s="207">
        <f>'2018'!S97</f>
        <v>0</v>
      </c>
      <c r="AR92" s="32" t="str">
        <f>'2018'!AB97</f>
        <v>La policia nacional, en el primer semestre del 2018, desarrolla acciones para el fortalecimiento, apoyo de la investigación y atención de casos relacionados con la violencia sexual, violencia intrafamiliar, homicidios y lesiones con sustancias corrosivas como el ácido, cumpliendo los lineamientos establecidos por la Fiscalia Gneral de la Nación. de acuerdo con la normatividad vigente así: Delitos sexuales, articulo 205-219 ley 599 del 2000.  Violencia intrafamiliar, Art 229, ley 599 del 2000. Feminicido, art 104A, Ley 599 del 200 (Ley 1761 del 06/07/2015), inasistencia alimentaria y lesiones con acido.</v>
      </c>
      <c r="AS92" s="107">
        <f>'2019'!N97</f>
        <v>1</v>
      </c>
      <c r="AT92" s="108">
        <f>'2019'!O97</f>
        <v>1</v>
      </c>
      <c r="AU92" s="116">
        <f>'2019'!P97</f>
        <v>0.8</v>
      </c>
      <c r="AV92" s="38">
        <f>'2019'!Q97</f>
        <v>45299000</v>
      </c>
      <c r="AW92" s="38">
        <f>'2019'!R97</f>
        <v>37501000</v>
      </c>
      <c r="AX92" s="116" t="e">
        <f>'2019'!#REF!</f>
        <v>#REF!</v>
      </c>
      <c r="AY92" s="362" t="str">
        <f>'2019'!S97</f>
        <v>La Secretaría de Familia en articulación con la Secretaría de Salud y la Defensoría del Pueblo, conformaron una mesa técnica de trabajo conjunto entre estas instancias, para el seguimiento a casos que vienen siendo reportados, los cuales han requerido de un acompañamiento especial a fiscales e investigadores, para la recepción de denuncias por violencia contra las mujeres, y lo cual ha requerido un abordaje específico del enfoque diferencial y de género.</v>
      </c>
      <c r="AZ92" s="361">
        <f>'2020'!N97</f>
        <v>0</v>
      </c>
      <c r="BA92" s="361">
        <f>'2020'!O97</f>
        <v>0</v>
      </c>
      <c r="BB92" s="207">
        <f>'2020'!P97</f>
        <v>0</v>
      </c>
      <c r="BC92" s="372">
        <f>'2020'!Q97</f>
        <v>0</v>
      </c>
      <c r="BD92" s="372">
        <f>'2020'!R97</f>
        <v>0</v>
      </c>
      <c r="BE92" s="207">
        <f>'2020'!S97</f>
        <v>0</v>
      </c>
      <c r="BF92" s="27" t="s">
        <v>1420</v>
      </c>
      <c r="BG92" s="475">
        <v>0</v>
      </c>
      <c r="BH92" s="699">
        <v>0</v>
      </c>
      <c r="BI92" s="482">
        <v>0</v>
      </c>
      <c r="BJ92" s="722"/>
      <c r="BK92" s="504"/>
      <c r="BL92" s="482">
        <v>0</v>
      </c>
      <c r="BM92" s="27" t="s">
        <v>2608</v>
      </c>
      <c r="BN92" s="722">
        <v>0</v>
      </c>
      <c r="BO92" s="729">
        <v>0</v>
      </c>
      <c r="BP92" s="482">
        <v>0</v>
      </c>
      <c r="BQ92" s="740">
        <v>0</v>
      </c>
      <c r="BR92" s="740">
        <v>0</v>
      </c>
      <c r="BS92" s="482">
        <v>0</v>
      </c>
      <c r="BT92" s="39" t="s">
        <v>2905</v>
      </c>
      <c r="BU92" s="716"/>
    </row>
    <row r="93" spans="1:73" ht="60" customHeight="1" x14ac:dyDescent="0.25">
      <c r="A93" s="842"/>
      <c r="B93" s="839"/>
      <c r="C93" s="835"/>
      <c r="D93" s="687">
        <v>87</v>
      </c>
      <c r="E93" s="13" t="s">
        <v>565</v>
      </c>
      <c r="F93" s="13" t="s">
        <v>566</v>
      </c>
      <c r="G93" s="13" t="s">
        <v>567</v>
      </c>
      <c r="H93" s="13" t="s">
        <v>568</v>
      </c>
      <c r="I93" s="53" t="s">
        <v>569</v>
      </c>
      <c r="J93" s="826"/>
      <c r="K93" s="809"/>
      <c r="L93" s="836"/>
      <c r="M93" s="825"/>
      <c r="N93" s="428">
        <v>0.9</v>
      </c>
      <c r="O93" s="104">
        <v>0.35</v>
      </c>
      <c r="P93" s="357">
        <v>0.38</v>
      </c>
      <c r="Q93" s="88">
        <f>'2015'!O98</f>
        <v>0</v>
      </c>
      <c r="R93" s="90">
        <f>'2015'!P98</f>
        <v>0</v>
      </c>
      <c r="S93" s="37">
        <f>'2015'!Q98</f>
        <v>0</v>
      </c>
      <c r="T93" s="38">
        <f>'2015'!R98</f>
        <v>0</v>
      </c>
      <c r="U93" s="38">
        <f>'2015'!S98</f>
        <v>0</v>
      </c>
      <c r="V93" s="37">
        <f>'2015'!T98</f>
        <v>0</v>
      </c>
      <c r="W93" s="32" t="str">
        <f>'2015'!U98</f>
        <v>ND</v>
      </c>
      <c r="X93" s="107">
        <f>'2016'!N98</f>
        <v>0.09</v>
      </c>
      <c r="Y93" s="108">
        <f>'2016'!O98</f>
        <v>0.09</v>
      </c>
      <c r="Z93" s="116">
        <f>'2016'!P98</f>
        <v>1</v>
      </c>
      <c r="AA93" s="38">
        <f>'2016'!Q98</f>
        <v>0</v>
      </c>
      <c r="AB93" s="38">
        <f>'2016'!R98</f>
        <v>0</v>
      </c>
      <c r="AC93" s="116">
        <f>'2016'!S98</f>
        <v>0</v>
      </c>
      <c r="AD93" s="32" t="str">
        <f>'2016'!T98</f>
        <v xml:space="preserve">Se garantiza la atencion especializada por las entidades competentes para el restablecimiento de derechos de las niñas y adolescentes victimas de viloncia sexual. </v>
      </c>
      <c r="AE93" s="107">
        <f>'2017'!N98</f>
        <v>0.09</v>
      </c>
      <c r="AF93" s="108">
        <f>'2017'!O98</f>
        <v>0.09</v>
      </c>
      <c r="AG93" s="116">
        <f>'2017'!P98</f>
        <v>1</v>
      </c>
      <c r="AH93" s="38">
        <f>'2017'!Q98</f>
        <v>0</v>
      </c>
      <c r="AI93" s="38">
        <f>'2017'!R98</f>
        <v>0</v>
      </c>
      <c r="AJ93" s="116">
        <f>'2017'!S98</f>
        <v>0</v>
      </c>
      <c r="AK93" s="32" t="str">
        <f>'2017'!T98</f>
        <v xml:space="preserve">La jefaturade equidad y mujer garantiza la atencion especializada por las entidades competentes para el restablecimiento de derechos de las niñas y adolescentes victimas de viloncia sexual. </v>
      </c>
      <c r="AL93" s="107">
        <f>'2018'!N98</f>
        <v>0</v>
      </c>
      <c r="AM93" s="108">
        <f>'2018'!O98</f>
        <v>0</v>
      </c>
      <c r="AN93" s="116">
        <f>'2018'!P98</f>
        <v>0</v>
      </c>
      <c r="AO93" s="38">
        <f>'2018'!Q98</f>
        <v>0</v>
      </c>
      <c r="AP93" s="38">
        <f>'2018'!R98</f>
        <v>0</v>
      </c>
      <c r="AQ93" s="207">
        <f>'2018'!S98</f>
        <v>0</v>
      </c>
      <c r="AR93" s="32" t="str">
        <f>'2018'!AB98</f>
        <v>El ICBF, en el primer semestre del año 2018 realizó una capacitación de rutas de atención ante amenaza  vulneración de los derechos, construcción del diagnostico sitiacional y pacto de convivencia.</v>
      </c>
      <c r="AS93" s="107">
        <f>'2019'!N98</f>
        <v>0</v>
      </c>
      <c r="AT93" s="108">
        <f>'2019'!O98</f>
        <v>0</v>
      </c>
      <c r="AU93" s="116">
        <f>'2019'!P98</f>
        <v>0.8</v>
      </c>
      <c r="AV93" s="38">
        <f>'2019'!Q98</f>
        <v>0</v>
      </c>
      <c r="AW93" s="38">
        <f>'2019'!R98</f>
        <v>0</v>
      </c>
      <c r="AX93" s="116" t="e">
        <f>'2019'!#REF!</f>
        <v>#REF!</v>
      </c>
      <c r="AY93" s="362" t="str">
        <f>'2019'!S98</f>
        <v xml:space="preserve"> Este proceso hace parte de las acciones que se derivan del comité consultivo intersectorial para el abordaje integral de la violencia de género. </v>
      </c>
      <c r="AZ93" s="361">
        <f>'2020'!N98</f>
        <v>0</v>
      </c>
      <c r="BA93" s="361">
        <f>'2020'!O98</f>
        <v>0</v>
      </c>
      <c r="BB93" s="207">
        <f>'2020'!P98</f>
        <v>0</v>
      </c>
      <c r="BC93" s="372">
        <f>'2020'!Q98</f>
        <v>0</v>
      </c>
      <c r="BD93" s="372">
        <f>'2020'!R98</f>
        <v>0</v>
      </c>
      <c r="BE93" s="207">
        <f>'2020'!S98</f>
        <v>0</v>
      </c>
      <c r="BF93" s="673" t="s">
        <v>1420</v>
      </c>
      <c r="BG93" s="475">
        <v>0</v>
      </c>
      <c r="BH93" s="699">
        <v>0</v>
      </c>
      <c r="BI93" s="482">
        <v>0</v>
      </c>
      <c r="BJ93" s="722">
        <v>509485277</v>
      </c>
      <c r="BK93" s="504">
        <v>4193941309</v>
      </c>
      <c r="BL93" s="482">
        <v>0.82</v>
      </c>
      <c r="BM93" s="27" t="s">
        <v>2651</v>
      </c>
      <c r="BN93" s="722">
        <v>0</v>
      </c>
      <c r="BO93" s="729">
        <v>0</v>
      </c>
      <c r="BP93" s="482">
        <v>0</v>
      </c>
      <c r="BQ93" s="740">
        <v>0</v>
      </c>
      <c r="BR93" s="740">
        <v>0</v>
      </c>
      <c r="BS93" s="482">
        <v>0</v>
      </c>
      <c r="BT93" s="39" t="s">
        <v>2905</v>
      </c>
      <c r="BU93" s="27"/>
    </row>
    <row r="94" spans="1:73" ht="60" customHeight="1" x14ac:dyDescent="0.25">
      <c r="A94" s="842"/>
      <c r="B94" s="839"/>
      <c r="C94" s="835"/>
      <c r="D94" s="687">
        <v>88</v>
      </c>
      <c r="E94" s="13" t="s">
        <v>570</v>
      </c>
      <c r="F94" s="13" t="s">
        <v>571</v>
      </c>
      <c r="G94" s="13" t="s">
        <v>572</v>
      </c>
      <c r="H94" s="13" t="s">
        <v>59</v>
      </c>
      <c r="I94" s="53" t="s">
        <v>573</v>
      </c>
      <c r="J94" s="852" t="s">
        <v>574</v>
      </c>
      <c r="K94" s="836"/>
      <c r="L94" s="836"/>
      <c r="M94" s="853"/>
      <c r="N94" s="428">
        <v>0.9</v>
      </c>
      <c r="O94" s="104">
        <v>0.09</v>
      </c>
      <c r="P94" s="357">
        <f>O94/N94</f>
        <v>9.9999999999999992E-2</v>
      </c>
      <c r="Q94" s="88">
        <f>'2015'!O99</f>
        <v>0</v>
      </c>
      <c r="R94" s="90">
        <f>'2015'!P99</f>
        <v>0</v>
      </c>
      <c r="S94" s="37">
        <f>'2015'!Q99</f>
        <v>0</v>
      </c>
      <c r="T94" s="38">
        <f>'2015'!R99</f>
        <v>0</v>
      </c>
      <c r="U94" s="38">
        <f>'2015'!S99</f>
        <v>0</v>
      </c>
      <c r="V94" s="37">
        <f>'2015'!T99</f>
        <v>0</v>
      </c>
      <c r="W94" s="32" t="str">
        <f>'2015'!U99</f>
        <v>ND</v>
      </c>
      <c r="X94" s="107">
        <f>'2016'!N99</f>
        <v>0.09</v>
      </c>
      <c r="Y94" s="108">
        <f>'2016'!O99</f>
        <v>0.09</v>
      </c>
      <c r="Z94" s="116">
        <f>'2016'!P99</f>
        <v>1</v>
      </c>
      <c r="AA94" s="38">
        <f>'2016'!Q99</f>
        <v>0</v>
      </c>
      <c r="AB94" s="38">
        <f>'2016'!R99</f>
        <v>0</v>
      </c>
      <c r="AC94" s="116">
        <f>'2016'!S99</f>
        <v>0</v>
      </c>
      <c r="AD94" s="32" t="str">
        <f>'2016'!T99</f>
        <v>se ha garantizado el funcionamiento en todo el departamento</v>
      </c>
      <c r="AE94" s="107">
        <f>'2017'!N99</f>
        <v>0.09</v>
      </c>
      <c r="AF94" s="108">
        <f>'2017'!O99</f>
        <v>0</v>
      </c>
      <c r="AG94" s="116">
        <f>'2017'!P99</f>
        <v>0</v>
      </c>
      <c r="AH94" s="38" t="str">
        <f>'2017'!Q99</f>
        <v>PENDIENTE</v>
      </c>
      <c r="AI94" s="38" t="str">
        <f>'2017'!R99</f>
        <v>PENDIENTE</v>
      </c>
      <c r="AJ94" s="116">
        <f>'2017'!S99</f>
        <v>0</v>
      </c>
      <c r="AK94" s="32" t="str">
        <f>'2017'!T99</f>
        <v>Se ha citado con su respectivo oficio, sin embargo, no se ha logrado consolidar informacion.</v>
      </c>
      <c r="AL94" s="107">
        <f>'2018'!N99</f>
        <v>0</v>
      </c>
      <c r="AM94" s="108">
        <f>'2018'!O99</f>
        <v>0</v>
      </c>
      <c r="AN94" s="116">
        <f>'2018'!P99</f>
        <v>0</v>
      </c>
      <c r="AO94" s="38">
        <f>'2018'!Q99</f>
        <v>0</v>
      </c>
      <c r="AP94" s="38" t="e">
        <f>'2018'!R99</f>
        <v>#VALUE!</v>
      </c>
      <c r="AQ94" s="207">
        <f>'2018'!S99</f>
        <v>0</v>
      </c>
      <c r="AR94" s="32" t="str">
        <f>'2018'!AB99</f>
        <v xml:space="preserve">A través del comitñe consultivo intersectorial de prevención de violencia de género y atención de casos de abuso sexual, se viene haciendo seguimiento a los informes reportados por ICBF en estos asuntos, de manera que se le pueda dar trámite prioritario una vez se presenten problemáticas en este aspecto. </v>
      </c>
      <c r="AS94" s="107">
        <f>'2019'!N99</f>
        <v>0</v>
      </c>
      <c r="AT94" s="108">
        <f>'2019'!O99</f>
        <v>0</v>
      </c>
      <c r="AU94" s="116">
        <f>'2019'!P99</f>
        <v>0.8</v>
      </c>
      <c r="AV94" s="38">
        <f>'2019'!Q99</f>
        <v>0</v>
      </c>
      <c r="AW94" s="38">
        <f>'2019'!R99</f>
        <v>0</v>
      </c>
      <c r="AX94" s="116" t="e">
        <f>'2019'!#REF!</f>
        <v>#REF!</v>
      </c>
      <c r="AY94" s="362" t="str">
        <f>'2019'!S99</f>
        <v>El ICBF en conjunto con la Fiscalía General de la Nación garantiza el funcionamiento del CAIVAS y la atención de niñas, niños y adolescentes, se han realizado 142 procesos de restablecimiento de derechos a niñas y adolescentes.</v>
      </c>
      <c r="AZ94" s="361">
        <f>'2020'!N99</f>
        <v>0</v>
      </c>
      <c r="BA94" s="361">
        <f>'2020'!O99</f>
        <v>0</v>
      </c>
      <c r="BB94" s="207">
        <f>'2020'!P99</f>
        <v>0</v>
      </c>
      <c r="BC94" s="372">
        <f>'2020'!Q99</f>
        <v>0</v>
      </c>
      <c r="BD94" s="372">
        <f>'2020'!R99</f>
        <v>0</v>
      </c>
      <c r="BE94" s="207">
        <f>'2020'!S99</f>
        <v>0</v>
      </c>
      <c r="BF94" s="375"/>
      <c r="BG94" s="696">
        <v>0</v>
      </c>
      <c r="BH94" s="696">
        <f>BL94+BN94+BP94+BR94</f>
        <v>0</v>
      </c>
      <c r="BI94" s="482">
        <v>0</v>
      </c>
      <c r="BJ94" s="722">
        <v>0</v>
      </c>
      <c r="BK94" s="476">
        <v>0</v>
      </c>
      <c r="BL94" s="482">
        <v>0</v>
      </c>
      <c r="BM94" s="27" t="s">
        <v>2608</v>
      </c>
      <c r="BN94" s="722">
        <v>0</v>
      </c>
      <c r="BO94" s="722">
        <v>0</v>
      </c>
      <c r="BP94" s="482">
        <v>0</v>
      </c>
      <c r="BQ94" s="740">
        <v>0</v>
      </c>
      <c r="BR94" s="740">
        <v>0</v>
      </c>
      <c r="BS94" s="482">
        <v>0</v>
      </c>
      <c r="BT94" s="39" t="s">
        <v>2905</v>
      </c>
      <c r="BU94" s="27"/>
    </row>
    <row r="95" spans="1:73" ht="60" customHeight="1" x14ac:dyDescent="0.25">
      <c r="A95" s="842"/>
      <c r="B95" s="837" t="s">
        <v>558</v>
      </c>
      <c r="C95" s="835" t="s">
        <v>559</v>
      </c>
      <c r="D95" s="687">
        <v>89</v>
      </c>
      <c r="E95" s="13" t="s">
        <v>575</v>
      </c>
      <c r="F95" s="13" t="s">
        <v>576</v>
      </c>
      <c r="G95" s="13" t="s">
        <v>577</v>
      </c>
      <c r="H95" s="13" t="s">
        <v>59</v>
      </c>
      <c r="I95" s="53" t="s">
        <v>578</v>
      </c>
      <c r="J95" s="826" t="s">
        <v>215</v>
      </c>
      <c r="K95" s="809" t="s">
        <v>216</v>
      </c>
      <c r="L95" s="836">
        <v>197</v>
      </c>
      <c r="M95" s="825" t="s">
        <v>217</v>
      </c>
      <c r="N95" s="428">
        <v>0.9</v>
      </c>
      <c r="O95" s="104">
        <v>0.9</v>
      </c>
      <c r="P95" s="359">
        <v>100</v>
      </c>
      <c r="Q95" s="88">
        <f>'2015'!O100</f>
        <v>0</v>
      </c>
      <c r="R95" s="90">
        <f>'2015'!P100</f>
        <v>0</v>
      </c>
      <c r="S95" s="37">
        <f>'2015'!Q100</f>
        <v>0</v>
      </c>
      <c r="T95" s="38">
        <f>'2015'!R100</f>
        <v>0</v>
      </c>
      <c r="U95" s="38">
        <f>'2015'!S100</f>
        <v>0</v>
      </c>
      <c r="V95" s="37">
        <f>'2015'!T100</f>
        <v>0</v>
      </c>
      <c r="W95" s="32" t="str">
        <f>'2015'!U100</f>
        <v>ND</v>
      </c>
      <c r="X95" s="107">
        <f>'2016'!N100</f>
        <v>0.09</v>
      </c>
      <c r="Y95" s="108">
        <f>'2016'!O100</f>
        <v>0.09</v>
      </c>
      <c r="Z95" s="116">
        <f>'2016'!P100</f>
        <v>1</v>
      </c>
      <c r="AA95" s="38">
        <f>'2016'!Q100</f>
        <v>0</v>
      </c>
      <c r="AB95" s="38">
        <f>'2016'!R100</f>
        <v>0</v>
      </c>
      <c r="AC95" s="116">
        <f>'2016'!S100</f>
        <v>0</v>
      </c>
      <c r="AD95" s="32" t="str">
        <f>'2016'!T100</f>
        <v>se ha acompañado  el fortalecimiento de la Línea estratégica de violencia basada en género del Programa de Casas de Justicia.</v>
      </c>
      <c r="AE95" s="107">
        <f>'2017'!N100</f>
        <v>0.09</v>
      </c>
      <c r="AF95" s="108">
        <f>'2017'!O100</f>
        <v>0.09</v>
      </c>
      <c r="AG95" s="116">
        <f>'2017'!P100</f>
        <v>1</v>
      </c>
      <c r="AH95" s="38">
        <f>'2017'!Q100</f>
        <v>82000000</v>
      </c>
      <c r="AI95" s="38">
        <f>'2017'!R100</f>
        <v>6570000</v>
      </c>
      <c r="AJ95" s="116">
        <f>'2017'!S100</f>
        <v>8.0121951219512197E-2</v>
      </c>
      <c r="AK95" s="32" t="str">
        <f>'2017'!T100</f>
        <v>La jefatura de mujer y equiad de genero se ha acompañado  el fortalecimiento de la Línea estratégica de violencia basada en género del Programa de Casas de Justicia.</v>
      </c>
      <c r="AL95" s="107">
        <f>'2018'!N100</f>
        <v>1</v>
      </c>
      <c r="AM95" s="108">
        <f>'2018'!O100</f>
        <v>0.2</v>
      </c>
      <c r="AN95" s="116">
        <f>'2018'!P100</f>
        <v>0.2</v>
      </c>
      <c r="AO95" s="38">
        <f>'2018'!Q100</f>
        <v>69300000</v>
      </c>
      <c r="AP95" s="38">
        <f>'2018'!R100</f>
        <v>59520000</v>
      </c>
      <c r="AQ95" s="207">
        <f>'2018'!S100</f>
        <v>0.8588744588744589</v>
      </c>
      <c r="AR95" s="32" t="e">
        <f>'2018'!#REF!</f>
        <v>#REF!</v>
      </c>
      <c r="AS95" s="107">
        <f>'2019'!N100</f>
        <v>0</v>
      </c>
      <c r="AT95" s="108" t="e">
        <f>'2019'!O100</f>
        <v>#REF!</v>
      </c>
      <c r="AU95" s="116">
        <f>'2019'!P100</f>
        <v>0</v>
      </c>
      <c r="AV95" s="38">
        <f>'2019'!Q100</f>
        <v>0</v>
      </c>
      <c r="AW95" s="38" t="e">
        <f>'2019'!R100</f>
        <v>#REF!</v>
      </c>
      <c r="AX95" s="116" t="e">
        <f>'2019'!#REF!</f>
        <v>#REF!</v>
      </c>
      <c r="AY95" s="362" t="str">
        <f>'2019'!S100</f>
        <v xml:space="preserve"> Este proceso hace parte de las acciones que se derivan del comité consultivo intersectorial para el abordaje integral de la violencia de género. </v>
      </c>
      <c r="AZ95" s="361">
        <f>'2020'!N100</f>
        <v>1</v>
      </c>
      <c r="BA95" s="361">
        <f>'2020'!O100</f>
        <v>0.2</v>
      </c>
      <c r="BB95" s="207">
        <f>'2020'!P100</f>
        <v>0.2</v>
      </c>
      <c r="BC95" s="372">
        <f>'2020'!Q100</f>
        <v>0</v>
      </c>
      <c r="BD95" s="372">
        <f>'2020'!R100</f>
        <v>0</v>
      </c>
      <c r="BE95" s="207">
        <f>'2020'!S100</f>
        <v>0</v>
      </c>
      <c r="BF95" s="365" t="s">
        <v>1016</v>
      </c>
      <c r="BG95" s="475">
        <v>0</v>
      </c>
      <c r="BH95" s="699">
        <v>0</v>
      </c>
      <c r="BI95" s="482">
        <v>0</v>
      </c>
      <c r="BJ95" s="722">
        <v>11540000</v>
      </c>
      <c r="BK95" s="504">
        <v>0</v>
      </c>
      <c r="BL95" s="482">
        <v>0</v>
      </c>
      <c r="BM95" s="716" t="s">
        <v>2608</v>
      </c>
      <c r="BN95" s="730">
        <v>0.9</v>
      </c>
      <c r="BO95" s="785">
        <v>0.9</v>
      </c>
      <c r="BP95" s="482">
        <v>1</v>
      </c>
      <c r="BQ95" s="740">
        <v>0</v>
      </c>
      <c r="BR95" s="745">
        <v>1010000</v>
      </c>
      <c r="BS95" s="482">
        <v>1</v>
      </c>
      <c r="BT95" s="716" t="s">
        <v>2888</v>
      </c>
      <c r="BU95" s="716"/>
    </row>
    <row r="96" spans="1:73" ht="60" customHeight="1" x14ac:dyDescent="0.25">
      <c r="A96" s="842"/>
      <c r="B96" s="837"/>
      <c r="C96" s="835"/>
      <c r="D96" s="687">
        <v>90</v>
      </c>
      <c r="E96" s="13" t="s">
        <v>579</v>
      </c>
      <c r="F96" s="13" t="s">
        <v>580</v>
      </c>
      <c r="G96" s="13" t="s">
        <v>581</v>
      </c>
      <c r="H96" s="13" t="s">
        <v>563</v>
      </c>
      <c r="I96" s="53" t="s">
        <v>582</v>
      </c>
      <c r="J96" s="826"/>
      <c r="K96" s="809"/>
      <c r="L96" s="836"/>
      <c r="M96" s="825"/>
      <c r="N96" s="429">
        <v>1</v>
      </c>
      <c r="O96" s="349">
        <v>1</v>
      </c>
      <c r="P96" s="359">
        <v>100</v>
      </c>
      <c r="Q96" s="88" t="str">
        <f>'2015'!O101</f>
        <v xml:space="preserve">Implementación de Lineamientos para la atención adecuada de mujeres víctimas </v>
      </c>
      <c r="R96" s="90">
        <f>'2015'!P101</f>
        <v>1</v>
      </c>
      <c r="S96" s="37">
        <f>'2015'!Q101</f>
        <v>1</v>
      </c>
      <c r="T96" s="38">
        <f>'2015'!R101</f>
        <v>120477539</v>
      </c>
      <c r="U96" s="38">
        <f>'2015'!S101</f>
        <v>48449646</v>
      </c>
      <c r="V96" s="37">
        <f>'2015'!T101</f>
        <v>0.4021467105167213</v>
      </c>
      <c r="W96" s="32" t="str">
        <f>'2015'!U101</f>
        <v>En lo que va corrido de la vigencia 2015, se ha brindado asesoría técnica, a los 12 municipios, en la actualización del PARIV (PLAN DE ATENCIÓN Y REPARACIÓN INTEGRAL A VÍCTIMAS) y se actualizó el Departamental, teniendo en cuenta los componentes  de la POLÍTICA PÚBLICA DE ATENCIÓN A VÍCTIMAS como: PREVENCIÓN Y PROTECCIÓN, ASISTENCIA Y ATENCIÓN, REPARACIÓN INTEGRAL, VERDAD Y JUSTICIA,  RETORNOS Y REUBICACIÓN y  FORTALECIMIENTO INSTITUCIONAL. Es por ello que el Plan de Acción  para la Atención y Reparación Integral a las Víctimas del Conflicto Armado, residente en el Departamento del Quindío, refleja la adecuada implementación de la Ley 1448 de 2011 y su Decreto Reglamentario 4800 de 2011, dentro del cual se conjugan esfuerzos y compromisos interinstitucionales para generar mayor inclusión, menor vulnerabilidad e inequidad social y garantizar el goce efectivo de derechos de las víctimas del conflicto armado interno. INSTANCIAS DE PARTICIPACION: Comité Departamental de Paz. Consejo Departamental de Paz. Comité de Lucha Contra la Trata de Personas. Comité de Justicia Transicional. Subcomité de Prevención y Protección. Subcomité de Asistencia y Atención. Subcomité de Reparación Integral.</v>
      </c>
      <c r="X96" s="107">
        <f>'2016'!N101</f>
        <v>0.1</v>
      </c>
      <c r="Y96" s="108">
        <f>'2016'!O101</f>
        <v>0.1</v>
      </c>
      <c r="Z96" s="116">
        <f>'2016'!P101</f>
        <v>1</v>
      </c>
      <c r="AA96" s="38">
        <f>'2016'!Q101</f>
        <v>0</v>
      </c>
      <c r="AB96" s="38">
        <f>'2016'!R101</f>
        <v>0</v>
      </c>
      <c r="AC96" s="116">
        <f>'2016'!S101</f>
        <v>0</v>
      </c>
      <c r="AD96" s="32" t="str">
        <f>'2016'!T101</f>
        <v xml:space="preserve">se han socializado las rutas de atencion deseañadas para la atencion adecuada a mujeres victimas de violencia de genero. </v>
      </c>
      <c r="AE96" s="107">
        <f>'2017'!N101</f>
        <v>0.1</v>
      </c>
      <c r="AF96" s="108">
        <f>'2017'!O101</f>
        <v>0.1</v>
      </c>
      <c r="AG96" s="116">
        <f>'2017'!P101</f>
        <v>1</v>
      </c>
      <c r="AH96" s="38">
        <f>'2017'!Q101</f>
        <v>0</v>
      </c>
      <c r="AI96" s="38">
        <f>'2017'!R101</f>
        <v>0</v>
      </c>
      <c r="AJ96" s="116">
        <f>'2017'!S101</f>
        <v>0</v>
      </c>
      <c r="AK96" s="32" t="str">
        <f>'2017'!T101</f>
        <v xml:space="preserve">jefatura de equidad y mujer, se han socializado las rutas de atencion deseañadas para la atencion adecuada a mujeres victimas de violencia de genero. </v>
      </c>
      <c r="AL96" s="107">
        <f>'2018'!N101</f>
        <v>0</v>
      </c>
      <c r="AM96" s="108">
        <f>'2018'!O101</f>
        <v>0</v>
      </c>
      <c r="AN96" s="116">
        <f>'2018'!P101</f>
        <v>0</v>
      </c>
      <c r="AO96" s="38">
        <f>'2018'!Q101</f>
        <v>0</v>
      </c>
      <c r="AP96" s="38">
        <f>'2018'!R101</f>
        <v>0</v>
      </c>
      <c r="AQ96" s="207">
        <f>'2018'!S101</f>
        <v>0</v>
      </c>
      <c r="AR96" s="32">
        <f>'2018'!AB101</f>
        <v>0</v>
      </c>
      <c r="AS96" s="107">
        <f>'2019'!N101</f>
        <v>1</v>
      </c>
      <c r="AT96" s="108">
        <f>'2019'!O101</f>
        <v>1</v>
      </c>
      <c r="AU96" s="116">
        <f>'2019'!P101</f>
        <v>0.8</v>
      </c>
      <c r="AV96" s="38">
        <f>'2019'!Q101</f>
        <v>50000000</v>
      </c>
      <c r="AW96" s="38">
        <f>'2019'!R101</f>
        <v>12768000</v>
      </c>
      <c r="AX96" s="116" t="e">
        <f>'2019'!#REF!</f>
        <v>#REF!</v>
      </c>
      <c r="AY96" s="362" t="str">
        <f>'2019'!S101</f>
        <v xml:space="preserve">Para la presente vigencia, continúa en funcionamiento el comité consultivo intersectorial para el abordaje integral de la violencia de género. Es así como este mecanismo sirve para el fortalecimiento de los componentes estratégicos establecidos en los programas de casas de justicia, las cuales no se encuentran en funcionamiento, sin embargo las medidas establecidas en la Ley 1257 vienen siendo objeto de seguimiento a través del comité. Es de tener en cuenta de igual forma, que los mecanismos de seguimiento a la aplicación de protocolos y la implementación de linamientos para la atención adecuada de mujeres víctimas, hacen parte de las funciones esenciales de este comité, por lo cual se considera el mismo como objeto de cumplimiento de las acciones concretas relacionadas. </v>
      </c>
      <c r="AZ96" s="361">
        <f>'2020'!N101</f>
        <v>0</v>
      </c>
      <c r="BA96" s="361">
        <f>'2020'!O101</f>
        <v>0</v>
      </c>
      <c r="BB96" s="207">
        <f>'2020'!P101</f>
        <v>0</v>
      </c>
      <c r="BC96" s="372">
        <f>'2020'!Q101</f>
        <v>0</v>
      </c>
      <c r="BD96" s="372">
        <f>'2020'!R101</f>
        <v>0</v>
      </c>
      <c r="BE96" s="207">
        <f>'2020'!S101</f>
        <v>0</v>
      </c>
      <c r="BF96" s="366" t="s">
        <v>1420</v>
      </c>
      <c r="BG96" s="607">
        <v>1</v>
      </c>
      <c r="BH96" s="607">
        <v>1</v>
      </c>
      <c r="BI96" s="482">
        <v>1</v>
      </c>
      <c r="BJ96" s="622">
        <v>11540000</v>
      </c>
      <c r="BK96" s="580">
        <v>8655000</v>
      </c>
      <c r="BL96" s="482">
        <v>0.75</v>
      </c>
      <c r="BM96" s="715" t="s">
        <v>2652</v>
      </c>
      <c r="BN96" s="730">
        <v>1</v>
      </c>
      <c r="BO96" s="730">
        <v>1</v>
      </c>
      <c r="BP96" s="482">
        <v>1</v>
      </c>
      <c r="BQ96" s="740">
        <v>0</v>
      </c>
      <c r="BR96" s="740">
        <v>0</v>
      </c>
      <c r="BS96" s="482">
        <v>0</v>
      </c>
      <c r="BT96" s="715" t="s">
        <v>2889</v>
      </c>
      <c r="BU96" s="716"/>
    </row>
    <row r="97" spans="1:73" ht="60" customHeight="1" x14ac:dyDescent="0.25">
      <c r="A97" s="842"/>
      <c r="B97" s="837"/>
      <c r="C97" s="835"/>
      <c r="D97" s="687">
        <v>91</v>
      </c>
      <c r="E97" s="13" t="s">
        <v>583</v>
      </c>
      <c r="F97" s="13" t="s">
        <v>584</v>
      </c>
      <c r="G97" s="13" t="s">
        <v>585</v>
      </c>
      <c r="H97" s="13" t="s">
        <v>586</v>
      </c>
      <c r="I97" s="53" t="s">
        <v>587</v>
      </c>
      <c r="J97" s="43" t="s">
        <v>588</v>
      </c>
      <c r="K97" s="13" t="s">
        <v>589</v>
      </c>
      <c r="L97" s="13" t="s">
        <v>590</v>
      </c>
      <c r="M97" s="418" t="s">
        <v>591</v>
      </c>
      <c r="N97" s="428">
        <v>0.9</v>
      </c>
      <c r="O97" s="104">
        <v>0.8</v>
      </c>
      <c r="P97" s="760">
        <f>O97/N97</f>
        <v>0.88888888888888895</v>
      </c>
      <c r="Q97" s="88" t="str">
        <f>'2015'!O102</f>
        <v>Verificación del 20% de cumplimiento de los protocolo de atención a víctimas de violencia de genero</v>
      </c>
      <c r="R97" s="90">
        <f>'2015'!P102</f>
        <v>0.2</v>
      </c>
      <c r="S97" s="37">
        <f>'2015'!Q102</f>
        <v>1</v>
      </c>
      <c r="T97" s="38">
        <f>'2015'!R102</f>
        <v>148240000</v>
      </c>
      <c r="U97" s="38">
        <f>'2015'!S102</f>
        <v>21708252</v>
      </c>
      <c r="V97" s="37">
        <f>'2015'!T102</f>
        <v>0.14643990825688075</v>
      </c>
      <c r="W97" s="32" t="str">
        <f>'2015'!U102</f>
        <v>Con la aprobacion del proyecto de apoyo a la atencion integral de las mujeres víctimas de todo tipo de violencias se dio un avance significativo en el tema de articulacion que permita que los protocolos puedan funcionar de manera adecuada y que las rutas de atencion sean efectivas</v>
      </c>
      <c r="X97" s="107">
        <f>'2016'!N102</f>
        <v>0.09</v>
      </c>
      <c r="Y97" s="108">
        <f>'2016'!O102</f>
        <v>0.09</v>
      </c>
      <c r="Z97" s="116">
        <f>'2016'!P102</f>
        <v>1</v>
      </c>
      <c r="AA97" s="38">
        <f>'2016'!Q102</f>
        <v>0</v>
      </c>
      <c r="AB97" s="38">
        <f>'2016'!R102</f>
        <v>0</v>
      </c>
      <c r="AC97" s="116">
        <f>'2016'!S102</f>
        <v>0</v>
      </c>
      <c r="AD97" s="32" t="str">
        <f>'2016'!T102</f>
        <v xml:space="preserve">se ha realizado el seguimiento a las rutas de atencion a las mujeres victimas de violencia de género. </v>
      </c>
      <c r="AE97" s="107">
        <f>'2017'!N102</f>
        <v>0.09</v>
      </c>
      <c r="AF97" s="108">
        <f>'2017'!O102</f>
        <v>7.8E-2</v>
      </c>
      <c r="AG97" s="116">
        <f>'2017'!P102</f>
        <v>0.8666666666666667</v>
      </c>
      <c r="AH97" s="38" t="str">
        <f>'2017'!Q102</f>
        <v>82.000.000
25100000</v>
      </c>
      <c r="AI97" s="38" t="str">
        <f>'2017'!R102</f>
        <v>6.570.000
12176208</v>
      </c>
      <c r="AJ97" s="116">
        <f>'2017'!S102</f>
        <v>0</v>
      </c>
      <c r="AK97" s="32" t="str">
        <f>'2017'!T102</f>
        <v xml:space="preserve">Entre la secretaria del interior y la secretaria de familia (jefatura de mujer y equidad) en el seguimiento a la aplicación de protocolos de atención a víctimas de violencia se ha llevado a cabo el pago de las sesiones de manera continua y de acuerdo a lo solicitado por la Secretaría técnica.
Cinco (5) Sesiones comité ejecutivo y ética mesa de víctimas
Tres (3) Sesiones plenario mesa de víctimas
 Dos (2) Sesiones Comité Justicia Transicional y garantías 
</v>
      </c>
      <c r="AL97" s="107">
        <f>'2018'!N102</f>
        <v>1</v>
      </c>
      <c r="AM97" s="108">
        <f>'2018'!O102</f>
        <v>0.2</v>
      </c>
      <c r="AN97" s="116">
        <f>'2018'!P102</f>
        <v>0.2</v>
      </c>
      <c r="AO97" s="38">
        <f>'2018'!Q102</f>
        <v>69300000</v>
      </c>
      <c r="AP97" s="38">
        <f>'2018'!R102</f>
        <v>59520000</v>
      </c>
      <c r="AQ97" s="207">
        <f>'2018'!S102</f>
        <v>0.8588744588744589</v>
      </c>
      <c r="AR97" s="32" t="str">
        <f>'2018'!AB100</f>
        <v xml:space="preserve">La secretaria del interior, con el fin de fortalecer el Comité departamental de justicia transicional y la mesa de participación efectiva de las víctimas del conflicto, el Departamento ha garantizado la participación efectiva mediante el pago de apoyos de gasto de transporte, pago apoyo compensatorio, apoyo logístico (lugar de sesiones y elementos para desarrollar la misma) y el componente de alimentación.   En este sentido, a la fecha se han llevado a cabo las siguientes sesiones:             
• Dos sesiones plenarias.
• Una sesión del comité de ética. 
• Una sesión del comité ejecutivo.
• Dos sesiones de comité departamental de justicia transicional.
Así mismo, el Departamento continuará fortaleciendo las dos instancias.
</v>
      </c>
      <c r="AS97" s="107">
        <f>'2019'!N102</f>
        <v>0</v>
      </c>
      <c r="AT97" s="108">
        <f>'2019'!O102</f>
        <v>0</v>
      </c>
      <c r="AU97" s="116">
        <f>'2019'!P102</f>
        <v>0.8</v>
      </c>
      <c r="AV97" s="38">
        <f>'2019'!Q102</f>
        <v>0</v>
      </c>
      <c r="AW97" s="38">
        <f>'2019'!R102</f>
        <v>0</v>
      </c>
      <c r="AX97" s="116" t="e">
        <f>'2019'!#REF!</f>
        <v>#REF!</v>
      </c>
      <c r="AY97" s="362" t="str">
        <f>'2019'!S102</f>
        <v xml:space="preserve"> Este proceso hace parte de las acciones que se derivan del comité consultivo intersectorial para el abordaje integral de la violencia de género. </v>
      </c>
      <c r="AZ97" s="361">
        <f>'2020'!N102</f>
        <v>1</v>
      </c>
      <c r="BA97" s="361">
        <f>'2020'!O102</f>
        <v>0.2</v>
      </c>
      <c r="BB97" s="207">
        <f>'2020'!P102</f>
        <v>0.2</v>
      </c>
      <c r="BC97" s="372">
        <f>'2020'!Q102</f>
        <v>0</v>
      </c>
      <c r="BD97" s="372">
        <f>'2020'!R102</f>
        <v>0</v>
      </c>
      <c r="BE97" s="207">
        <f>'2020'!S102</f>
        <v>0</v>
      </c>
      <c r="BF97" s="366" t="s">
        <v>1420</v>
      </c>
      <c r="BG97" s="475">
        <v>0</v>
      </c>
      <c r="BH97" s="699">
        <v>1</v>
      </c>
      <c r="BI97" s="482">
        <v>1</v>
      </c>
      <c r="BJ97" s="722">
        <v>0</v>
      </c>
      <c r="BK97" s="476">
        <v>0</v>
      </c>
      <c r="BL97" s="482">
        <v>0</v>
      </c>
      <c r="BM97" s="715" t="s">
        <v>2653</v>
      </c>
      <c r="BN97" s="722">
        <v>1</v>
      </c>
      <c r="BO97" s="729">
        <v>1</v>
      </c>
      <c r="BP97" s="482">
        <v>1</v>
      </c>
      <c r="BQ97" s="740">
        <v>17310000</v>
      </c>
      <c r="BR97" s="740">
        <v>17310000</v>
      </c>
      <c r="BS97" s="482">
        <v>1</v>
      </c>
      <c r="BT97" s="715" t="s">
        <v>2890</v>
      </c>
      <c r="BU97" s="27"/>
    </row>
    <row r="98" spans="1:73" ht="60" customHeight="1" x14ac:dyDescent="0.25">
      <c r="A98" s="842"/>
      <c r="B98" s="837"/>
      <c r="C98" s="835"/>
      <c r="D98" s="687">
        <v>92</v>
      </c>
      <c r="E98" s="13" t="s">
        <v>592</v>
      </c>
      <c r="F98" s="13" t="s">
        <v>593</v>
      </c>
      <c r="G98" s="13" t="s">
        <v>594</v>
      </c>
      <c r="H98" s="13" t="s">
        <v>595</v>
      </c>
      <c r="I98" s="53" t="s">
        <v>596</v>
      </c>
      <c r="J98" s="43" t="s">
        <v>597</v>
      </c>
      <c r="K98" s="13" t="s">
        <v>386</v>
      </c>
      <c r="L98" s="18">
        <v>219</v>
      </c>
      <c r="M98" s="362" t="s">
        <v>482</v>
      </c>
      <c r="N98" s="429">
        <v>2</v>
      </c>
      <c r="O98" s="349">
        <v>2</v>
      </c>
      <c r="P98" s="768">
        <f>O98/N98</f>
        <v>1</v>
      </c>
      <c r="Q98" s="88">
        <f>'2015'!O103</f>
        <v>1</v>
      </c>
      <c r="R98" s="90">
        <f>'2015'!P103</f>
        <v>1</v>
      </c>
      <c r="S98" s="37">
        <f>'2015'!Q103</f>
        <v>1</v>
      </c>
      <c r="T98" s="38">
        <f>'2015'!R103</f>
        <v>42709999</v>
      </c>
      <c r="U98" s="38">
        <f>'2015'!S103</f>
        <v>35673333</v>
      </c>
      <c r="V98" s="37">
        <f>'2015'!T103</f>
        <v>0.83524546558757817</v>
      </c>
      <c r="W98" s="32" t="str">
        <f>'2015'!U103</f>
        <v>Se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vulnerados.</v>
      </c>
      <c r="X98" s="107">
        <f>'2016'!N103</f>
        <v>0.1</v>
      </c>
      <c r="Y98" s="108">
        <f>'2016'!O103</f>
        <v>0.1</v>
      </c>
      <c r="Z98" s="116">
        <f>'2016'!P103</f>
        <v>1</v>
      </c>
      <c r="AA98" s="38">
        <f>'2016'!Q103</f>
        <v>0</v>
      </c>
      <c r="AB98" s="38">
        <f>'2016'!R103</f>
        <v>0</v>
      </c>
      <c r="AC98" s="116">
        <f>'2016'!S103</f>
        <v>0</v>
      </c>
      <c r="AD98" s="32" t="str">
        <f>'2016'!T103</f>
        <v>Estan establecidas en el codigo de infancia y adolescencia</v>
      </c>
      <c r="AE98" s="107">
        <f>'2017'!N103</f>
        <v>0.1</v>
      </c>
      <c r="AF98" s="108">
        <f>'2017'!O103</f>
        <v>0.08</v>
      </c>
      <c r="AG98" s="116">
        <f>'2017'!P103</f>
        <v>0.79999999999999993</v>
      </c>
      <c r="AH98" s="38">
        <f>'2017'!Q103</f>
        <v>111600000</v>
      </c>
      <c r="AI98" s="38">
        <f>'2017'!R103</f>
        <v>94500000</v>
      </c>
      <c r="AJ98" s="116">
        <f>'2017'!S103</f>
        <v>0.84677419354838712</v>
      </c>
      <c r="AK98" s="32" t="str">
        <f>'2017'!T103</f>
        <v xml:space="preserve">Secretaria del interior reporta que estas estan establecidas en el codigo de infancia y adolescencia, en el area de seguridad humana tiene el convenio con  mambruno va a la guerra, mensaje de prevencion para que no se vinculen a los grupos  ARM, anteriormente conocido como ACR, en el que se han intervenido  veinticinco(25) barrios o comunidades en los doce municipios del departamento y un corregimiento (Barcelona), con los siguientes programas:
Aplicación ficha de identificación
Encuentro multicolor clubes por la vida
Centro de interés agresividad - violencia
Centro de interés comportamientos obsesivos compulsivos
Club de progenitores 
Adulto mayor 
Centro de interés transición sexo afectiva
Centro de interés estilos cognitivos diferentes
Club de mujeres
Centro de interés duelo
Lo anterior en los siguientes barrios e instituciones:
1. La Playa - Nueva Esperanza - La Isla
2. La Playita- Fundadores – Calle Larga
3. Villa Teresa - Española - San Diego I Etapa
4. Nuevo Horizonte I – 
5. Nuevo Horizonte II – Obrero
6. Playa Rica (Caritas I, Caritas 2, Europeo, Italiano, Álamos) - San Felipe
7. Linconl
8. Llanitos Piloto 
9. Llanitos Gualara
10. Cantarito
11. Nueva Tebaida
12. Cantarito - Nueva Tebaida I Y II - Instituciones Educativas
13. Villas del Prado
14. Frailejones Alto Y Bajo
15. Villa Nohemí 
16. La Española 
17. La Esmeralda
18 Colinas
19. Isabela
20. Ciudad Alegría 
21. Comuneros 
22. Pablo Sexto
23. El Cacique 
24. EL RECREO 
25. El Román
</v>
      </c>
      <c r="AL98" s="107">
        <f>'2018'!N103</f>
        <v>1</v>
      </c>
      <c r="AM98" s="108">
        <f>'2018'!O103</f>
        <v>0.15</v>
      </c>
      <c r="AN98" s="116">
        <f>'2018'!P103</f>
        <v>0.15</v>
      </c>
      <c r="AO98" s="38">
        <f>'2018'!Q103</f>
        <v>7250000</v>
      </c>
      <c r="AP98" s="38">
        <f>'2018'!R103</f>
        <v>1500000</v>
      </c>
      <c r="AQ98" s="207">
        <f>'2018'!S103</f>
        <v>0.20689655172413793</v>
      </c>
      <c r="AR98" s="32" t="str">
        <f>'2018'!AB103</f>
        <v>La secretaria del interior para realizar la implementación del plan integral de prevención a las violaciones de derechos Humanos DDHH e infracciones al Derecho Internacional Humanitario, actualmente el Departamento se encuentra realizando su respectiva actualización para la presente vigencia. Toda vez que el Departamento a la fecha cuenta con un plan vigente e implementado.</v>
      </c>
      <c r="AS98" s="107">
        <f>'2019'!N103</f>
        <v>0</v>
      </c>
      <c r="AT98" s="108">
        <f>'2019'!O103</f>
        <v>0</v>
      </c>
      <c r="AU98" s="116">
        <f>'2019'!P103</f>
        <v>0.8</v>
      </c>
      <c r="AV98" s="38">
        <f>'2019'!Q103</f>
        <v>0</v>
      </c>
      <c r="AW98" s="38">
        <f>'2019'!R103</f>
        <v>0</v>
      </c>
      <c r="AX98" s="116" t="e">
        <f>'2019'!#REF!</f>
        <v>#REF!</v>
      </c>
      <c r="AY98" s="362" t="str">
        <f>'2019'!S103</f>
        <v xml:space="preserve"> Este proceso hace parte de las acciones que se derivan del comité consultivo intersectorial para el abordaje integral de la violencia de género. </v>
      </c>
      <c r="AZ98" s="361">
        <f>'2020'!N103</f>
        <v>1</v>
      </c>
      <c r="BA98" s="361">
        <f>'2020'!O103</f>
        <v>0.15</v>
      </c>
      <c r="BB98" s="207">
        <f>'2020'!P103</f>
        <v>0.15</v>
      </c>
      <c r="BC98" s="372">
        <f>'2020'!Q103</f>
        <v>0</v>
      </c>
      <c r="BD98" s="372">
        <f>'2020'!R103</f>
        <v>0</v>
      </c>
      <c r="BE98" s="207">
        <f>'2020'!S103</f>
        <v>0</v>
      </c>
      <c r="BF98" s="366" t="s">
        <v>1420</v>
      </c>
      <c r="BG98" s="475">
        <v>0</v>
      </c>
      <c r="BH98" s="699">
        <v>0</v>
      </c>
      <c r="BI98" s="482">
        <v>0</v>
      </c>
      <c r="BJ98" s="722">
        <v>0</v>
      </c>
      <c r="BK98" s="476">
        <v>0</v>
      </c>
      <c r="BL98" s="482">
        <v>0</v>
      </c>
      <c r="BM98" s="715" t="s">
        <v>2608</v>
      </c>
      <c r="BN98" s="722">
        <v>2</v>
      </c>
      <c r="BO98" s="729">
        <v>2</v>
      </c>
      <c r="BP98" s="482">
        <v>1</v>
      </c>
      <c r="BQ98" s="740">
        <v>0</v>
      </c>
      <c r="BR98" s="740">
        <v>0</v>
      </c>
      <c r="BS98" s="482">
        <v>0</v>
      </c>
      <c r="BT98" s="764" t="s">
        <v>2891</v>
      </c>
      <c r="BU98" s="27"/>
    </row>
    <row r="99" spans="1:73" ht="60" customHeight="1" x14ac:dyDescent="0.25">
      <c r="A99" s="842"/>
      <c r="B99" s="837"/>
      <c r="C99" s="835"/>
      <c r="D99" s="687">
        <v>93</v>
      </c>
      <c r="E99" s="13" t="s">
        <v>598</v>
      </c>
      <c r="F99" s="13" t="s">
        <v>599</v>
      </c>
      <c r="G99" s="13" t="s">
        <v>600</v>
      </c>
      <c r="H99" s="13" t="s">
        <v>601</v>
      </c>
      <c r="I99" s="53" t="s">
        <v>602</v>
      </c>
      <c r="J99" s="59" t="s">
        <v>389</v>
      </c>
      <c r="K99" s="27" t="s">
        <v>603</v>
      </c>
      <c r="L99" s="27">
        <v>228</v>
      </c>
      <c r="M99" s="419" t="s">
        <v>604</v>
      </c>
      <c r="N99" s="429">
        <v>1</v>
      </c>
      <c r="O99" s="349">
        <v>0.5</v>
      </c>
      <c r="P99" s="701">
        <f>5/10*1</f>
        <v>0.5</v>
      </c>
      <c r="Q99" s="88">
        <f>'2015'!O104</f>
        <v>0</v>
      </c>
      <c r="R99" s="90">
        <f>'2015'!P104</f>
        <v>0</v>
      </c>
      <c r="S99" s="37">
        <f>'2015'!Q104</f>
        <v>0</v>
      </c>
      <c r="T99" s="38">
        <f>'2015'!R104</f>
        <v>0</v>
      </c>
      <c r="U99" s="38">
        <f>'2015'!S104</f>
        <v>0</v>
      </c>
      <c r="V99" s="37">
        <f>'2015'!T104</f>
        <v>0</v>
      </c>
      <c r="W99" s="32">
        <f>'2015'!U104</f>
        <v>0</v>
      </c>
      <c r="X99" s="107">
        <f>'2016'!N104</f>
        <v>0.1</v>
      </c>
      <c r="Y99" s="108">
        <f>'2016'!O104</f>
        <v>0</v>
      </c>
      <c r="Z99" s="116">
        <f>'2016'!P104</f>
        <v>0</v>
      </c>
      <c r="AA99" s="38">
        <f>'2016'!Q104</f>
        <v>0</v>
      </c>
      <c r="AB99" s="38">
        <f>'2016'!R104</f>
        <v>0</v>
      </c>
      <c r="AC99" s="116">
        <f>'2016'!S104</f>
        <v>0</v>
      </c>
      <c r="AD99" s="32" t="str">
        <f>'2016'!T104</f>
        <v xml:space="preserve">No reporta informacion </v>
      </c>
      <c r="AE99" s="107">
        <f>'2017'!N104</f>
        <v>0.1</v>
      </c>
      <c r="AF99" s="108">
        <f>'2017'!O104</f>
        <v>0.08</v>
      </c>
      <c r="AG99" s="116">
        <f>'2017'!P104</f>
        <v>0.79999999999999993</v>
      </c>
      <c r="AH99" s="38">
        <f>'2017'!Q104</f>
        <v>25100000</v>
      </c>
      <c r="AI99" s="38">
        <f>'2017'!R104</f>
        <v>12176208</v>
      </c>
      <c r="AJ99" s="116">
        <f>'2017'!S104</f>
        <v>0.48510788844621516</v>
      </c>
      <c r="AK99" s="32" t="str">
        <f>'2017'!T104</f>
        <v xml:space="preserve">Secretaria del interir en el seguimiento a la aplicación de protocolos de atención a víctimas de violencia se ha llevado a cabo el pago de las sesiones de manera continua y de acuerdo a lo solicitado por la Secretaría técnica.
Cinco (5) Sesiones comité ejecutivo y ética mesa de víctimas
Tres (3) Sesiones plenario mesa de víctimas
 Dos (2) Sesiones Comité Justicia Transicional y garantías 
</v>
      </c>
      <c r="AL99" s="107">
        <f>'2018'!N104</f>
        <v>12</v>
      </c>
      <c r="AM99" s="108">
        <f>'2018'!O104</f>
        <v>8</v>
      </c>
      <c r="AN99" s="116">
        <f>'2018'!P104</f>
        <v>0.66666666666666663</v>
      </c>
      <c r="AO99" s="38">
        <f>'2018'!Q104</f>
        <v>210000000</v>
      </c>
      <c r="AP99" s="38">
        <f>'2018'!R104</f>
        <v>68175000</v>
      </c>
      <c r="AQ99" s="207">
        <f>'2018'!S104</f>
        <v>0.32464285714285712</v>
      </c>
      <c r="AR99" s="32" t="str">
        <f>'2018'!AB104</f>
        <v xml:space="preserve">Por medio de la secretaria del interior se realizó: - Capacitación en Ley 1448 de 2011 (Política Pública población víctima del conflicto) dirigidas a la población víctima en los municipios de Génova, Córdoba, Montenegro, La Tebaida, Circasia y Calarcá, impactando a 103 mujeres. 
- Capacitación en Protocolo de Participación para la población víctima en los municipios de Quimbaya, Córdoba, Calarcá, Armenia, Génova, Montenegro, Circasia, impactando a ochenta y ocho (88) mujeres.  
</v>
      </c>
      <c r="AS99" s="107">
        <f>'2019'!N104</f>
        <v>1</v>
      </c>
      <c r="AT99" s="108">
        <f>'2019'!O104</f>
        <v>1</v>
      </c>
      <c r="AU99" s="116">
        <f>'2019'!P104</f>
        <v>0.7</v>
      </c>
      <c r="AV99" s="38">
        <f>'2019'!Q104</f>
        <v>50000000</v>
      </c>
      <c r="AW99" s="38">
        <f>'2019'!R104</f>
        <v>16166000</v>
      </c>
      <c r="AX99" s="116" t="e">
        <f>'2019'!#REF!</f>
        <v>#REF!</v>
      </c>
      <c r="AY99" s="362" t="str">
        <f>'2019'!S104</f>
        <v xml:space="preserve">La Secretaría del Interior, a traves de la oficina de seguridad humana, viene desarrollando actividades en pro a los derechos sexuales como centro de interes en lo que se identifican los siguientes logros: 
• Recuperación de la confianza en sus pares y en sí mismo, lo cual facilita expresar y socializar sus sentimientos, pensamientos y acciones que convocan cada encuentro en la perspectiva de gestionar y mitigar las consecuencias que pudieran resultar contrarias al interés individual y colectivo.
• Sentir el acompañamiento institucional y mitigar la desconfianza y el recelo que secularmente les ha generado el sector público.
• El sector educativo, las familias y las organizaciones comunitarias encuentran en los Centros de Interés gran apoyo y alternativa para el cumplimiento de los objetivos misionales y alivio de las consecuencias por comportamientos adversos de la comunidad educativa.
• Los estudiantes reconocen en los Centros de interés, una opción para la autorreflexión respecto de sí mismos y de sus pares, que genera una creciente adherencia y desmitificación de las disciplinas asociadas con la salud mental.
</v>
      </c>
      <c r="AZ99" s="361">
        <f>'2020'!N104</f>
        <v>12</v>
      </c>
      <c r="BA99" s="361">
        <f>'2020'!O104</f>
        <v>8</v>
      </c>
      <c r="BB99" s="207">
        <f>'2020'!P104</f>
        <v>0.66666666666666663</v>
      </c>
      <c r="BC99" s="372">
        <f>'2020'!Q104</f>
        <v>0</v>
      </c>
      <c r="BD99" s="372">
        <f>'2020'!R104</f>
        <v>0</v>
      </c>
      <c r="BE99" s="207">
        <f>'2020'!S104</f>
        <v>0</v>
      </c>
      <c r="BF99" s="366" t="s">
        <v>1420</v>
      </c>
      <c r="BG99" s="696">
        <v>0</v>
      </c>
      <c r="BH99" s="696">
        <v>0</v>
      </c>
      <c r="BI99" s="482">
        <v>0</v>
      </c>
      <c r="BJ99" s="722">
        <v>0</v>
      </c>
      <c r="BK99" s="167">
        <v>0</v>
      </c>
      <c r="BL99" s="482">
        <v>0</v>
      </c>
      <c r="BM99" s="715" t="s">
        <v>2608</v>
      </c>
      <c r="BN99" s="722">
        <v>0</v>
      </c>
      <c r="BO99" s="722">
        <v>0</v>
      </c>
      <c r="BP99" s="482">
        <v>0</v>
      </c>
      <c r="BQ99" s="740">
        <v>0</v>
      </c>
      <c r="BR99" s="740">
        <v>0</v>
      </c>
      <c r="BS99" s="482">
        <v>0</v>
      </c>
      <c r="BT99" s="39" t="s">
        <v>2905</v>
      </c>
      <c r="BU99" s="716"/>
    </row>
    <row r="100" spans="1:73" ht="60" customHeight="1" x14ac:dyDescent="0.25">
      <c r="A100" s="842"/>
      <c r="B100" s="837"/>
      <c r="C100" s="835"/>
      <c r="D100" s="687">
        <v>94</v>
      </c>
      <c r="E100" s="13" t="s">
        <v>605</v>
      </c>
      <c r="F100" s="13" t="s">
        <v>606</v>
      </c>
      <c r="G100" s="13" t="s">
        <v>607</v>
      </c>
      <c r="H100" s="13" t="s">
        <v>608</v>
      </c>
      <c r="I100" s="53" t="s">
        <v>609</v>
      </c>
      <c r="J100" s="43" t="s">
        <v>254</v>
      </c>
      <c r="K100" s="18" t="s">
        <v>262</v>
      </c>
      <c r="L100" s="13">
        <v>137</v>
      </c>
      <c r="M100" s="418" t="s">
        <v>263</v>
      </c>
      <c r="N100" s="429">
        <v>1</v>
      </c>
      <c r="O100" s="349">
        <v>1</v>
      </c>
      <c r="P100" s="768">
        <v>1</v>
      </c>
      <c r="Q100" s="88" t="str">
        <f>'2015'!O105</f>
        <v>Dar inicio a los protocolos de las medidas de atencion establecidas en los literales a) y b) del artículo 19 de la Ley 1257 de 2008, de acuerdo a lo reglametado por el Gobierno Nacional (Ministerios de Salud, Defensa y Justicia)</v>
      </c>
      <c r="R100" s="90">
        <f>'2015'!P105</f>
        <v>0.5</v>
      </c>
      <c r="S100" s="37">
        <f>'2015'!Q105</f>
        <v>0.5</v>
      </c>
      <c r="T100" s="38">
        <f>'2015'!R105</f>
        <v>75646965.310000002</v>
      </c>
      <c r="U100" s="38">
        <f>'2015'!S105</f>
        <v>40525000</v>
      </c>
      <c r="V100" s="37">
        <f>'2015'!T105</f>
        <v>0.53571217079137579</v>
      </c>
      <c r="W100" s="32" t="str">
        <f>'2015'!U105</f>
        <v>A la fecha no registra asignación de recursos especiales de la nación, en dicho proceso de reconocimiento por lo que las atenciones integrales de las víctimas de violencia se realiza con la  concurrencia de las EPS.</v>
      </c>
      <c r="X100" s="107">
        <f>'2016'!N105</f>
        <v>0.1</v>
      </c>
      <c r="Y100" s="108">
        <f>'2016'!O105</f>
        <v>0</v>
      </c>
      <c r="Z100" s="116">
        <f>'2016'!P105</f>
        <v>0</v>
      </c>
      <c r="AA100" s="38">
        <f>'2016'!Q105</f>
        <v>0</v>
      </c>
      <c r="AB100" s="38">
        <f>'2016'!R105</f>
        <v>0</v>
      </c>
      <c r="AC100" s="116">
        <f>'2016'!S105</f>
        <v>0</v>
      </c>
      <c r="AD100" s="32" t="str">
        <f>'2016'!T105</f>
        <v>A la fecha no registra asignación de recursos especiales de la nación, en dicho proceso de reconocimiento por lo que las atenciones integrales de las víctimas de violencia se realiza con la  concurrencia de las EPS.</v>
      </c>
      <c r="AE100" s="107">
        <f>'2017'!N105</f>
        <v>0.1</v>
      </c>
      <c r="AF100" s="108">
        <f>'2017'!O105</f>
        <v>0.1</v>
      </c>
      <c r="AG100" s="116">
        <f>'2017'!P105</f>
        <v>1</v>
      </c>
      <c r="AH100" s="38">
        <f>'2017'!Q105</f>
        <v>41200000</v>
      </c>
      <c r="AI100" s="38">
        <f>'2017'!R105</f>
        <v>38560000</v>
      </c>
      <c r="AJ100" s="116">
        <f>'2017'!S105</f>
        <v>0.93592233009708736</v>
      </c>
      <c r="AK100" s="32" t="str">
        <f>'2017'!T105</f>
        <v>En secretaria de salud se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v>
      </c>
      <c r="AL100" s="107">
        <f>'2018'!N105</f>
        <v>12</v>
      </c>
      <c r="AM100" s="108">
        <f>'2018'!O105</f>
        <v>2</v>
      </c>
      <c r="AN100" s="116">
        <f>'2018'!P105</f>
        <v>0.16666666666666666</v>
      </c>
      <c r="AO100" s="38">
        <f>'2018'!Q105</f>
        <v>53000000</v>
      </c>
      <c r="AP100" s="38">
        <f>'2018'!R105</f>
        <v>26400000</v>
      </c>
      <c r="AQ100" s="207">
        <f>'2018'!S105</f>
        <v>0.49811320754716981</v>
      </c>
      <c r="AR100" s="32" t="str">
        <f>'2018'!AB105</f>
        <v>En la implementación del Modelo de Atención Primaria en Salud Mental, (MAPSM) nos encontramos en el ajuste al documento modelo, para su adopción a través de decreto departamental. Así mismo se realiza formación y capacitación a líderes indígenas y comunidad indígena, para el abordaje de la atención en salud mental (conducta suicida, violencia y consumo de sustancias psicoactivas (SPA)) para la inclusión del Componente con enfoque diferencial de etnia e intercultural al Modelo de Atención Primaria en Salud Mental (MAPSM) con énfasis en conducta suicida para grupos y pueblos étnicos, desarrollados en los municipios de Córdoba y Quimbaya</v>
      </c>
      <c r="AS100" s="107">
        <f>'2019'!N105</f>
        <v>1</v>
      </c>
      <c r="AT100" s="108">
        <f>'2019'!O105</f>
        <v>1</v>
      </c>
      <c r="AU100" s="116">
        <f>'2019'!P105</f>
        <v>0.7</v>
      </c>
      <c r="AV100" s="38">
        <f>'2019'!Q105</f>
        <v>26100000</v>
      </c>
      <c r="AW100" s="38">
        <f>'2019'!R105</f>
        <v>7955922</v>
      </c>
      <c r="AX100" s="116" t="e">
        <f>'2019'!#REF!</f>
        <v>#REF!</v>
      </c>
      <c r="AY100" s="362" t="str">
        <f>'2019'!S105</f>
        <v xml:space="preserve">De conformidad con la funcionalidad del comité consultivo intersectorial para el abordaje integral de la violencia de género, se cuenta con enlaces tanto de la Fiscalía como del sector salud. Es así como a través de las sesiones que se han desarrollado a la fecha, se ha hecho énfasis en la aplicación de lineamientos del enfoque de género y diferencial en los programas de víctimas, testigos y custodia de material probatorio. </v>
      </c>
      <c r="AZ100" s="361">
        <f>'2020'!N105</f>
        <v>12</v>
      </c>
      <c r="BA100" s="361">
        <f>'2020'!O105</f>
        <v>2</v>
      </c>
      <c r="BB100" s="207">
        <f>'2020'!P105</f>
        <v>0.16666666666666666</v>
      </c>
      <c r="BC100" s="372">
        <f>'2020'!Q105</f>
        <v>0</v>
      </c>
      <c r="BD100" s="372">
        <f>'2020'!R105</f>
        <v>0</v>
      </c>
      <c r="BE100" s="207">
        <f>'2020'!S105</f>
        <v>0</v>
      </c>
      <c r="BF100" s="27" t="s">
        <v>1419</v>
      </c>
      <c r="BG100" s="696">
        <v>12</v>
      </c>
      <c r="BH100" s="696">
        <v>0</v>
      </c>
      <c r="BI100" s="482">
        <v>0</v>
      </c>
      <c r="BJ100" s="722">
        <v>0</v>
      </c>
      <c r="BK100" s="167">
        <v>0</v>
      </c>
      <c r="BL100" s="482">
        <v>0.1666</v>
      </c>
      <c r="BM100" s="27" t="s">
        <v>2608</v>
      </c>
      <c r="BN100" s="722">
        <v>1</v>
      </c>
      <c r="BO100" s="722">
        <v>1</v>
      </c>
      <c r="BP100" s="482">
        <v>1</v>
      </c>
      <c r="BQ100" s="740">
        <v>0</v>
      </c>
      <c r="BR100" s="740">
        <v>0</v>
      </c>
      <c r="BS100" s="482">
        <v>0</v>
      </c>
      <c r="BT100" s="27" t="s">
        <v>2892</v>
      </c>
      <c r="BU100" s="716"/>
    </row>
    <row r="101" spans="1:73" ht="99.75" customHeight="1" x14ac:dyDescent="0.25">
      <c r="A101" s="842"/>
      <c r="B101" s="837"/>
      <c r="C101" s="835"/>
      <c r="D101" s="687">
        <v>95</v>
      </c>
      <c r="E101" s="13" t="s">
        <v>610</v>
      </c>
      <c r="F101" s="13" t="s">
        <v>611</v>
      </c>
      <c r="G101" s="13" t="s">
        <v>612</v>
      </c>
      <c r="H101" s="13" t="s">
        <v>87</v>
      </c>
      <c r="I101" s="53" t="s">
        <v>613</v>
      </c>
      <c r="J101" s="826" t="s">
        <v>215</v>
      </c>
      <c r="K101" s="809" t="s">
        <v>216</v>
      </c>
      <c r="L101" s="836">
        <v>197</v>
      </c>
      <c r="M101" s="825" t="s">
        <v>217</v>
      </c>
      <c r="N101" s="429">
        <v>1</v>
      </c>
      <c r="O101" s="349">
        <v>1</v>
      </c>
      <c r="P101" s="768">
        <v>1</v>
      </c>
      <c r="Q101" s="88">
        <f>'2015'!O106</f>
        <v>1</v>
      </c>
      <c r="R101" s="90">
        <f>'2015'!P106</f>
        <v>1</v>
      </c>
      <c r="S101" s="37">
        <f>'2015'!Q106</f>
        <v>1</v>
      </c>
      <c r="T101" s="38">
        <f>'2015'!R106</f>
        <v>42709999</v>
      </c>
      <c r="U101" s="38">
        <f>'2015'!S106</f>
        <v>35673333</v>
      </c>
      <c r="V101" s="37">
        <f>'2015'!T106</f>
        <v>0.83524546558757817</v>
      </c>
      <c r="W101" s="32" t="str">
        <f>'2015'!U106</f>
        <v>Se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vulnerados.</v>
      </c>
      <c r="X101" s="107">
        <f>'2016'!N106</f>
        <v>0.1</v>
      </c>
      <c r="Y101" s="108">
        <f>'2016'!O106</f>
        <v>0.1</v>
      </c>
      <c r="Z101" s="116">
        <f>'2016'!P106</f>
        <v>1</v>
      </c>
      <c r="AA101" s="38">
        <f>'2016'!Q106</f>
        <v>0</v>
      </c>
      <c r="AB101" s="38">
        <f>'2016'!R106</f>
        <v>0</v>
      </c>
      <c r="AC101" s="116">
        <f>'2016'!S106</f>
        <v>0</v>
      </c>
      <c r="AD101" s="32" t="str">
        <f>'2016'!T106</f>
        <v>Se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vulnerados.</v>
      </c>
      <c r="AE101" s="107">
        <f>'2017'!N106</f>
        <v>0.1</v>
      </c>
      <c r="AF101" s="108">
        <f>'2017'!O106</f>
        <v>0.06</v>
      </c>
      <c r="AG101" s="116">
        <f>'2017'!P106</f>
        <v>0.6</v>
      </c>
      <c r="AH101" s="38">
        <f>'2017'!Q106</f>
        <v>82000000</v>
      </c>
      <c r="AI101" s="38">
        <f>'2017'!R106</f>
        <v>6570000</v>
      </c>
      <c r="AJ101" s="116">
        <f>'2017'!S106</f>
        <v>8.0121951219512197E-2</v>
      </c>
      <c r="AK101" s="32" t="str">
        <f>'2017'!T106</f>
        <v>Jefatura de mujer y equidad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en situación de vulnerabilidad.</v>
      </c>
      <c r="AL101" s="107">
        <f>'2018'!N106</f>
        <v>1</v>
      </c>
      <c r="AM101" s="108">
        <f>'2018'!O106</f>
        <v>0.2</v>
      </c>
      <c r="AN101" s="116">
        <f>'2018'!P106</f>
        <v>0.2</v>
      </c>
      <c r="AO101" s="38">
        <f>'2018'!Q106</f>
        <v>69300000</v>
      </c>
      <c r="AP101" s="38">
        <f>'2018'!R106</f>
        <v>59520000</v>
      </c>
      <c r="AQ101" s="207">
        <f>'2018'!S106</f>
        <v>0.8588744588744589</v>
      </c>
      <c r="AR101" s="32" t="str">
        <f>'2018'!AB106</f>
        <v>La secretaria de familia cuenta con un profesional del derecho encargado de asistir tecnicamente a los municipios del departamento en la socializacion de la norma existente para la tramitacion de denuncias y proteccion de mujeres victimas de violencia Ley 1257. De igual forma se hace enlace con la secretaria de salud, encargada de presentar informes sobre casos de violencia presentados, de manera que se logre una articulacion para recoleccion de datos y atencion itnerinstitucional.</v>
      </c>
      <c r="AS101" s="107">
        <f>'2019'!N106</f>
        <v>1</v>
      </c>
      <c r="AT101" s="108">
        <f>'2019'!O106</f>
        <v>1</v>
      </c>
      <c r="AU101" s="116">
        <f>'2019'!P106</f>
        <v>0.7</v>
      </c>
      <c r="AV101" s="38">
        <f>'2019'!Q106</f>
        <v>56000000</v>
      </c>
      <c r="AW101" s="38">
        <f>'2019'!R106</f>
        <v>2798000</v>
      </c>
      <c r="AX101" s="116" t="e">
        <f>'2019'!#REF!</f>
        <v>#REF!</v>
      </c>
      <c r="AY101" s="362" t="str">
        <f>'2019'!S106</f>
        <v>Entrenamiento Y Certificación en la Guía de Intervención para trastornos mentales neurológicos y por consumo de Sustancias Psicoactivas  MH-gap  en el primer nivel de atención en Salud; 7 sesiones,  se cuentó con la participación de IPS de Primer Nivel, Planes Locales de Salud, Universidades Publicas y Privadas entre otras instituciones . en total se certificaron 32 profesionales del Departamento</v>
      </c>
      <c r="AZ101" s="361">
        <f>'2020'!N106</f>
        <v>1</v>
      </c>
      <c r="BA101" s="361">
        <f>'2020'!O106</f>
        <v>0.2</v>
      </c>
      <c r="BB101" s="207">
        <f>'2020'!P106</f>
        <v>0.2</v>
      </c>
      <c r="BC101" s="372">
        <f>'2020'!Q106</f>
        <v>0</v>
      </c>
      <c r="BD101" s="372">
        <f>'2020'!R106</f>
        <v>0</v>
      </c>
      <c r="BE101" s="207">
        <f>'2020'!S106</f>
        <v>0.15</v>
      </c>
      <c r="BF101" s="27" t="s">
        <v>1419</v>
      </c>
      <c r="BG101" s="475">
        <v>1</v>
      </c>
      <c r="BH101" s="498">
        <v>9</v>
      </c>
      <c r="BI101" s="482">
        <v>1</v>
      </c>
      <c r="BJ101" s="580">
        <v>22900833</v>
      </c>
      <c r="BK101" s="580">
        <v>1121944</v>
      </c>
      <c r="BL101" s="482">
        <v>0.01</v>
      </c>
      <c r="BM101" s="27" t="s">
        <v>2654</v>
      </c>
      <c r="BN101" s="722">
        <v>1</v>
      </c>
      <c r="BO101" s="729">
        <v>43</v>
      </c>
      <c r="BP101" s="482">
        <v>1</v>
      </c>
      <c r="BQ101" s="740">
        <v>68187000</v>
      </c>
      <c r="BR101" s="740">
        <v>48627000</v>
      </c>
      <c r="BS101" s="482">
        <v>0.71</v>
      </c>
      <c r="BT101" s="27" t="s">
        <v>2893</v>
      </c>
      <c r="BU101" s="716"/>
    </row>
    <row r="102" spans="1:73" ht="60" customHeight="1" x14ac:dyDescent="0.25">
      <c r="A102" s="842"/>
      <c r="B102" s="837"/>
      <c r="C102" s="835"/>
      <c r="D102" s="687">
        <v>96</v>
      </c>
      <c r="E102" s="13" t="s">
        <v>614</v>
      </c>
      <c r="F102" s="13" t="s">
        <v>615</v>
      </c>
      <c r="G102" s="13" t="s">
        <v>616</v>
      </c>
      <c r="H102" s="13" t="s">
        <v>59</v>
      </c>
      <c r="I102" s="53" t="s">
        <v>617</v>
      </c>
      <c r="J102" s="826"/>
      <c r="K102" s="809"/>
      <c r="L102" s="836"/>
      <c r="M102" s="825"/>
      <c r="N102" s="428">
        <v>0.9</v>
      </c>
      <c r="O102" s="104">
        <v>1</v>
      </c>
      <c r="P102" s="358">
        <v>1</v>
      </c>
      <c r="Q102" s="88" t="str">
        <f>'2015'!O107</f>
        <v>5 % de asesorias ejecutadas al Comité de Seguimiento</v>
      </c>
      <c r="R102" s="90">
        <f>'2015'!P107</f>
        <v>0.02</v>
      </c>
      <c r="S102" s="37">
        <f>'2015'!Q107</f>
        <v>0.4</v>
      </c>
      <c r="T102" s="38">
        <f>'2015'!R107</f>
        <v>148240000</v>
      </c>
      <c r="U102" s="38">
        <f>'2015'!S107</f>
        <v>21708252</v>
      </c>
      <c r="V102" s="37">
        <f>'2015'!T107</f>
        <v>0.14643990825688075</v>
      </c>
      <c r="W102" s="32" t="str">
        <f>'2015'!U107</f>
        <v>En el departamento del quindio no existe aún un comité que actue especificamente para el seguimiento a la implementacion de la ley 1257 de 2008, sin embargo el comité departamental de violencia cuya secretaria técnica la realiza la defensoría del pueblo se trabaja este tema, por lo que se hizo la solicitud de participación oficial de la jefatura de la mujer en esta instancia.  Desde la Jefatura de Mujer  se vienen cumpliendo progresivamente, en la realización de talleres  de capacitación y charlas de sensibilización en los 12 Municipios del Departamento, los talleres de capacitación se enfocaron en la Ley 1257 de 2008, beneficiando a mujeres, padres de familia, instituciones y organizaciones comunitarias.  Las charlas de sensibilización son dirigidas a las mujeres y hombres en igualdad de condiciones con un impacto de  1.298 mujeres y 197 hombres.</v>
      </c>
      <c r="X102" s="107">
        <f>'2016'!N107</f>
        <v>0.09</v>
      </c>
      <c r="Y102" s="108">
        <f>'2016'!O107</f>
        <v>0.09</v>
      </c>
      <c r="Z102" s="116">
        <f>'2016'!P107</f>
        <v>1</v>
      </c>
      <c r="AA102" s="38">
        <f>'2016'!Q107</f>
        <v>0</v>
      </c>
      <c r="AB102" s="38">
        <f>'2016'!R107</f>
        <v>0</v>
      </c>
      <c r="AC102" s="116">
        <f>'2016'!S107</f>
        <v>0</v>
      </c>
      <c r="AD102" s="32" t="str">
        <f>'2016'!T107</f>
        <v xml:space="preserve">se participa en la convocatoria que realiza para el seguimento la defensoria del pueblo. </v>
      </c>
      <c r="AE102" s="107">
        <f>'2017'!N107</f>
        <v>0.09</v>
      </c>
      <c r="AF102" s="108">
        <f>'2017'!O107</f>
        <v>0.06</v>
      </c>
      <c r="AG102" s="116">
        <f>'2017'!P107</f>
        <v>0.66666666666666663</v>
      </c>
      <c r="AH102" s="38">
        <f>'2017'!Q107</f>
        <v>0</v>
      </c>
      <c r="AI102" s="38">
        <f>'2017'!R107</f>
        <v>0</v>
      </c>
      <c r="AJ102" s="116">
        <f>'2017'!S107</f>
        <v>0</v>
      </c>
      <c r="AK102" s="32" t="str">
        <f>'2017'!T107</f>
        <v xml:space="preserve">Jefatura de mujer y equidad desarrolla eventos en los que socializa la ley 1257 por parte de los abogados del equipo, de igual forma, participa en la convocatoria que realiza para el seguimento la defensoria del pueblo. </v>
      </c>
      <c r="AL102" s="107">
        <f>'2018'!N107</f>
        <v>0</v>
      </c>
      <c r="AM102" s="108">
        <f>'2018'!O107</f>
        <v>0</v>
      </c>
      <c r="AN102" s="116">
        <f>'2018'!P107</f>
        <v>0</v>
      </c>
      <c r="AO102" s="38">
        <f>'2018'!Q107</f>
        <v>0</v>
      </c>
      <c r="AP102" s="38">
        <f>'2018'!R107</f>
        <v>0</v>
      </c>
      <c r="AQ102" s="207">
        <f>'2018'!S107</f>
        <v>0</v>
      </c>
      <c r="AR102" s="32">
        <f>'2018'!AB107</f>
        <v>0</v>
      </c>
      <c r="AS102" s="107">
        <f>'2019'!N107</f>
        <v>1</v>
      </c>
      <c r="AT102" s="108">
        <f>'2019'!O107</f>
        <v>1</v>
      </c>
      <c r="AU102" s="116">
        <f>'2019'!P107</f>
        <v>0.8</v>
      </c>
      <c r="AV102" s="38">
        <f>'2019'!Q107</f>
        <v>50000000</v>
      </c>
      <c r="AW102" s="38">
        <f>'2019'!R107</f>
        <v>12768000</v>
      </c>
      <c r="AX102" s="116" t="e">
        <f>'2019'!#REF!</f>
        <v>#REF!</v>
      </c>
      <c r="AY102" s="362" t="str">
        <f>'2019'!S107</f>
        <v xml:space="preserve">Se tiene dentro del Comité la estrategia de reporte de información coordinada con SIVIGILA y CAIVAS como herramienta en tiempo real de casos reportados, su intervención y activación de rutas de atención. </v>
      </c>
      <c r="AZ102" s="361">
        <f>'2020'!N107</f>
        <v>0</v>
      </c>
      <c r="BA102" s="361">
        <f>'2020'!O107</f>
        <v>0</v>
      </c>
      <c r="BB102" s="207">
        <f>'2020'!P107</f>
        <v>0</v>
      </c>
      <c r="BC102" s="372">
        <f>'2020'!Q107</f>
        <v>0</v>
      </c>
      <c r="BD102" s="372">
        <f>'2020'!R107</f>
        <v>0</v>
      </c>
      <c r="BE102" s="207">
        <f>'2020'!S107</f>
        <v>0</v>
      </c>
      <c r="BF102" s="27" t="s">
        <v>1419</v>
      </c>
      <c r="BG102" s="475">
        <v>1</v>
      </c>
      <c r="BH102" s="699">
        <v>1</v>
      </c>
      <c r="BI102" s="482">
        <v>1</v>
      </c>
      <c r="BJ102" s="722" t="s">
        <v>2601</v>
      </c>
      <c r="BK102" s="476" t="s">
        <v>2602</v>
      </c>
      <c r="BL102" s="482">
        <v>0.49</v>
      </c>
      <c r="BM102" s="27" t="s">
        <v>2655</v>
      </c>
      <c r="BN102" s="730">
        <v>0.9</v>
      </c>
      <c r="BO102" s="785">
        <v>1</v>
      </c>
      <c r="BP102" s="482" t="s">
        <v>2828</v>
      </c>
      <c r="BQ102" s="740">
        <v>0</v>
      </c>
      <c r="BR102" s="740" t="s">
        <v>2597</v>
      </c>
      <c r="BS102" s="482">
        <v>1</v>
      </c>
      <c r="BT102" s="27" t="s">
        <v>2894</v>
      </c>
      <c r="BU102" s="27"/>
    </row>
    <row r="103" spans="1:73" ht="60" customHeight="1" x14ac:dyDescent="0.25">
      <c r="A103" s="842"/>
      <c r="B103" s="837"/>
      <c r="C103" s="27" t="s">
        <v>618</v>
      </c>
      <c r="D103" s="687">
        <v>97</v>
      </c>
      <c r="E103" s="13" t="s">
        <v>619</v>
      </c>
      <c r="F103" s="13" t="s">
        <v>620</v>
      </c>
      <c r="G103" s="13" t="s">
        <v>621</v>
      </c>
      <c r="H103" s="13" t="s">
        <v>59</v>
      </c>
      <c r="I103" s="53" t="s">
        <v>622</v>
      </c>
      <c r="J103" s="43" t="s">
        <v>406</v>
      </c>
      <c r="K103" s="13" t="s">
        <v>407</v>
      </c>
      <c r="L103" s="18">
        <v>136</v>
      </c>
      <c r="M103" s="418" t="s">
        <v>455</v>
      </c>
      <c r="N103" s="428">
        <v>0.9</v>
      </c>
      <c r="O103" s="104">
        <v>1</v>
      </c>
      <c r="P103" s="358">
        <v>1</v>
      </c>
      <c r="Q103" s="88">
        <f>'2015'!O108</f>
        <v>0</v>
      </c>
      <c r="R103" s="90">
        <f>'2015'!P108</f>
        <v>0</v>
      </c>
      <c r="S103" s="37">
        <f>'2015'!Q108</f>
        <v>0</v>
      </c>
      <c r="T103" s="38">
        <f>'2015'!R108</f>
        <v>0</v>
      </c>
      <c r="U103" s="38">
        <f>'2015'!S108</f>
        <v>0</v>
      </c>
      <c r="V103" s="37">
        <f>'2015'!T108</f>
        <v>0</v>
      </c>
      <c r="W103" s="32">
        <f>'2015'!U108</f>
        <v>0</v>
      </c>
      <c r="X103" s="107">
        <f>'2016'!N108</f>
        <v>0.09</v>
      </c>
      <c r="Y103" s="108">
        <f>'2016'!O108</f>
        <v>0.09</v>
      </c>
      <c r="Z103" s="116">
        <f>'2016'!P108</f>
        <v>1</v>
      </c>
      <c r="AA103" s="38">
        <f>'2016'!Q108</f>
        <v>0</v>
      </c>
      <c r="AB103" s="38">
        <f>'2016'!R108</f>
        <v>0</v>
      </c>
      <c r="AC103" s="116">
        <f>'2016'!S108</f>
        <v>0</v>
      </c>
      <c r="AD103" s="32" t="str">
        <f>'2016'!T108</f>
        <v>El departamento consolida trimestralmente el informe de violencia de genero del SIVIGILA.</v>
      </c>
      <c r="AE103" s="107">
        <f>'2017'!N108</f>
        <v>0.09</v>
      </c>
      <c r="AF103" s="108">
        <f>'2017'!O108</f>
        <v>0.09</v>
      </c>
      <c r="AG103" s="116">
        <f>'2017'!P108</f>
        <v>1</v>
      </c>
      <c r="AH103" s="38">
        <f>'2017'!Q108</f>
        <v>55750000</v>
      </c>
      <c r="AI103" s="38">
        <f>'2017'!R108</f>
        <v>4630000</v>
      </c>
      <c r="AJ103" s="116">
        <f>'2017'!S108</f>
        <v>8.3049327354260086E-2</v>
      </c>
      <c r="AK103" s="32" t="str">
        <f>'2017'!T108</f>
        <v>a traves de la secretaria departamental de salud se consolida las estadisticas sobre victimas de violencia con un enfoque de genero, desde donde se entrega un informe trismetralmente.</v>
      </c>
      <c r="AL103" s="107">
        <f>'2018'!N108</f>
        <v>12</v>
      </c>
      <c r="AM103" s="108">
        <f>'2018'!O108</f>
        <v>8</v>
      </c>
      <c r="AN103" s="116">
        <f>'2018'!P108</f>
        <v>0.66666666666666663</v>
      </c>
      <c r="AO103" s="38">
        <f>'2018'!Q108</f>
        <v>210000000</v>
      </c>
      <c r="AP103" s="38">
        <f>'2018'!R108</f>
        <v>68175000</v>
      </c>
      <c r="AQ103" s="207">
        <f>'2018'!S108</f>
        <v>0.32464285714285712</v>
      </c>
      <c r="AR103" s="32">
        <f>'2018'!AB108</f>
        <v>0</v>
      </c>
      <c r="AS103" s="107">
        <f>'2019'!N108</f>
        <v>1</v>
      </c>
      <c r="AT103" s="108">
        <f>'2019'!O108</f>
        <v>1</v>
      </c>
      <c r="AU103" s="116">
        <f>'2019'!P108</f>
        <v>0.8</v>
      </c>
      <c r="AV103" s="38">
        <f>'2019'!Q108</f>
        <v>0</v>
      </c>
      <c r="AW103" s="38">
        <f>'2019'!R108</f>
        <v>0</v>
      </c>
      <c r="AX103" s="116" t="e">
        <f>'2019'!#REF!</f>
        <v>#REF!</v>
      </c>
      <c r="AY103" s="362" t="str">
        <f>'2019'!S108</f>
        <v xml:space="preserve">Se encuentra dinamizado y en operación el Comité Departamental Consultivo Intersectorial e Interinstitucional para el Abordaje Integral de las Violencias de Género y Violencias Sexuales en niños, Niñas y Adolescentes, a través del Decreto 0000587 del 14 de Agosto del 2018. </v>
      </c>
      <c r="AZ103" s="361">
        <f>'2020'!N108</f>
        <v>12</v>
      </c>
      <c r="BA103" s="361">
        <f>'2020'!O108</f>
        <v>8</v>
      </c>
      <c r="BB103" s="207">
        <f>'2020'!P108</f>
        <v>0.66666666666666663</v>
      </c>
      <c r="BC103" s="372">
        <f>'2020'!Q108</f>
        <v>0</v>
      </c>
      <c r="BD103" s="372">
        <f>'2020'!R108</f>
        <v>0</v>
      </c>
      <c r="BE103" s="207">
        <f>'2020'!S108</f>
        <v>0.15</v>
      </c>
      <c r="BF103" s="366" t="s">
        <v>1419</v>
      </c>
      <c r="BG103" s="696">
        <v>0</v>
      </c>
      <c r="BH103" s="696">
        <v>0</v>
      </c>
      <c r="BI103" s="482">
        <v>0</v>
      </c>
      <c r="BJ103" s="722">
        <v>0</v>
      </c>
      <c r="BK103" s="167">
        <v>0</v>
      </c>
      <c r="BL103" s="482">
        <v>0</v>
      </c>
      <c r="BM103" s="715" t="s">
        <v>2608</v>
      </c>
      <c r="BN103" s="722">
        <v>0</v>
      </c>
      <c r="BO103" s="735">
        <v>0</v>
      </c>
      <c r="BP103" s="482">
        <v>0</v>
      </c>
      <c r="BQ103" s="740">
        <v>0</v>
      </c>
      <c r="BR103" s="740">
        <v>0</v>
      </c>
      <c r="BS103" s="482">
        <v>0</v>
      </c>
      <c r="BT103" s="39" t="s">
        <v>2905</v>
      </c>
      <c r="BU103" s="27"/>
    </row>
    <row r="104" spans="1:73" ht="60" customHeight="1" x14ac:dyDescent="0.25">
      <c r="A104" s="840" t="s">
        <v>624</v>
      </c>
      <c r="B104" s="835" t="s">
        <v>625</v>
      </c>
      <c r="C104" s="847" t="s">
        <v>626</v>
      </c>
      <c r="D104" s="13">
        <v>98</v>
      </c>
      <c r="E104" s="5" t="s">
        <v>627</v>
      </c>
      <c r="F104" s="12" t="s">
        <v>628</v>
      </c>
      <c r="G104" s="12" t="s">
        <v>629</v>
      </c>
      <c r="H104" s="12" t="s">
        <v>630</v>
      </c>
      <c r="I104" s="32" t="s">
        <v>631</v>
      </c>
      <c r="J104" s="826" t="s">
        <v>233</v>
      </c>
      <c r="K104" s="809" t="s">
        <v>234</v>
      </c>
      <c r="L104" s="837">
        <v>197</v>
      </c>
      <c r="M104" s="833" t="s">
        <v>217</v>
      </c>
      <c r="N104" s="428">
        <v>1</v>
      </c>
      <c r="O104" s="104">
        <v>1</v>
      </c>
      <c r="P104" s="358">
        <v>1</v>
      </c>
      <c r="Q104" s="88">
        <f>'2015'!O109</f>
        <v>0</v>
      </c>
      <c r="R104" s="90">
        <f>'2015'!P109</f>
        <v>0</v>
      </c>
      <c r="S104" s="37">
        <f>'2015'!Q109</f>
        <v>0</v>
      </c>
      <c r="T104" s="38">
        <f>'2015'!R109</f>
        <v>0</v>
      </c>
      <c r="U104" s="38">
        <f>'2015'!S109</f>
        <v>0</v>
      </c>
      <c r="V104" s="37">
        <f>'2015'!T109</f>
        <v>0</v>
      </c>
      <c r="W104" s="32">
        <f>'2015'!U109</f>
        <v>0</v>
      </c>
      <c r="X104" s="107">
        <f>'2016'!N109</f>
        <v>0.1</v>
      </c>
      <c r="Y104" s="108">
        <f>'2016'!O109</f>
        <v>0</v>
      </c>
      <c r="Z104" s="116">
        <f>'2016'!P109</f>
        <v>0</v>
      </c>
      <c r="AA104" s="38">
        <f>'2016'!Q109</f>
        <v>0</v>
      </c>
      <c r="AB104" s="38">
        <f>'2016'!R109</f>
        <v>0</v>
      </c>
      <c r="AC104" s="116">
        <f>'2016'!S109</f>
        <v>0</v>
      </c>
      <c r="AD104" s="32" t="str">
        <f>'2016'!T109</f>
        <v>no se ha hecho Diagnóstico de detección de prácticas e imaginarios patriarcales, androcenticas y sexistas en los funcionarios publicos</v>
      </c>
      <c r="AE104" s="107">
        <f>'2017'!N109</f>
        <v>0.1</v>
      </c>
      <c r="AF104" s="108">
        <f>'2017'!O109</f>
        <v>0</v>
      </c>
      <c r="AG104" s="116">
        <f>'2017'!P109</f>
        <v>0</v>
      </c>
      <c r="AH104" s="38">
        <f>'2017'!Q109</f>
        <v>82000000</v>
      </c>
      <c r="AI104" s="38">
        <f>'2017'!R109</f>
        <v>6570000</v>
      </c>
      <c r="AJ104" s="116">
        <f>'2017'!S109</f>
        <v>8.0121951219512197E-2</v>
      </c>
      <c r="AK104" s="32" t="str">
        <f>'2017'!T109</f>
        <v>La jefatura de equidad de genero y mujer reporta que esta accion se encuentra en fase de planeacion</v>
      </c>
      <c r="AL104" s="107">
        <f>'2018'!N109</f>
        <v>1</v>
      </c>
      <c r="AM104" s="108">
        <f>'2018'!O109</f>
        <v>0.2</v>
      </c>
      <c r="AN104" s="116">
        <f>'2018'!P109</f>
        <v>0.2</v>
      </c>
      <c r="AO104" s="38">
        <f>'2018'!Q109</f>
        <v>69300000</v>
      </c>
      <c r="AP104" s="38">
        <f>'2018'!R109</f>
        <v>59520000</v>
      </c>
      <c r="AQ104" s="207">
        <f>'2018'!S109</f>
        <v>0.8588744588744589</v>
      </c>
      <c r="AR104" s="32" t="str">
        <f>'2018'!AB109</f>
        <v>A través de articulación con Planeación Departamental para el reporte de información de políticas públicas y planes indicativos, se llegó al compromiso por parte de este despacho, frente a la adopción de instrumentos de seguimiento y recolección de información a partir de los formatos con los que cada Secretaría tramita avances de metas de plan de desarrollo. En este sentido, se detectó que los informes validados por el Departamento no cuentan con discriminación por sexo en el seguimiento a la población atendida, por lo cual se está a la espera de la inclusión de este componente en los formatos estandarizados</v>
      </c>
      <c r="AS104" s="107">
        <f>'2019'!N109</f>
        <v>1</v>
      </c>
      <c r="AT104" s="108">
        <f>'2019'!O109</f>
        <v>1</v>
      </c>
      <c r="AU104" s="116">
        <f>'2019'!P109</f>
        <v>0.8</v>
      </c>
      <c r="AV104" s="38">
        <f>'2019'!Q109</f>
        <v>28000000</v>
      </c>
      <c r="AW104" s="38" t="e">
        <f>'2019'!R109</f>
        <v>#REF!</v>
      </c>
      <c r="AX104" s="116" t="e">
        <f>'2019'!#REF!</f>
        <v>#REF!</v>
      </c>
      <c r="AY104" s="362" t="str">
        <f>'2019'!S109</f>
        <v xml:space="preserve">Se realizó asistencia tecnica para el proceso de adopcion de la Politica Pública de Salud Mental en el municipio Armenia. se brindaron indicaciones para iniciar el proceso de adopción de la Resolución 089 de 2019 y la Resolución 04886. </v>
      </c>
      <c r="AZ104" s="361">
        <f>'2020'!N109</f>
        <v>1</v>
      </c>
      <c r="BA104" s="361">
        <f>'2020'!O109</f>
        <v>0.2</v>
      </c>
      <c r="BB104" s="207">
        <f>'2020'!P109</f>
        <v>0.2</v>
      </c>
      <c r="BC104" s="372">
        <f>'2020'!Q109</f>
        <v>0</v>
      </c>
      <c r="BD104" s="372">
        <f>'2020'!R109</f>
        <v>0</v>
      </c>
      <c r="BE104" s="207">
        <f>'2020'!S109</f>
        <v>0.03</v>
      </c>
      <c r="BF104" s="366" t="s">
        <v>1419</v>
      </c>
      <c r="BG104" s="475">
        <v>0</v>
      </c>
      <c r="BH104" s="699">
        <v>0</v>
      </c>
      <c r="BI104" s="482">
        <v>0</v>
      </c>
      <c r="BJ104" s="722">
        <v>0</v>
      </c>
      <c r="BK104" s="504">
        <v>0</v>
      </c>
      <c r="BL104" s="482">
        <v>0</v>
      </c>
      <c r="BM104" s="715" t="s">
        <v>2608</v>
      </c>
      <c r="BN104" s="722">
        <v>0</v>
      </c>
      <c r="BO104" s="729">
        <v>0</v>
      </c>
      <c r="BP104" s="482">
        <v>0</v>
      </c>
      <c r="BQ104" s="740">
        <v>0</v>
      </c>
      <c r="BR104" s="740">
        <v>0</v>
      </c>
      <c r="BS104" s="482">
        <v>0</v>
      </c>
      <c r="BT104" s="39" t="s">
        <v>2905</v>
      </c>
      <c r="BU104" s="27"/>
    </row>
    <row r="105" spans="1:73" ht="60" customHeight="1" x14ac:dyDescent="0.25">
      <c r="A105" s="840"/>
      <c r="B105" s="835"/>
      <c r="C105" s="847"/>
      <c r="D105" s="13">
        <v>99</v>
      </c>
      <c r="E105" s="5" t="s">
        <v>632</v>
      </c>
      <c r="F105" s="5" t="s">
        <v>633</v>
      </c>
      <c r="G105" s="5" t="s">
        <v>634</v>
      </c>
      <c r="H105" s="5" t="s">
        <v>635</v>
      </c>
      <c r="I105" s="33" t="s">
        <v>631</v>
      </c>
      <c r="J105" s="826"/>
      <c r="K105" s="809"/>
      <c r="L105" s="837"/>
      <c r="M105" s="833"/>
      <c r="N105" s="428">
        <v>0.8</v>
      </c>
      <c r="O105" s="104">
        <v>1</v>
      </c>
      <c r="P105" s="358">
        <v>1</v>
      </c>
      <c r="Q105" s="88">
        <f>'2015'!O110</f>
        <v>0</v>
      </c>
      <c r="R105" s="90">
        <f>'2015'!P110</f>
        <v>0</v>
      </c>
      <c r="S105" s="37">
        <f>'2015'!Q110</f>
        <v>0</v>
      </c>
      <c r="T105" s="38">
        <f>'2015'!R110</f>
        <v>0</v>
      </c>
      <c r="U105" s="38">
        <f>'2015'!S110</f>
        <v>0</v>
      </c>
      <c r="V105" s="37">
        <f>'2015'!T110</f>
        <v>0</v>
      </c>
      <c r="W105" s="32">
        <f>'2015'!U110</f>
        <v>0</v>
      </c>
      <c r="X105" s="107">
        <f>'2016'!N110</f>
        <v>0.08</v>
      </c>
      <c r="Y105" s="108">
        <f>'2016'!O110</f>
        <v>0</v>
      </c>
      <c r="Z105" s="116">
        <f>'2016'!P110</f>
        <v>0</v>
      </c>
      <c r="AA105" s="38">
        <f>'2016'!Q110</f>
        <v>0</v>
      </c>
      <c r="AB105" s="38">
        <f>'2016'!R110</f>
        <v>0</v>
      </c>
      <c r="AC105" s="116">
        <f>'2016'!S110</f>
        <v>0</v>
      </c>
      <c r="AD105" s="32" t="str">
        <f>'2016'!T110</f>
        <v>no se ha Promovido una campaña de Reflexión, reconocimiento y autocrítica frente a los imaginarios sexistas, patriarcales y androcentricos en los servidores y funcionarios publicos.</v>
      </c>
      <c r="AE105" s="107">
        <f>'2017'!N110</f>
        <v>0.08</v>
      </c>
      <c r="AF105" s="108">
        <f>'2017'!O110</f>
        <v>0.08</v>
      </c>
      <c r="AG105" s="116">
        <f>'2017'!P110</f>
        <v>1</v>
      </c>
      <c r="AH105" s="38">
        <f>'2017'!Q110</f>
        <v>0</v>
      </c>
      <c r="AI105" s="38">
        <f>'2017'!R110</f>
        <v>0</v>
      </c>
      <c r="AJ105" s="116">
        <f>'2017'!S110</f>
        <v>0</v>
      </c>
      <c r="AK105" s="32" t="str">
        <f>'2017'!T110</f>
        <v>Desde el area de equidad y mujer, se implemento una campaña de reflexion y sensibilizacion con funcionario publicos en la gobernacion del Quindio en el marco del dia internacional de la mujer con la tematica "Hombres quindianos por una vida libre de miedos y violencias contra las mujeres".sin recursos, con articulación con Secretaria administrativa</v>
      </c>
      <c r="AL105" s="107">
        <f>'2018'!N110</f>
        <v>0</v>
      </c>
      <c r="AM105" s="108">
        <f>'2018'!O110</f>
        <v>0</v>
      </c>
      <c r="AN105" s="116">
        <f>'2018'!P110</f>
        <v>0</v>
      </c>
      <c r="AO105" s="38">
        <f>'2018'!Q110</f>
        <v>0</v>
      </c>
      <c r="AP105" s="38">
        <f>'2018'!R110</f>
        <v>0</v>
      </c>
      <c r="AQ105" s="207">
        <f>'2018'!S110</f>
        <v>0</v>
      </c>
      <c r="AR105" s="32">
        <f>'2018'!AB110</f>
        <v>0</v>
      </c>
      <c r="AS105" s="107">
        <f>'2019'!N110</f>
        <v>1</v>
      </c>
      <c r="AT105" s="108">
        <f>'2019'!O110</f>
        <v>1</v>
      </c>
      <c r="AU105" s="116">
        <f>'2019'!P110</f>
        <v>0.8</v>
      </c>
      <c r="AV105" s="38">
        <f>'2019'!Q110</f>
        <v>45299000</v>
      </c>
      <c r="AW105" s="38">
        <f>'2019'!R110</f>
        <v>37501000</v>
      </c>
      <c r="AX105" s="116" t="e">
        <f>'2019'!#REF!</f>
        <v>#REF!</v>
      </c>
      <c r="AY105" s="362" t="str">
        <f>'2019'!S110</f>
        <v xml:space="preserve">A través de la implementación del modelo integrado de planeación y gestión se incorporaron instrumentos de recolección de información y caracterización de usuarios con el enfoque género diverso. Es así que a través de la consolidación de este mecanismo, se desarrollan capacitaciones a funcionarios públicos encargados de la atención a la ciudadanía sobre los protocolos y medidas establecidas en la atención de personas sexualmente diversas y mujeres. </v>
      </c>
      <c r="AZ105" s="361">
        <f>'2020'!N110</f>
        <v>0</v>
      </c>
      <c r="BA105" s="361">
        <f>'2020'!O110</f>
        <v>0</v>
      </c>
      <c r="BB105" s="207">
        <f>'2020'!P110</f>
        <v>0</v>
      </c>
      <c r="BC105" s="372">
        <f>'2020'!Q110</f>
        <v>0</v>
      </c>
      <c r="BD105" s="372">
        <f>'2020'!R110</f>
        <v>0</v>
      </c>
      <c r="BE105" s="207">
        <f>'2020'!S110</f>
        <v>0.03</v>
      </c>
      <c r="BF105" s="366" t="s">
        <v>1420</v>
      </c>
      <c r="BG105" s="475">
        <v>0</v>
      </c>
      <c r="BH105" s="699">
        <v>0</v>
      </c>
      <c r="BI105" s="482">
        <v>0</v>
      </c>
      <c r="BJ105" s="722"/>
      <c r="BK105" s="504"/>
      <c r="BL105" s="482">
        <v>0</v>
      </c>
      <c r="BM105" s="715" t="s">
        <v>2608</v>
      </c>
      <c r="BN105" s="787">
        <v>0.8</v>
      </c>
      <c r="BO105" s="785">
        <v>0.3</v>
      </c>
      <c r="BP105" s="482">
        <v>0.38</v>
      </c>
      <c r="BQ105" s="740">
        <v>6185000</v>
      </c>
      <c r="BR105" s="740">
        <v>1738000</v>
      </c>
      <c r="BS105" s="482">
        <v>0.28000000000000003</v>
      </c>
      <c r="BT105" s="715" t="s">
        <v>2895</v>
      </c>
      <c r="BU105" s="27"/>
    </row>
    <row r="106" spans="1:73" ht="60" customHeight="1" x14ac:dyDescent="0.25">
      <c r="A106" s="840"/>
      <c r="B106" s="835"/>
      <c r="C106" s="837" t="s">
        <v>636</v>
      </c>
      <c r="D106" s="16">
        <v>100</v>
      </c>
      <c r="E106" s="5" t="s">
        <v>637</v>
      </c>
      <c r="F106" s="12" t="s">
        <v>638</v>
      </c>
      <c r="G106" s="12" t="s">
        <v>639</v>
      </c>
      <c r="H106" s="12" t="s">
        <v>640</v>
      </c>
      <c r="I106" s="32" t="s">
        <v>641</v>
      </c>
      <c r="J106" s="826"/>
      <c r="K106" s="809"/>
      <c r="L106" s="837"/>
      <c r="M106" s="833"/>
      <c r="N106" s="428">
        <v>0.9</v>
      </c>
      <c r="O106" s="104">
        <v>0.18</v>
      </c>
      <c r="P106" s="357">
        <f>O106/N106</f>
        <v>0.19999999999999998</v>
      </c>
      <c r="Q106" s="88">
        <f>'2015'!O111</f>
        <v>0</v>
      </c>
      <c r="R106" s="90">
        <f>'2015'!P111</f>
        <v>0</v>
      </c>
      <c r="S106" s="37">
        <f>'2015'!Q111</f>
        <v>0</v>
      </c>
      <c r="T106" s="38">
        <f>'2015'!R111</f>
        <v>0</v>
      </c>
      <c r="U106" s="38">
        <f>'2015'!S111</f>
        <v>0</v>
      </c>
      <c r="V106" s="37">
        <f>'2015'!T111</f>
        <v>0</v>
      </c>
      <c r="W106" s="32">
        <f>'2015'!U111</f>
        <v>0</v>
      </c>
      <c r="X106" s="107">
        <f>'2016'!N111</f>
        <v>0.09</v>
      </c>
      <c r="Y106" s="108">
        <f>'2016'!O111</f>
        <v>0.09</v>
      </c>
      <c r="Z106" s="116">
        <f>'2016'!P111</f>
        <v>1</v>
      </c>
      <c r="AA106" s="38">
        <f>'2016'!Q111</f>
        <v>0</v>
      </c>
      <c r="AB106" s="38">
        <f>'2016'!R111</f>
        <v>0</v>
      </c>
      <c r="AC106" s="116">
        <f>'2016'!S111</f>
        <v>0</v>
      </c>
      <c r="AD106" s="32" t="str">
        <f>'2016'!T111</f>
        <v xml:space="preserve">A traves del observatorio economico y social se vienen incorporando nuevos indicadores de genero que permita obtener mejores datos con enfoque de genero. </v>
      </c>
      <c r="AE106" s="107">
        <f>'2017'!N111</f>
        <v>0.09</v>
      </c>
      <c r="AF106" s="108">
        <f>'2017'!O111</f>
        <v>0.09</v>
      </c>
      <c r="AG106" s="116">
        <f>'2017'!P111</f>
        <v>1</v>
      </c>
      <c r="AH106" s="38">
        <f>'2017'!Q111</f>
        <v>0</v>
      </c>
      <c r="AI106" s="38">
        <f>'2017'!R111</f>
        <v>0</v>
      </c>
      <c r="AJ106" s="116">
        <f>'2017'!S111</f>
        <v>0</v>
      </c>
      <c r="AK106" s="32" t="str">
        <f>'2017'!T111</f>
        <v xml:space="preserve">A traves del observatorio economico y social se vienen incorporando nuevos indicadores de genero que permita obtener mejores datos con enfoque de genero. </v>
      </c>
      <c r="AL106" s="107">
        <f>'2018'!N111</f>
        <v>0</v>
      </c>
      <c r="AM106" s="108">
        <f>'2018'!O111</f>
        <v>0</v>
      </c>
      <c r="AN106" s="116">
        <f>'2018'!P111</f>
        <v>0</v>
      </c>
      <c r="AO106" s="38">
        <f>'2018'!Q111</f>
        <v>0</v>
      </c>
      <c r="AP106" s="38">
        <f>'2018'!R111</f>
        <v>0</v>
      </c>
      <c r="AQ106" s="207">
        <f>'2018'!S111</f>
        <v>0</v>
      </c>
      <c r="AR106" s="32">
        <f>'2018'!AB111</f>
        <v>0</v>
      </c>
      <c r="AS106" s="107">
        <f>'2019'!N111</f>
        <v>0</v>
      </c>
      <c r="AT106" s="108">
        <f>'2019'!O111</f>
        <v>0</v>
      </c>
      <c r="AU106" s="116">
        <f>'2019'!P111</f>
        <v>0.8</v>
      </c>
      <c r="AV106" s="38">
        <f>'2019'!Q111</f>
        <v>0</v>
      </c>
      <c r="AW106" s="38">
        <f>'2019'!R111</f>
        <v>0</v>
      </c>
      <c r="AX106" s="116" t="e">
        <f>'2019'!#REF!</f>
        <v>#REF!</v>
      </c>
      <c r="AY106" s="362" t="str">
        <f>'2019'!S111</f>
        <v xml:space="preserve">La Secretaría de Familia en el marco de la conmemoración del mes de la lucha contra la homofobia, realizó una campaña de sensibilización a nivel de la administración departamental para el respeto por la diferencia y el cierre de brechas e imaginarios sexistas y patriarcales. Se realizaron actividades simbólicas al interior del centro administrativo departamental. </v>
      </c>
      <c r="AZ106" s="361">
        <f>'2020'!N111</f>
        <v>0</v>
      </c>
      <c r="BA106" s="361">
        <f>'2020'!O111</f>
        <v>0</v>
      </c>
      <c r="BB106" s="207">
        <f>'2020'!P111</f>
        <v>0</v>
      </c>
      <c r="BC106" s="372">
        <f>'2020'!Q111</f>
        <v>0</v>
      </c>
      <c r="BD106" s="372">
        <f>'2020'!R111</f>
        <v>0</v>
      </c>
      <c r="BE106" s="207">
        <f>'2020'!S111</f>
        <v>0.03</v>
      </c>
      <c r="BF106" s="817" t="s">
        <v>1418</v>
      </c>
      <c r="BG106" s="475">
        <v>0</v>
      </c>
      <c r="BH106" s="699">
        <v>0</v>
      </c>
      <c r="BI106" s="482">
        <v>0</v>
      </c>
      <c r="BJ106" s="580"/>
      <c r="BK106" s="580"/>
      <c r="BL106" s="482">
        <v>0</v>
      </c>
      <c r="BM106" s="673" t="s">
        <v>2608</v>
      </c>
      <c r="BN106" s="722">
        <v>0</v>
      </c>
      <c r="BO106" s="729">
        <v>0</v>
      </c>
      <c r="BP106" s="482">
        <v>0</v>
      </c>
      <c r="BQ106" s="740">
        <v>0</v>
      </c>
      <c r="BR106" s="740">
        <v>0</v>
      </c>
      <c r="BS106" s="482">
        <v>0</v>
      </c>
      <c r="BT106" s="39" t="s">
        <v>2905</v>
      </c>
      <c r="BU106" s="27"/>
    </row>
    <row r="107" spans="1:73" ht="60" customHeight="1" x14ac:dyDescent="0.25">
      <c r="A107" s="840"/>
      <c r="B107" s="835"/>
      <c r="C107" s="837"/>
      <c r="D107" s="13">
        <v>101</v>
      </c>
      <c r="E107" s="19" t="s">
        <v>642</v>
      </c>
      <c r="F107" s="12" t="s">
        <v>643</v>
      </c>
      <c r="G107" s="12" t="s">
        <v>644</v>
      </c>
      <c r="H107" s="12" t="s">
        <v>645</v>
      </c>
      <c r="I107" s="32" t="s">
        <v>641</v>
      </c>
      <c r="J107" s="826"/>
      <c r="K107" s="809"/>
      <c r="L107" s="837"/>
      <c r="M107" s="833"/>
      <c r="N107" s="428">
        <v>0.9</v>
      </c>
      <c r="O107" s="104">
        <v>1</v>
      </c>
      <c r="P107" s="768">
        <v>1</v>
      </c>
      <c r="Q107" s="88">
        <f>'2015'!O112</f>
        <v>0</v>
      </c>
      <c r="R107" s="90">
        <f>'2015'!P112</f>
        <v>0</v>
      </c>
      <c r="S107" s="37">
        <f>'2015'!Q112</f>
        <v>0</v>
      </c>
      <c r="T107" s="38">
        <f>'2015'!R112</f>
        <v>0</v>
      </c>
      <c r="U107" s="38">
        <f>'2015'!S112</f>
        <v>0</v>
      </c>
      <c r="V107" s="37">
        <f>'2015'!T112</f>
        <v>0</v>
      </c>
      <c r="W107" s="32">
        <f>'2015'!U112</f>
        <v>0</v>
      </c>
      <c r="X107" s="107">
        <f>'2016'!N112</f>
        <v>0.09</v>
      </c>
      <c r="Y107" s="108">
        <f>'2016'!O112</f>
        <v>0.09</v>
      </c>
      <c r="Z107" s="116">
        <f>'2016'!P112</f>
        <v>1</v>
      </c>
      <c r="AA107" s="38">
        <f>'2016'!Q112</f>
        <v>0</v>
      </c>
      <c r="AB107" s="38">
        <f>'2016'!R112</f>
        <v>0</v>
      </c>
      <c r="AC107" s="116">
        <f>'2016'!S112</f>
        <v>0</v>
      </c>
      <c r="AD107" s="32" t="str">
        <f>'2016'!T112</f>
        <v xml:space="preserve">se han articulado los planes de accion de las diferentes politicas publicas departamentales, garantizando un enfoque de genero en su ejecucion. </v>
      </c>
      <c r="AE107" s="107">
        <f>'2017'!N112</f>
        <v>0.09</v>
      </c>
      <c r="AF107" s="108">
        <f>'2017'!O112</f>
        <v>0.09</v>
      </c>
      <c r="AG107" s="116">
        <f>'2017'!P112</f>
        <v>1</v>
      </c>
      <c r="AH107" s="38">
        <f>'2017'!Q112</f>
        <v>0</v>
      </c>
      <c r="AI107" s="38">
        <f>'2017'!R112</f>
        <v>0</v>
      </c>
      <c r="AJ107" s="116">
        <f>'2017'!S112</f>
        <v>0</v>
      </c>
      <c r="AK107" s="32" t="str">
        <f>'2017'!T112</f>
        <v xml:space="preserve">se han articulado y estructurado los planes de accion de las diferentes politicas publicas departamentales, garantizando un enfoque de genero en su ejecucion. </v>
      </c>
      <c r="AL107" s="107">
        <f>'2018'!N112</f>
        <v>0</v>
      </c>
      <c r="AM107" s="108">
        <f>'2018'!O112</f>
        <v>0</v>
      </c>
      <c r="AN107" s="116">
        <f>'2018'!P112</f>
        <v>0</v>
      </c>
      <c r="AO107" s="38">
        <f>'2018'!Q112</f>
        <v>0</v>
      </c>
      <c r="AP107" s="38">
        <f>'2018'!R112</f>
        <v>0</v>
      </c>
      <c r="AQ107" s="207">
        <f>'2018'!S112</f>
        <v>0</v>
      </c>
      <c r="AR107" s="32">
        <f>'2018'!AB112</f>
        <v>0</v>
      </c>
      <c r="AS107" s="107">
        <f>'2019'!N112</f>
        <v>0</v>
      </c>
      <c r="AT107" s="108">
        <f>'2019'!O112</f>
        <v>0</v>
      </c>
      <c r="AU107" s="116">
        <f>'2019'!P112</f>
        <v>0.8</v>
      </c>
      <c r="AV107" s="38">
        <f>'2019'!Q112</f>
        <v>0</v>
      </c>
      <c r="AW107" s="38">
        <f>'2019'!R112</f>
        <v>0</v>
      </c>
      <c r="AX107" s="116" t="e">
        <f>'2019'!#REF!</f>
        <v>#REF!</v>
      </c>
      <c r="AY107" s="362" t="str">
        <f>'2019'!S112</f>
        <v xml:space="preserve">La Secretaría de Planeación incorporó indicadores de género en el seguimiento a la implementación del plan de desarrollo departamental. Es así que a partir de la presente vigencia, los instrumentos de recolección de información en seguimiento al plan indicativo cuentan con componentes de género para determinar el impacto que la oferta pública tiene sobre la población femenina y sexualmente diversa. </v>
      </c>
      <c r="AZ107" s="361">
        <f>'2020'!N112</f>
        <v>0</v>
      </c>
      <c r="BA107" s="361">
        <f>'2020'!O112</f>
        <v>0</v>
      </c>
      <c r="BB107" s="207">
        <f>'2020'!P112</f>
        <v>0</v>
      </c>
      <c r="BC107" s="372">
        <f>'2020'!Q112</f>
        <v>0</v>
      </c>
      <c r="BD107" s="372">
        <f>'2020'!R112</f>
        <v>0</v>
      </c>
      <c r="BE107" s="207">
        <f>'2020'!S112</f>
        <v>0.03</v>
      </c>
      <c r="BF107" s="818"/>
      <c r="BG107" s="475">
        <v>13</v>
      </c>
      <c r="BH107" s="498">
        <v>6</v>
      </c>
      <c r="BI107" s="482">
        <v>0.55000000000000004</v>
      </c>
      <c r="BJ107" s="580">
        <v>2885000</v>
      </c>
      <c r="BK107" s="580">
        <v>1442500</v>
      </c>
      <c r="BL107" s="482">
        <v>0.46</v>
      </c>
      <c r="BM107" s="27" t="s">
        <v>2656</v>
      </c>
      <c r="BN107" s="730">
        <v>0.9</v>
      </c>
      <c r="BO107" s="785">
        <v>1</v>
      </c>
      <c r="BP107" s="482">
        <v>1</v>
      </c>
      <c r="BQ107" s="740">
        <v>0</v>
      </c>
      <c r="BR107" s="740">
        <v>0</v>
      </c>
      <c r="BS107" s="482">
        <v>0</v>
      </c>
      <c r="BT107" s="27" t="s">
        <v>2896</v>
      </c>
      <c r="BU107" s="27"/>
    </row>
    <row r="108" spans="1:73" ht="60" customHeight="1" x14ac:dyDescent="0.25">
      <c r="A108" s="840"/>
      <c r="B108" s="835"/>
      <c r="C108" s="837"/>
      <c r="D108" s="13">
        <v>102</v>
      </c>
      <c r="E108" s="5" t="s">
        <v>646</v>
      </c>
      <c r="F108" s="12" t="s">
        <v>647</v>
      </c>
      <c r="G108" s="12" t="s">
        <v>648</v>
      </c>
      <c r="H108" s="12" t="s">
        <v>649</v>
      </c>
      <c r="I108" s="32" t="s">
        <v>650</v>
      </c>
      <c r="J108" s="826"/>
      <c r="K108" s="809"/>
      <c r="L108" s="837"/>
      <c r="M108" s="833"/>
      <c r="N108" s="428">
        <v>0.9</v>
      </c>
      <c r="O108" s="104">
        <v>0.9</v>
      </c>
      <c r="P108" s="768">
        <v>1</v>
      </c>
      <c r="Q108" s="88">
        <f>'2015'!O113</f>
        <v>0</v>
      </c>
      <c r="R108" s="90">
        <f>'2015'!P113</f>
        <v>0</v>
      </c>
      <c r="S108" s="37">
        <f>'2015'!Q113</f>
        <v>0</v>
      </c>
      <c r="T108" s="38">
        <f>'2015'!R113</f>
        <v>0</v>
      </c>
      <c r="U108" s="38">
        <f>'2015'!S113</f>
        <v>0</v>
      </c>
      <c r="V108" s="37">
        <f>'2015'!T113</f>
        <v>0</v>
      </c>
      <c r="W108" s="32">
        <f>'2015'!U113</f>
        <v>0</v>
      </c>
      <c r="X108" s="107">
        <f>'2016'!N113</f>
        <v>0.09</v>
      </c>
      <c r="Y108" s="108">
        <f>'2016'!O113</f>
        <v>0.09</v>
      </c>
      <c r="Z108" s="116">
        <f>'2016'!P113</f>
        <v>1</v>
      </c>
      <c r="AA108" s="38">
        <f>'2016'!Q113</f>
        <v>0</v>
      </c>
      <c r="AB108" s="38">
        <f>'2016'!R113</f>
        <v>0</v>
      </c>
      <c r="AC108" s="116">
        <f>'2016'!S113</f>
        <v>0</v>
      </c>
      <c r="AD108" s="32" t="str">
        <f>'2016'!T113</f>
        <v xml:space="preserve">se ha socializado y sensibilizo  a los funcionarios del departamento en la ley 1257, buscando mejorar la atencion y garantizar los derechos de las mujeres del departamento. </v>
      </c>
      <c r="AE108" s="107">
        <f>'2017'!N113</f>
        <v>0.09</v>
      </c>
      <c r="AF108" s="108">
        <f>'2017'!O113</f>
        <v>7.0000000000000007E-2</v>
      </c>
      <c r="AG108" s="116">
        <f>'2017'!P113</f>
        <v>0.7777777777777779</v>
      </c>
      <c r="AH108" s="38">
        <f>'2017'!Q113</f>
        <v>0</v>
      </c>
      <c r="AI108" s="38">
        <f>'2017'!R113</f>
        <v>0</v>
      </c>
      <c r="AJ108" s="116">
        <f>'2017'!S113</f>
        <v>0</v>
      </c>
      <c r="AK108" s="32" t="str">
        <f>'2017'!T113</f>
        <v xml:space="preserve">se ha proporcionado espacio de sensibilizacioncon el fin de socializar  la ley 1257 de 2008 a los funcionarios  del departamento para garantizar los derechos de las mujeres. </v>
      </c>
      <c r="AL108" s="107">
        <f>'2018'!N113</f>
        <v>0</v>
      </c>
      <c r="AM108" s="108">
        <f>'2018'!O113</f>
        <v>0</v>
      </c>
      <c r="AN108" s="116">
        <f>'2018'!P113</f>
        <v>0</v>
      </c>
      <c r="AO108" s="38">
        <f>'2018'!Q113</f>
        <v>0</v>
      </c>
      <c r="AP108" s="38">
        <f>'2018'!R113</f>
        <v>0</v>
      </c>
      <c r="AQ108" s="207">
        <f>'2018'!S113</f>
        <v>0</v>
      </c>
      <c r="AR108" s="32">
        <f>'2018'!AB113</f>
        <v>0</v>
      </c>
      <c r="AS108" s="107">
        <f>'2019'!N113</f>
        <v>0</v>
      </c>
      <c r="AT108" s="108">
        <f>'2019'!O113</f>
        <v>0</v>
      </c>
      <c r="AU108" s="116">
        <f>'2019'!P113</f>
        <v>0.8</v>
      </c>
      <c r="AV108" s="38">
        <f>'2019'!Q113</f>
        <v>0</v>
      </c>
      <c r="AW108" s="38">
        <f>'2019'!R113</f>
        <v>0</v>
      </c>
      <c r="AX108" s="116" t="e">
        <f>'2019'!#REF!</f>
        <v>#REF!</v>
      </c>
      <c r="AY108" s="362" t="str">
        <f>'2019'!S113</f>
        <v xml:space="preserve">A través del proceso de formulación de la política pública de equidad de género en el año 2015, se armonizaron todos los planes, políticas y proyectos con el enfoque y transversalización del enfoque de género. Es así como todos los actos administrativos en cuanto a la adopción de políticas públicas a nivel departamental cuentan con principios orientadores y enfoques enmarcados en la perspectiva de género, lográndose una trazabilidad entre la implementación de las mismas y el cumplimiento de los asuntos de género y diversidad en toda la dinámica institucional. </v>
      </c>
      <c r="AZ108" s="361">
        <f>'2020'!N113</f>
        <v>0</v>
      </c>
      <c r="BA108" s="361">
        <f>'2020'!O113</f>
        <v>0</v>
      </c>
      <c r="BB108" s="207">
        <f>'2020'!P113</f>
        <v>0</v>
      </c>
      <c r="BC108" s="372">
        <f>'2020'!Q113</f>
        <v>0</v>
      </c>
      <c r="BD108" s="372">
        <f>'2020'!R113</f>
        <v>0</v>
      </c>
      <c r="BE108" s="207">
        <f>'2020'!S113</f>
        <v>0.03</v>
      </c>
      <c r="BF108" s="819"/>
      <c r="BG108" s="475">
        <v>2</v>
      </c>
      <c r="BH108" s="498">
        <v>16</v>
      </c>
      <c r="BI108" s="518">
        <v>1</v>
      </c>
      <c r="BJ108" s="630">
        <v>16667360</v>
      </c>
      <c r="BK108" s="631" t="s">
        <v>2603</v>
      </c>
      <c r="BL108" s="518">
        <v>8</v>
      </c>
      <c r="BM108" s="375" t="s">
        <v>2657</v>
      </c>
      <c r="BN108" s="722">
        <v>1</v>
      </c>
      <c r="BO108" s="729">
        <v>8</v>
      </c>
      <c r="BP108" s="518">
        <v>1</v>
      </c>
      <c r="BQ108" s="740">
        <v>800000</v>
      </c>
      <c r="BR108" s="740">
        <v>1400000</v>
      </c>
      <c r="BS108" s="518">
        <v>1</v>
      </c>
      <c r="BT108" s="27" t="s">
        <v>2897</v>
      </c>
      <c r="BU108" s="27"/>
    </row>
    <row r="109" spans="1:73" ht="60" customHeight="1" x14ac:dyDescent="0.25">
      <c r="A109" s="840"/>
      <c r="B109" s="835"/>
      <c r="C109" s="837"/>
      <c r="D109" s="13">
        <v>103</v>
      </c>
      <c r="E109" s="12" t="s">
        <v>651</v>
      </c>
      <c r="F109" s="12" t="s">
        <v>652</v>
      </c>
      <c r="G109" s="12" t="s">
        <v>653</v>
      </c>
      <c r="H109" s="12" t="s">
        <v>654</v>
      </c>
      <c r="I109" s="32" t="s">
        <v>655</v>
      </c>
      <c r="J109" s="826"/>
      <c r="K109" s="809"/>
      <c r="L109" s="837"/>
      <c r="M109" s="833"/>
      <c r="N109" s="428">
        <v>0.9</v>
      </c>
      <c r="O109" s="104">
        <v>0.38</v>
      </c>
      <c r="P109" s="796">
        <v>0.42</v>
      </c>
      <c r="Q109" s="88">
        <f>'2015'!O114</f>
        <v>0</v>
      </c>
      <c r="R109" s="90">
        <f>'2015'!P114</f>
        <v>0</v>
      </c>
      <c r="S109" s="37">
        <f>'2015'!Q114</f>
        <v>0</v>
      </c>
      <c r="T109" s="38">
        <f>'2015'!R114</f>
        <v>0</v>
      </c>
      <c r="U109" s="38">
        <f>'2015'!S114</f>
        <v>0</v>
      </c>
      <c r="V109" s="37">
        <f>'2015'!T114</f>
        <v>0</v>
      </c>
      <c r="W109" s="32">
        <f>'2015'!U114</f>
        <v>0</v>
      </c>
      <c r="X109" s="107">
        <f>'2016'!N114</f>
        <v>0.09</v>
      </c>
      <c r="Y109" s="108">
        <f>'2016'!O114</f>
        <v>0.09</v>
      </c>
      <c r="Z109" s="116">
        <f>'2016'!P114</f>
        <v>1</v>
      </c>
      <c r="AA109" s="38">
        <f>'2016'!Q114</f>
        <v>0</v>
      </c>
      <c r="AB109" s="38">
        <f>'2016'!R114</f>
        <v>0</v>
      </c>
      <c r="AC109" s="116">
        <f>'2016'!S114</f>
        <v>0</v>
      </c>
      <c r="AD109" s="32" t="str">
        <f>'2016'!T114</f>
        <v xml:space="preserve">se ha socializado y sensibilizo  a los funcionarios del departamento en la ley 1257, buscando mejorar la atencion y garantizar los derechos de las mujeres del departamento. </v>
      </c>
      <c r="AE109" s="107">
        <f>'2017'!N114</f>
        <v>0.09</v>
      </c>
      <c r="AF109" s="108">
        <f>'2017'!O114</f>
        <v>0.09</v>
      </c>
      <c r="AG109" s="116">
        <f>'2017'!P114</f>
        <v>1</v>
      </c>
      <c r="AH109" s="38">
        <f>'2017'!Q114</f>
        <v>0</v>
      </c>
      <c r="AI109" s="38">
        <f>'2017'!R114</f>
        <v>0</v>
      </c>
      <c r="AJ109" s="116">
        <f>'2017'!S114</f>
        <v>0</v>
      </c>
      <c r="AK109" s="32" t="str">
        <f>'2017'!T114</f>
        <v xml:space="preserve">Desde la secretaria de familia se vienen adelantando permanentemente la divulgacion de la politica publica departamental de equidad de genero, asi como la sensibillizacion de un enfoque de genero como herramienta de trabajo para las siguientes instituciones </v>
      </c>
      <c r="AL109" s="107">
        <f>'2018'!N114</f>
        <v>0</v>
      </c>
      <c r="AM109" s="108">
        <f>'2018'!O114</f>
        <v>0</v>
      </c>
      <c r="AN109" s="116">
        <f>'2018'!P114</f>
        <v>0</v>
      </c>
      <c r="AO109" s="38">
        <f>'2018'!Q114</f>
        <v>0</v>
      </c>
      <c r="AP109" s="38">
        <f>'2018'!R114</f>
        <v>0</v>
      </c>
      <c r="AQ109" s="207">
        <f>'2018'!S114</f>
        <v>0</v>
      </c>
      <c r="AR109" s="32">
        <f>'2018'!AB114</f>
        <v>0</v>
      </c>
      <c r="AS109" s="107">
        <f>'2019'!N114</f>
        <v>0</v>
      </c>
      <c r="AT109" s="108">
        <f>'2019'!O114</f>
        <v>0</v>
      </c>
      <c r="AU109" s="116">
        <f>'2019'!P114</f>
        <v>0.8</v>
      </c>
      <c r="AV109" s="38">
        <f>'2019'!Q114</f>
        <v>0</v>
      </c>
      <c r="AW109" s="38">
        <f>'2019'!R114</f>
        <v>0</v>
      </c>
      <c r="AX109" s="116" t="e">
        <f>'2019'!#REF!</f>
        <v>#REF!</v>
      </c>
      <c r="AY109" s="362" t="str">
        <f>'2019'!S114</f>
        <v xml:space="preserve">A través de la implementación del modelo integrado de planeación y gestión se cuenta con enlaces institucionales de cada secretaría y ente descentralizado de la administración departamental, con quienes se desarrollan mesas técnicas de capacitación donde son socializadas todas las herramientas legales y estratégicas para la atención a usuarios dentro de sus diferentes enfoques. </v>
      </c>
      <c r="AZ109" s="361">
        <f>'2020'!N114</f>
        <v>0</v>
      </c>
      <c r="BA109" s="361">
        <f>'2020'!O114</f>
        <v>0</v>
      </c>
      <c r="BB109" s="207">
        <f>'2020'!P114</f>
        <v>0</v>
      </c>
      <c r="BC109" s="372">
        <f>'2020'!Q114</f>
        <v>0</v>
      </c>
      <c r="BD109" s="372">
        <f>'2020'!R114</f>
        <v>0</v>
      </c>
      <c r="BE109" s="207">
        <f>'2020'!S114</f>
        <v>0.03</v>
      </c>
      <c r="BF109" s="27" t="s">
        <v>1417</v>
      </c>
      <c r="BG109" s="692">
        <v>3</v>
      </c>
      <c r="BH109" s="699">
        <v>3</v>
      </c>
      <c r="BI109" s="482">
        <v>1</v>
      </c>
      <c r="BJ109" s="722"/>
      <c r="BK109" s="722"/>
      <c r="BL109" s="482">
        <v>0</v>
      </c>
      <c r="BM109" s="27" t="s">
        <v>2658</v>
      </c>
      <c r="BN109" s="733">
        <v>3</v>
      </c>
      <c r="BO109" s="729">
        <v>0</v>
      </c>
      <c r="BP109" s="482">
        <v>0</v>
      </c>
      <c r="BQ109" s="740">
        <v>0</v>
      </c>
      <c r="BR109" s="740">
        <v>0</v>
      </c>
      <c r="BS109" s="482">
        <f>BO109/BN109*1</f>
        <v>0</v>
      </c>
      <c r="BT109" s="39" t="s">
        <v>2840</v>
      </c>
      <c r="BU109" s="27"/>
    </row>
    <row r="110" spans="1:73" ht="60" customHeight="1" x14ac:dyDescent="0.25">
      <c r="A110" s="840"/>
      <c r="B110" s="835"/>
      <c r="C110" s="837"/>
      <c r="D110" s="16">
        <v>104</v>
      </c>
      <c r="E110" s="12" t="s">
        <v>656</v>
      </c>
      <c r="F110" s="12" t="s">
        <v>657</v>
      </c>
      <c r="G110" s="12" t="s">
        <v>658</v>
      </c>
      <c r="H110" s="12" t="s">
        <v>659</v>
      </c>
      <c r="I110" s="32" t="s">
        <v>660</v>
      </c>
      <c r="J110" s="826"/>
      <c r="K110" s="809"/>
      <c r="L110" s="837"/>
      <c r="M110" s="833"/>
      <c r="N110" s="428">
        <v>0.9</v>
      </c>
      <c r="O110" s="104">
        <v>0.9</v>
      </c>
      <c r="P110" s="768">
        <v>1</v>
      </c>
      <c r="Q110" s="88" t="str">
        <f>'2015'!O115</f>
        <v>3% de la Fuerza Pública</v>
      </c>
      <c r="R110" s="90">
        <f>'2015'!P115</f>
        <v>0.03</v>
      </c>
      <c r="S110" s="37">
        <f>'2015'!Q115</f>
        <v>1</v>
      </c>
      <c r="T110" s="38" t="str">
        <f>'2015'!R115</f>
        <v>Costos asumidos por  la policia nacional seccional quindio</v>
      </c>
      <c r="U110" s="38" t="str">
        <f>'2015'!S115</f>
        <v>Costos asumidos por  la policia nacional seccional quindio</v>
      </c>
      <c r="V110" s="37">
        <f>'2015'!T115</f>
        <v>0</v>
      </c>
      <c r="W110" s="32" t="str">
        <f>'2015'!U115</f>
        <v>1 capcitacion a las mujeres de la policia del departamento del quindio sobre la equidad de genero</v>
      </c>
      <c r="X110" s="107">
        <f>'2016'!N115</f>
        <v>0.09</v>
      </c>
      <c r="Y110" s="108">
        <f>'2016'!O115</f>
        <v>0.09</v>
      </c>
      <c r="Z110" s="116">
        <f>'2016'!P115</f>
        <v>1</v>
      </c>
      <c r="AA110" s="38">
        <f>'2016'!Q115</f>
        <v>0</v>
      </c>
      <c r="AB110" s="38">
        <f>'2016'!R115</f>
        <v>0</v>
      </c>
      <c r="AC110" s="116">
        <f>'2016'!S115</f>
        <v>0</v>
      </c>
      <c r="AD110" s="32" t="str">
        <f>'2016'!T115</f>
        <v>Se realizo  socializacio de la Ley 1257 de 2008 a las femeninas de la Policia Nacional  , en el Comando de Policia de Armenia.</v>
      </c>
      <c r="AE110" s="107">
        <f>'2017'!N115</f>
        <v>0.09</v>
      </c>
      <c r="AF110" s="108">
        <f>'2017'!O115</f>
        <v>0.05</v>
      </c>
      <c r="AG110" s="116">
        <f>'2017'!P115</f>
        <v>0.55555555555555558</v>
      </c>
      <c r="AH110" s="38">
        <f>'2017'!Q115</f>
        <v>0</v>
      </c>
      <c r="AI110" s="38">
        <f>'2017'!R115</f>
        <v>0</v>
      </c>
      <c r="AJ110" s="116">
        <f>'2017'!S115</f>
        <v>0</v>
      </c>
      <c r="AK110" s="32" t="str">
        <f>'2017'!T115</f>
        <v>Se realizo  socializacion de la Ley 1257 de 2008 a las femeninas de la Policia Nacional , en el Comando de Policia de Armenia.</v>
      </c>
      <c r="AL110" s="107">
        <f>'2018'!N115</f>
        <v>0</v>
      </c>
      <c r="AM110" s="108">
        <f>'2018'!O115</f>
        <v>0</v>
      </c>
      <c r="AN110" s="116">
        <f>'2018'!P115</f>
        <v>0</v>
      </c>
      <c r="AO110" s="38">
        <f>'2018'!Q115</f>
        <v>0</v>
      </c>
      <c r="AP110" s="38">
        <f>'2018'!R115</f>
        <v>0</v>
      </c>
      <c r="AQ110" s="207">
        <f>'2018'!S115</f>
        <v>0</v>
      </c>
      <c r="AR110" s="32" t="str">
        <f>'2018'!AB115</f>
        <v xml:space="preserve">Se realizó una capacitación en el Comando Departamental de la Policía sobre mecanismos de género y rutas de atención. De igual forma, se ha asistido a la fecha a tres puestos de mando unificado con la Policía Nacional, en los cuales se tramitan asuntos de género y seguimiento a casos. </v>
      </c>
      <c r="AS110" s="107">
        <f>'2019'!N115</f>
        <v>0</v>
      </c>
      <c r="AT110" s="108">
        <f>'2019'!O115</f>
        <v>0</v>
      </c>
      <c r="AU110" s="116">
        <f>'2019'!P115</f>
        <v>0.8</v>
      </c>
      <c r="AV110" s="38">
        <f>'2019'!Q115</f>
        <v>0</v>
      </c>
      <c r="AW110" s="38">
        <f>'2019'!R115</f>
        <v>0</v>
      </c>
      <c r="AX110" s="116" t="e">
        <f>'2019'!#REF!</f>
        <v>#REF!</v>
      </c>
      <c r="AY110" s="362" t="str">
        <f>'2019'!S115</f>
        <v xml:space="preserve">Así mismo, la Secretaría de Familia a través de la oficina de género realiza capacitaciones a estos funcionarios en todos los asuntos relacionados con la prevención y detección de violencias, transversalización del enfoque de género, entre otros. </v>
      </c>
      <c r="AZ110" s="361">
        <f>'2020'!N115</f>
        <v>0</v>
      </c>
      <c r="BA110" s="361">
        <f>'2020'!O115</f>
        <v>0</v>
      </c>
      <c r="BB110" s="207">
        <f>'2020'!P115</f>
        <v>0</v>
      </c>
      <c r="BC110" s="372">
        <f>'2020'!Q115</f>
        <v>0</v>
      </c>
      <c r="BD110" s="372">
        <f>'2020'!R115</f>
        <v>0</v>
      </c>
      <c r="BE110" s="207">
        <f>'2020'!S115</f>
        <v>0.03</v>
      </c>
      <c r="BF110" s="27" t="s">
        <v>1417</v>
      </c>
      <c r="BG110" s="475">
        <v>0</v>
      </c>
      <c r="BH110" s="699">
        <v>2</v>
      </c>
      <c r="BI110" s="482">
        <v>1</v>
      </c>
      <c r="BJ110" s="722"/>
      <c r="BK110" s="504"/>
      <c r="BL110" s="482">
        <v>0</v>
      </c>
      <c r="BM110" s="27" t="s">
        <v>2659</v>
      </c>
      <c r="BN110" s="722">
        <v>3</v>
      </c>
      <c r="BO110" s="729">
        <v>3</v>
      </c>
      <c r="BP110" s="482">
        <v>1</v>
      </c>
      <c r="BQ110" s="744">
        <v>6485000</v>
      </c>
      <c r="BR110" s="745">
        <v>3878000</v>
      </c>
      <c r="BS110" s="482">
        <v>0.6</v>
      </c>
      <c r="BT110" s="27" t="s">
        <v>2829</v>
      </c>
      <c r="BU110" s="27"/>
    </row>
    <row r="111" spans="1:73" ht="154.5" customHeight="1" x14ac:dyDescent="0.25">
      <c r="A111" s="840"/>
      <c r="B111" s="835"/>
      <c r="C111" s="837"/>
      <c r="D111" s="13">
        <v>105</v>
      </c>
      <c r="E111" s="12" t="s">
        <v>661</v>
      </c>
      <c r="F111" s="12" t="s">
        <v>662</v>
      </c>
      <c r="G111" s="12" t="s">
        <v>663</v>
      </c>
      <c r="H111" s="12" t="s">
        <v>664</v>
      </c>
      <c r="I111" s="32" t="s">
        <v>665</v>
      </c>
      <c r="J111" s="826"/>
      <c r="K111" s="809"/>
      <c r="L111" s="837"/>
      <c r="M111" s="833"/>
      <c r="N111" s="429">
        <v>13</v>
      </c>
      <c r="O111" s="349">
        <v>1</v>
      </c>
      <c r="P111" s="357">
        <f>O111/N111</f>
        <v>7.6923076923076927E-2</v>
      </c>
      <c r="Q111" s="88">
        <f>'2015'!O116</f>
        <v>0</v>
      </c>
      <c r="R111" s="90">
        <f>'2015'!P116</f>
        <v>0</v>
      </c>
      <c r="S111" s="37">
        <f>'2015'!Q116</f>
        <v>0</v>
      </c>
      <c r="T111" s="38">
        <f>'2015'!R116</f>
        <v>0</v>
      </c>
      <c r="U111" s="38">
        <f>'2015'!S116</f>
        <v>0</v>
      </c>
      <c r="V111" s="37">
        <f>'2015'!T116</f>
        <v>0</v>
      </c>
      <c r="W111" s="32">
        <f>'2015'!U116</f>
        <v>0</v>
      </c>
      <c r="X111" s="107">
        <f>'2016'!N116</f>
        <v>1.2E-2</v>
      </c>
      <c r="Y111" s="108">
        <f>'2016'!O116</f>
        <v>5.0000000000000001E-3</v>
      </c>
      <c r="Z111" s="116">
        <f>'2016'!P116</f>
        <v>0.41666666666666669</v>
      </c>
      <c r="AA111" s="38">
        <f>'2016'!Q116</f>
        <v>13000000</v>
      </c>
      <c r="AB111" s="38">
        <f>'2016'!R116</f>
        <v>13000000</v>
      </c>
      <c r="AC111" s="116">
        <f>'2016'!S116</f>
        <v>1</v>
      </c>
      <c r="AD111" s="32" t="str">
        <f>'2016'!T116</f>
        <v xml:space="preserve">Implementación  de un plan de acción de protección de Derechos Humanos con incorporacion de perspectiva de género articulado interinstitucionalmente.. </v>
      </c>
      <c r="AE111" s="107">
        <f>'2017'!N116</f>
        <v>1.2E-2</v>
      </c>
      <c r="AF111" s="108">
        <f>'2017'!O116</f>
        <v>0.01</v>
      </c>
      <c r="AG111" s="116">
        <f>'2017'!P116</f>
        <v>0.83333333333333337</v>
      </c>
      <c r="AH111" s="38">
        <f>'2017'!Q116</f>
        <v>0</v>
      </c>
      <c r="AI111" s="38">
        <f>'2017'!R116</f>
        <v>0</v>
      </c>
      <c r="AJ111" s="116">
        <f>'2017'!S116</f>
        <v>0</v>
      </c>
      <c r="AK111" s="32" t="str">
        <f>'2017'!T116</f>
        <v>Se Implementaron 1 planes de acción de Derechos Humanos con incorporación de perspectiva de genero articulado interinstitucionalmente.</v>
      </c>
      <c r="AL111" s="107">
        <f>'2018'!N116</f>
        <v>0</v>
      </c>
      <c r="AM111" s="108">
        <f>'2018'!O116</f>
        <v>0</v>
      </c>
      <c r="AN111" s="116">
        <f>'2018'!P116</f>
        <v>0</v>
      </c>
      <c r="AO111" s="38">
        <f>'2018'!Q116</f>
        <v>0</v>
      </c>
      <c r="AP111" s="38">
        <f>'2018'!R116</f>
        <v>0</v>
      </c>
      <c r="AQ111" s="207">
        <f>'2018'!S116</f>
        <v>0</v>
      </c>
      <c r="AR111" s="32" t="str">
        <f>'2018'!AB116</f>
        <v>La Secretaría del Interior a través de la dirección de derechos humanos ha incorporado este componente en los planes y consejos de DDHH. De igual forma cada consejo cuenta con representante de consejos comunitarios de mujer</v>
      </c>
      <c r="AS111" s="107">
        <f>'2019'!N116</f>
        <v>0</v>
      </c>
      <c r="AT111" s="108">
        <f>'2019'!O116</f>
        <v>0</v>
      </c>
      <c r="AU111" s="116">
        <f>'2019'!P116</f>
        <v>0.8</v>
      </c>
      <c r="AV111" s="38">
        <f>'2019'!Q116</f>
        <v>0</v>
      </c>
      <c r="AW111" s="38">
        <f>'2019'!R116</f>
        <v>0</v>
      </c>
      <c r="AX111" s="116" t="e">
        <f>'2019'!#REF!</f>
        <v>#REF!</v>
      </c>
      <c r="AY111" s="362" t="str">
        <f>'2019'!S116</f>
        <v xml:space="preserve">La Secretaría de Familia a través de la oficina de equidad de género se encuentra adelantando procesos formativos en el comando departamental de la policía y subestaciones de policía según cronograma establecido en conjunto para la incorporación de medidas y protocolos existentes en el trámite del debido proceso con población sexualmente diversa y abordaje de los asuntos de género y derechos humanos. </v>
      </c>
      <c r="AZ111" s="361">
        <f>'2020'!N116</f>
        <v>0</v>
      </c>
      <c r="BA111" s="361">
        <f>'2020'!O116</f>
        <v>0</v>
      </c>
      <c r="BB111" s="207">
        <f>'2020'!P116</f>
        <v>0</v>
      </c>
      <c r="BC111" s="372">
        <f>'2020'!Q116</f>
        <v>0</v>
      </c>
      <c r="BD111" s="372">
        <f>'2020'!R116</f>
        <v>0</v>
      </c>
      <c r="BE111" s="207">
        <f>'2020'!S116</f>
        <v>0.03</v>
      </c>
      <c r="BF111" s="27" t="s">
        <v>1417</v>
      </c>
      <c r="BG111" s="475">
        <v>12</v>
      </c>
      <c r="BH111" s="699">
        <v>0</v>
      </c>
      <c r="BI111" s="482">
        <v>0</v>
      </c>
      <c r="BJ111" s="722"/>
      <c r="BK111" s="504"/>
      <c r="BL111" s="482">
        <v>0</v>
      </c>
      <c r="BM111" s="27" t="s">
        <v>2608</v>
      </c>
      <c r="BN111" s="722">
        <v>12</v>
      </c>
      <c r="BO111" s="729">
        <v>0</v>
      </c>
      <c r="BP111" s="482">
        <v>0</v>
      </c>
      <c r="BQ111" s="740">
        <v>0</v>
      </c>
      <c r="BR111" s="740">
        <v>0</v>
      </c>
      <c r="BS111" s="482">
        <f>BO111/BN111*1</f>
        <v>0</v>
      </c>
      <c r="BT111" s="39" t="s">
        <v>2840</v>
      </c>
      <c r="BU111" s="716" t="s">
        <v>1399</v>
      </c>
    </row>
    <row r="112" spans="1:73" ht="60" customHeight="1" x14ac:dyDescent="0.25">
      <c r="A112" s="840"/>
      <c r="B112" s="835"/>
      <c r="C112" s="837"/>
      <c r="D112" s="13">
        <v>106</v>
      </c>
      <c r="E112" s="12" t="s">
        <v>666</v>
      </c>
      <c r="F112" s="12" t="s">
        <v>667</v>
      </c>
      <c r="G112" s="12" t="s">
        <v>668</v>
      </c>
      <c r="H112" s="12" t="s">
        <v>669</v>
      </c>
      <c r="I112" s="32" t="s">
        <v>670</v>
      </c>
      <c r="J112" s="826"/>
      <c r="K112" s="809"/>
      <c r="L112" s="837"/>
      <c r="M112" s="833"/>
      <c r="N112" s="428">
        <v>0.9</v>
      </c>
      <c r="O112" s="104">
        <v>0.75</v>
      </c>
      <c r="P112" s="790">
        <v>0.83</v>
      </c>
      <c r="Q112" s="88" t="str">
        <f>'2015'!O117</f>
        <v>10% de implementación de campaña de sensibilización de rutas de atención a mujeres víctimas.</v>
      </c>
      <c r="R112" s="90">
        <f>'2015'!P117</f>
        <v>0</v>
      </c>
      <c r="S112" s="37">
        <f>'2015'!Q117</f>
        <v>0</v>
      </c>
      <c r="T112" s="38">
        <f>'2015'!R117</f>
        <v>148240000</v>
      </c>
      <c r="U112" s="38">
        <f>'2015'!S117</f>
        <v>21708252</v>
      </c>
      <c r="V112" s="37">
        <f>'2015'!T117</f>
        <v>0.14643990825688075</v>
      </c>
      <c r="W112" s="32" t="str">
        <f>'2015'!U117</f>
        <v xml:space="preserve">Desde la jefatura de la mujer se llevan a cabo campañas permanentes en instituciones educativas, comisarias de familia, gurpos de mujeres gestantes, grupos de mujeres lactantes, consejos de mujeres, grupos de adulto mayor </v>
      </c>
      <c r="X112" s="107">
        <f>'2016'!N117</f>
        <v>0.09</v>
      </c>
      <c r="Y112" s="108">
        <f>'2016'!O117</f>
        <v>0.09</v>
      </c>
      <c r="Z112" s="116">
        <f>'2016'!P117</f>
        <v>1</v>
      </c>
      <c r="AA112" s="38">
        <f>'2016'!Q117</f>
        <v>0</v>
      </c>
      <c r="AB112" s="38">
        <f>'2016'!R117</f>
        <v>0</v>
      </c>
      <c r="AC112" s="116">
        <f>'2016'!S117</f>
        <v>0</v>
      </c>
      <c r="AD112" s="32" t="str">
        <f>'2016'!T117</f>
        <v>Desde la  jefatura de la mujer se llevo a cabo Socializacion de las rutas de atencion en violencia a diferentes organizaciones de mujeres.(consejo Departamental y Municipales de Mujeres, Organizaciones de mujeres, comisarias de familias)</v>
      </c>
      <c r="AE112" s="107">
        <f>'2017'!N117</f>
        <v>0.09</v>
      </c>
      <c r="AF112" s="108">
        <f>'2017'!O117</f>
        <v>0.09</v>
      </c>
      <c r="AG112" s="116">
        <f>'2017'!P117</f>
        <v>1</v>
      </c>
      <c r="AH112" s="38">
        <f>'2017'!Q117</f>
        <v>0</v>
      </c>
      <c r="AI112" s="38">
        <f>'2017'!R117</f>
        <v>0</v>
      </c>
      <c r="AJ112" s="116">
        <f>'2017'!S117</f>
        <v>0</v>
      </c>
      <c r="AK112" s="32" t="str">
        <f>'2017'!T117</f>
        <v>Desde la  jefatura de la mujer se llevo a cabo Socializacion de las rutas de atencion en violencia a diferentes organizaciones de mujeres.(consejo Departamental y Municipales de Mujeres, Organizaciones de mujeres, comisarias de familias)</v>
      </c>
      <c r="AL112" s="107">
        <f>'2018'!N117</f>
        <v>0</v>
      </c>
      <c r="AM112" s="108">
        <f>'2018'!O117</f>
        <v>0</v>
      </c>
      <c r="AN112" s="116">
        <f>'2018'!P117</f>
        <v>0</v>
      </c>
      <c r="AO112" s="38">
        <f>'2018'!Q117</f>
        <v>0</v>
      </c>
      <c r="AP112" s="38">
        <f>'2018'!R117</f>
        <v>0</v>
      </c>
      <c r="AQ112" s="207">
        <f>'2018'!S117</f>
        <v>0</v>
      </c>
      <c r="AR112" s="32" t="str">
        <f>'2018'!AB117</f>
        <v>Se tiene previsto el cumplimiento de esta actividad para la presente vigencia. Sin embargo, es de tener en cuenta que tanto en la conmemoración del día de la mujer como en la del día de la lucha contra la homofobia, se han realizado ejercicios simbólicos para sensibilizar a los funcionarios de la adm. departamental sobre la inclusión, no discriminación.</v>
      </c>
      <c r="AS112" s="107">
        <f>'2019'!N117</f>
        <v>0</v>
      </c>
      <c r="AT112" s="108">
        <f>'2019'!O117</f>
        <v>0</v>
      </c>
      <c r="AU112" s="116">
        <f>'2019'!P117</f>
        <v>0.8</v>
      </c>
      <c r="AV112" s="38">
        <f>'2019'!Q117</f>
        <v>0</v>
      </c>
      <c r="AW112" s="38">
        <f>'2019'!R117</f>
        <v>0</v>
      </c>
      <c r="AX112" s="116" t="e">
        <f>'2019'!#REF!</f>
        <v>#REF!</v>
      </c>
      <c r="AY112" s="362" t="str">
        <f>'2019'!S117</f>
        <v>La Secretaría del Interior reporta haber efectuado acompañamiento a los 12 municipios del departamento en la implementación de los planes de acción municipales y departamental de derechos humanos, así mismo, mediante la construcción de la ruta intersectorial para prevenir la discriminación, se incorporó el enfoque de género y diversidad en los mismos planes. De igual forma, se conformó el comité departamental de paz, reconciliación y derechos humanos con representación de todas las poblaciones del Departamento.</v>
      </c>
      <c r="AZ112" s="361">
        <f>'2020'!N117</f>
        <v>0</v>
      </c>
      <c r="BA112" s="361">
        <f>'2020'!O117</f>
        <v>0</v>
      </c>
      <c r="BB112" s="207">
        <f>'2020'!P117</f>
        <v>0</v>
      </c>
      <c r="BC112" s="372">
        <f>'2020'!Q117</f>
        <v>0</v>
      </c>
      <c r="BD112" s="372">
        <f>'2020'!R117</f>
        <v>0</v>
      </c>
      <c r="BE112" s="207">
        <f>'2020'!S117</f>
        <v>0.03</v>
      </c>
      <c r="BF112" s="366" t="s">
        <v>1414</v>
      </c>
      <c r="BG112" s="475">
        <v>4</v>
      </c>
      <c r="BH112" s="699">
        <v>4</v>
      </c>
      <c r="BI112" s="482">
        <v>1</v>
      </c>
      <c r="BJ112" s="631">
        <v>11299583</v>
      </c>
      <c r="BK112" s="631">
        <v>11299583</v>
      </c>
      <c r="BL112" s="482">
        <v>1</v>
      </c>
      <c r="BM112" s="715" t="s">
        <v>2660</v>
      </c>
      <c r="BN112" s="722">
        <v>4</v>
      </c>
      <c r="BO112" s="729">
        <v>14</v>
      </c>
      <c r="BP112" s="482">
        <v>1</v>
      </c>
      <c r="BQ112" s="740">
        <v>8967300</v>
      </c>
      <c r="BR112" s="740">
        <v>4300300</v>
      </c>
      <c r="BS112" s="482">
        <v>0.47</v>
      </c>
      <c r="BT112" s="715" t="s">
        <v>2898</v>
      </c>
      <c r="BU112" s="27"/>
    </row>
    <row r="113" spans="1:73" ht="60" customHeight="1" x14ac:dyDescent="0.25">
      <c r="A113" s="840"/>
      <c r="B113" s="835"/>
      <c r="C113" s="837"/>
      <c r="D113" s="13">
        <v>107</v>
      </c>
      <c r="E113" s="12" t="s">
        <v>671</v>
      </c>
      <c r="F113" s="12" t="s">
        <v>672</v>
      </c>
      <c r="G113" s="12" t="s">
        <v>673</v>
      </c>
      <c r="H113" s="12" t="s">
        <v>59</v>
      </c>
      <c r="I113" s="32" t="s">
        <v>674</v>
      </c>
      <c r="J113" s="826"/>
      <c r="K113" s="809"/>
      <c r="L113" s="837"/>
      <c r="M113" s="833"/>
      <c r="N113" s="428">
        <v>0.9</v>
      </c>
      <c r="O113" s="104">
        <v>1</v>
      </c>
      <c r="P113" s="768">
        <v>1</v>
      </c>
      <c r="Q113" s="88">
        <f>'2015'!O118</f>
        <v>0</v>
      </c>
      <c r="R113" s="90">
        <f>'2015'!P118</f>
        <v>0</v>
      </c>
      <c r="S113" s="37">
        <f>'2015'!Q118</f>
        <v>0</v>
      </c>
      <c r="T113" s="38">
        <f>'2015'!R118</f>
        <v>0</v>
      </c>
      <c r="U113" s="38">
        <f>'2015'!S118</f>
        <v>0</v>
      </c>
      <c r="V113" s="37">
        <f>'2015'!T118</f>
        <v>0</v>
      </c>
      <c r="W113" s="32">
        <f>'2015'!U118</f>
        <v>0</v>
      </c>
      <c r="X113" s="107">
        <f>'2016'!N118</f>
        <v>0.09</v>
      </c>
      <c r="Y113" s="108">
        <f>'2016'!O118</f>
        <v>0.09</v>
      </c>
      <c r="Z113" s="116">
        <f>'2016'!P118</f>
        <v>1</v>
      </c>
      <c r="AA113" s="38">
        <f>'2016'!Q118</f>
        <v>0</v>
      </c>
      <c r="AB113" s="38">
        <f>'2016'!R118</f>
        <v>0</v>
      </c>
      <c r="AC113" s="116">
        <f>'2016'!S118</f>
        <v>0</v>
      </c>
      <c r="AD113" s="32" t="str">
        <f>'2016'!T118</f>
        <v>Este comité esta articulado por la defensoria del Pueblo</v>
      </c>
      <c r="AE113" s="107">
        <f>'2017'!N118</f>
        <v>0.09</v>
      </c>
      <c r="AF113" s="108">
        <f>'2017'!O118</f>
        <v>3.5999999999999997E-2</v>
      </c>
      <c r="AG113" s="116">
        <f>'2017'!P118</f>
        <v>0.39999999999999997</v>
      </c>
      <c r="AH113" s="38">
        <f>'2017'!Q118</f>
        <v>0</v>
      </c>
      <c r="AI113" s="38">
        <f>'2017'!R118</f>
        <v>0</v>
      </c>
      <c r="AJ113" s="116">
        <f>'2017'!S118</f>
        <v>0</v>
      </c>
      <c r="AK113" s="32" t="str">
        <f>'2017'!T118</f>
        <v>Este comité esta articulado por la defensoria del Pueblo, sin embargo, secretaria de familia con el fin de hacer seguimiento a la ley 1257 consolida por medio de la politica publica de equidad de genero los items para realizar el control pertinente.</v>
      </c>
      <c r="AL113" s="107">
        <f>'2018'!N118</f>
        <v>0</v>
      </c>
      <c r="AM113" s="108">
        <f>'2018'!O118</f>
        <v>0</v>
      </c>
      <c r="AN113" s="116">
        <f>'2018'!P118</f>
        <v>0</v>
      </c>
      <c r="AO113" s="38">
        <f>'2018'!Q118</f>
        <v>0</v>
      </c>
      <c r="AP113" s="38">
        <f>'2018'!R118</f>
        <v>0</v>
      </c>
      <c r="AQ113" s="207">
        <f>'2018'!S118</f>
        <v>0</v>
      </c>
      <c r="AR113" s="32" t="str">
        <f>'2018'!AB118</f>
        <v xml:space="preserve">A través del comite consultivo intersectorial de prevención de violencia de género y atención de casos de abuso sexual, se viene haciendo seguimiento a la implementación de la Ley 1257. De igual forma la Secretaría de Familia cuenta con un profesional del derecho encargado de socializar la norma a comisarías de familia, organizaciones y funcionarios que lo requieren. </v>
      </c>
      <c r="AS113" s="107">
        <f>'2019'!N118</f>
        <v>0</v>
      </c>
      <c r="AT113" s="108">
        <f>'2019'!O118</f>
        <v>0</v>
      </c>
      <c r="AU113" s="116">
        <f>'2019'!P118</f>
        <v>0.8</v>
      </c>
      <c r="AV113" s="38">
        <f>'2019'!Q118</f>
        <v>0</v>
      </c>
      <c r="AW113" s="38">
        <f>'2019'!R118</f>
        <v>0</v>
      </c>
      <c r="AX113" s="116" t="e">
        <f>'2019'!#REF!</f>
        <v>#REF!</v>
      </c>
      <c r="AY113" s="362" t="str">
        <f>'2019'!S118</f>
        <v>El ICBF a través de sus diferentes programas socializa las rutas de atención existentes para las mujeres víctimas, proceso que se adelanta con los diferentes funcionarios adscritos tanto al ICBF como a los operadores de los programas del ICBF.</v>
      </c>
      <c r="AZ113" s="361">
        <f>'2020'!N118</f>
        <v>0</v>
      </c>
      <c r="BA113" s="361">
        <f>'2020'!O118</f>
        <v>0</v>
      </c>
      <c r="BB113" s="207">
        <f>'2020'!P118</f>
        <v>0</v>
      </c>
      <c r="BC113" s="372">
        <f>'2020'!Q118</f>
        <v>0</v>
      </c>
      <c r="BD113" s="372">
        <f>'2020'!R118</f>
        <v>0</v>
      </c>
      <c r="BE113" s="207">
        <f>'2020'!S118</f>
        <v>0.03</v>
      </c>
      <c r="BF113" s="366" t="s">
        <v>1413</v>
      </c>
      <c r="BG113" s="475">
        <v>0</v>
      </c>
      <c r="BH113" s="699">
        <v>0</v>
      </c>
      <c r="BI113" s="482">
        <v>0</v>
      </c>
      <c r="BJ113" s="722"/>
      <c r="BK113" s="504"/>
      <c r="BL113" s="482">
        <v>0</v>
      </c>
      <c r="BM113" s="715" t="s">
        <v>2608</v>
      </c>
      <c r="BN113" s="730">
        <v>0.9</v>
      </c>
      <c r="BO113" s="785">
        <v>1</v>
      </c>
      <c r="BP113" s="482">
        <v>1</v>
      </c>
      <c r="BQ113" s="740">
        <v>0</v>
      </c>
      <c r="BR113" s="740">
        <v>0</v>
      </c>
      <c r="BS113" s="482">
        <v>0</v>
      </c>
      <c r="BT113" s="764" t="s">
        <v>2899</v>
      </c>
      <c r="BU113" s="27"/>
    </row>
    <row r="114" spans="1:73" ht="60" customHeight="1" x14ac:dyDescent="0.25">
      <c r="A114" s="840"/>
      <c r="B114" s="843" t="s">
        <v>675</v>
      </c>
      <c r="C114" s="845" t="s">
        <v>676</v>
      </c>
      <c r="D114" s="16">
        <v>108</v>
      </c>
      <c r="E114" s="12" t="s">
        <v>677</v>
      </c>
      <c r="F114" s="12" t="s">
        <v>678</v>
      </c>
      <c r="G114" s="12" t="s">
        <v>679</v>
      </c>
      <c r="H114" s="12" t="s">
        <v>680</v>
      </c>
      <c r="I114" s="32" t="s">
        <v>670</v>
      </c>
      <c r="J114" s="826"/>
      <c r="K114" s="809"/>
      <c r="L114" s="837"/>
      <c r="M114" s="833"/>
      <c r="N114" s="428">
        <v>0.9</v>
      </c>
      <c r="O114" s="104">
        <v>0.5</v>
      </c>
      <c r="P114" s="701">
        <v>0.55000000000000004</v>
      </c>
      <c r="Q114" s="88">
        <f>'2015'!O119</f>
        <v>0</v>
      </c>
      <c r="R114" s="90">
        <f>'2015'!P119</f>
        <v>0</v>
      </c>
      <c r="S114" s="37">
        <f>'2015'!Q119</f>
        <v>0</v>
      </c>
      <c r="T114" s="38">
        <f>'2015'!R119</f>
        <v>0</v>
      </c>
      <c r="U114" s="38">
        <f>'2015'!S119</f>
        <v>0</v>
      </c>
      <c r="V114" s="37">
        <f>'2015'!T119</f>
        <v>0</v>
      </c>
      <c r="W114" s="32">
        <f>'2015'!U119</f>
        <v>0</v>
      </c>
      <c r="X114" s="107">
        <f>'2016'!N119</f>
        <v>0.09</v>
      </c>
      <c r="Y114" s="108">
        <f>'2016'!O119</f>
        <v>0.09</v>
      </c>
      <c r="Z114" s="116">
        <f>'2016'!P119</f>
        <v>1</v>
      </c>
      <c r="AA114" s="38">
        <f>'2016'!Q119</f>
        <v>0</v>
      </c>
      <c r="AB114" s="38">
        <f>'2016'!R119</f>
        <v>0</v>
      </c>
      <c r="AC114" s="116">
        <f>'2016'!S119</f>
        <v>0</v>
      </c>
      <c r="AD114" s="32" t="str">
        <f>'2016'!T119</f>
        <v xml:space="preserve">este proceso esta a cargo del consejo departamental de mujeres </v>
      </c>
      <c r="AE114" s="107">
        <f>'2017'!N119</f>
        <v>0.09</v>
      </c>
      <c r="AF114" s="108">
        <f>'2017'!O119</f>
        <v>0.09</v>
      </c>
      <c r="AG114" s="116">
        <f>'2017'!P119</f>
        <v>1</v>
      </c>
      <c r="AH114" s="38">
        <f>'2017'!Q119</f>
        <v>0</v>
      </c>
      <c r="AI114" s="38">
        <f>'2017'!R119</f>
        <v>0</v>
      </c>
      <c r="AJ114" s="116">
        <f>'2017'!S119</f>
        <v>0</v>
      </c>
      <c r="AK114" s="32" t="str">
        <f>'2017'!T119</f>
        <v>se ha consolidado el comité departamental de muejeres en el departamental, el cual le hace seguimiento a la  Política Pública de Equidad de Género para las mujeres.</v>
      </c>
      <c r="AL114" s="107">
        <f>'2018'!N119</f>
        <v>0</v>
      </c>
      <c r="AM114" s="108">
        <f>'2018'!O119</f>
        <v>0</v>
      </c>
      <c r="AN114" s="116">
        <f>'2018'!P119</f>
        <v>0</v>
      </c>
      <c r="AO114" s="38">
        <f>'2018'!Q119</f>
        <v>0</v>
      </c>
      <c r="AP114" s="38">
        <f>'2018'!R119</f>
        <v>0</v>
      </c>
      <c r="AQ114" s="207">
        <f>'2018'!S119</f>
        <v>0</v>
      </c>
      <c r="AR114" s="32" t="str">
        <f>'2018'!AB119</f>
        <v>La Secretaría de Familia a través de la oficina de equidad de género realiza el seguimiento y monitoreo a la implementación de la política pública de equidad de género, así cmo el reporte de información del plan indicativo de la misma, que se informa a planeación departamental de manera trimestral y se presenta a los consejos respectivos de manera semestral.</v>
      </c>
      <c r="AS114" s="107">
        <f>'2019'!N119</f>
        <v>0</v>
      </c>
      <c r="AT114" s="108">
        <f>'2019'!O119</f>
        <v>0</v>
      </c>
      <c r="AU114" s="116">
        <f>'2019'!P119</f>
        <v>0.8</v>
      </c>
      <c r="AV114" s="38">
        <f>'2019'!Q119</f>
        <v>0</v>
      </c>
      <c r="AW114" s="38">
        <f>'2019'!R119</f>
        <v>0</v>
      </c>
      <c r="AX114" s="116" t="e">
        <f>'2019'!#REF!</f>
        <v>#REF!</v>
      </c>
      <c r="AY114" s="362" t="str">
        <f>'2019'!S119</f>
        <v>Una vez conformado el comité consultivo intersectorial para el abordaje integral de la violencia de género, se asume dentro de sus funciones, el seguimiento a la implementación de la ley 1257 y sus decretos reglamentarios, por lo cual esta acción viene siendo cumplida a través del cumplimiento de lo adoptado en el decreto 587 del 2018.</v>
      </c>
      <c r="AZ114" s="361">
        <f>'2020'!N119</f>
        <v>0</v>
      </c>
      <c r="BA114" s="361">
        <f>'2020'!O119</f>
        <v>0</v>
      </c>
      <c r="BB114" s="207">
        <f>'2020'!P119</f>
        <v>0</v>
      </c>
      <c r="BC114" s="372">
        <f>'2020'!Q119</f>
        <v>0</v>
      </c>
      <c r="BD114" s="372">
        <f>'2020'!R119</f>
        <v>0</v>
      </c>
      <c r="BE114" s="207">
        <f>'2020'!S119</f>
        <v>0.03</v>
      </c>
      <c r="BF114" s="366" t="s">
        <v>1041</v>
      </c>
      <c r="BG114" s="475">
        <v>2</v>
      </c>
      <c r="BH114" s="498">
        <v>2</v>
      </c>
      <c r="BI114" s="482">
        <v>1</v>
      </c>
      <c r="BJ114" s="722">
        <v>0</v>
      </c>
      <c r="BK114" s="476"/>
      <c r="BL114" s="482">
        <v>0</v>
      </c>
      <c r="BM114" s="715" t="s">
        <v>2662</v>
      </c>
      <c r="BN114" s="722">
        <v>1</v>
      </c>
      <c r="BO114" s="729">
        <v>1</v>
      </c>
      <c r="BP114" s="482">
        <v>1</v>
      </c>
      <c r="BQ114" s="740">
        <v>800000</v>
      </c>
      <c r="BR114" s="740">
        <v>800000</v>
      </c>
      <c r="BS114" s="482">
        <v>1</v>
      </c>
      <c r="BT114" s="715" t="s">
        <v>2900</v>
      </c>
      <c r="BU114" s="27"/>
    </row>
    <row r="115" spans="1:73" ht="60" customHeight="1" thickBot="1" x14ac:dyDescent="0.3">
      <c r="A115" s="841"/>
      <c r="B115" s="844"/>
      <c r="C115" s="846"/>
      <c r="D115" s="44">
        <v>109</v>
      </c>
      <c r="E115" s="34" t="s">
        <v>681</v>
      </c>
      <c r="F115" s="34" t="s">
        <v>682</v>
      </c>
      <c r="G115" s="34" t="s">
        <v>683</v>
      </c>
      <c r="H115" s="34" t="s">
        <v>684</v>
      </c>
      <c r="I115" s="35" t="s">
        <v>685</v>
      </c>
      <c r="J115" s="848"/>
      <c r="K115" s="849"/>
      <c r="L115" s="850"/>
      <c r="M115" s="851"/>
      <c r="N115" s="432">
        <v>0.9</v>
      </c>
      <c r="O115" s="104">
        <v>0.48</v>
      </c>
      <c r="P115" s="701">
        <v>0.48</v>
      </c>
      <c r="Q115" s="89">
        <f>'2015'!O120</f>
        <v>0</v>
      </c>
      <c r="R115" s="91">
        <f>'2015'!P120</f>
        <v>0</v>
      </c>
      <c r="S115" s="45">
        <f>'2015'!Q120</f>
        <v>0</v>
      </c>
      <c r="T115" s="46">
        <f>'2015'!R120</f>
        <v>0</v>
      </c>
      <c r="U115" s="46">
        <f>'2015'!S120</f>
        <v>0</v>
      </c>
      <c r="V115" s="45">
        <f>'2015'!T120</f>
        <v>0</v>
      </c>
      <c r="W115" s="35">
        <f>'2015'!U120</f>
        <v>0</v>
      </c>
      <c r="X115" s="109">
        <f>'2016'!N120</f>
        <v>0.09</v>
      </c>
      <c r="Y115" s="110">
        <f>'2016'!O120</f>
        <v>0.09</v>
      </c>
      <c r="Z115" s="45">
        <f>'2016'!P120</f>
        <v>1</v>
      </c>
      <c r="AA115" s="46">
        <f>'2016'!Q120</f>
        <v>0</v>
      </c>
      <c r="AB115" s="46">
        <f>'2016'!R120</f>
        <v>0</v>
      </c>
      <c r="AC115" s="45">
        <f>'2016'!S120</f>
        <v>0</v>
      </c>
      <c r="AD115" s="35" t="str">
        <f>'2016'!T120</f>
        <v>A traves de los consejos municipales de mujeres se vienen Incentivando la participación activa de las organizaciones de mujeres  en el monitoreo y evaluación de la Política Pública de Equidad de Género para las mujeres.</v>
      </c>
      <c r="AE115" s="109">
        <f>'2017'!N120</f>
        <v>0.09</v>
      </c>
      <c r="AF115" s="110">
        <f>'2017'!O120</f>
        <v>4.4999999999999998E-2</v>
      </c>
      <c r="AG115" s="45">
        <f>'2017'!P120</f>
        <v>0.5</v>
      </c>
      <c r="AH115" s="46">
        <f>'2017'!Q120</f>
        <v>0</v>
      </c>
      <c r="AI115" s="46">
        <f>'2017'!R120</f>
        <v>0</v>
      </c>
      <c r="AJ115" s="45">
        <f>'2017'!S120</f>
        <v>0</v>
      </c>
      <c r="AK115" s="35" t="str">
        <f>'2017'!T120</f>
        <v>A traves de los consejos municipales de mujeres se vienen Incentivando la participación activa de las organizaciones de mujeres  en el monitoreo y evaluación de la Política Pública de Equidad de Género para las mujeres.</v>
      </c>
      <c r="AL115" s="109">
        <f>'2018'!N120</f>
        <v>0</v>
      </c>
      <c r="AM115" s="110">
        <f>'2018'!O120</f>
        <v>0</v>
      </c>
      <c r="AN115" s="45">
        <f>'2018'!P120</f>
        <v>0</v>
      </c>
      <c r="AO115" s="46">
        <f>'2018'!Q120</f>
        <v>0</v>
      </c>
      <c r="AP115" s="46">
        <f>'2018'!R120</f>
        <v>0</v>
      </c>
      <c r="AQ115" s="207">
        <f>'2018'!S120</f>
        <v>0</v>
      </c>
      <c r="AR115" s="35" t="str">
        <f>'2018'!AB120</f>
        <v xml:space="preserve">A través del consejo departamental de mujeres se viene haciendo presentaicón de los avances de la política pública de equidad de género. De igual forma la Secretaría de Familia cuenta con una profesional encargada de asistir a los consejos comunitarios de mujer y el consejo departamental de mujeres, frentea la socialización de lineas estratégicas y asistencia técnica a municipios para la adopción de políticas públicas de género en los territorios. </v>
      </c>
      <c r="AS115" s="109">
        <f>'2019'!N120</f>
        <v>0</v>
      </c>
      <c r="AT115" s="110">
        <f>'2019'!O120</f>
        <v>0</v>
      </c>
      <c r="AU115" s="45">
        <f>'2019'!P120</f>
        <v>0.8</v>
      </c>
      <c r="AV115" s="46">
        <f>'2019'!Q120</f>
        <v>0</v>
      </c>
      <c r="AW115" s="46">
        <f>'2019'!R120</f>
        <v>0</v>
      </c>
      <c r="AX115" s="45" t="e">
        <f>'2019'!#REF!</f>
        <v>#REF!</v>
      </c>
      <c r="AY115" s="364" t="str">
        <f>'2019'!S120</f>
        <v xml:space="preserve">La Secretaría de Familia a través de la oficina de género y diversidad tiene a cargo la coordinación del proceso de seguimiento a la implementación de la política pública de género. Es así como a la fecha se han realizado 2 informes de seguimiento ante el consejo departamental de mujeres y el consejo departamental de política social, se ha realizado reporte del seguimiento al plan indicativo de la política pública ante planeación departamental, lo cual para el primer trimestre del año se encuentra debidamente publicado en el canal virtual central www.quindio.gov.co. que una vez se cuente con la validación del informe semestral será publicado nuevamente. </v>
      </c>
      <c r="AZ115" s="361">
        <f>'2020'!N120</f>
        <v>0</v>
      </c>
      <c r="BA115" s="361">
        <f>'2020'!O120</f>
        <v>0</v>
      </c>
      <c r="BB115" s="207">
        <f>'2020'!P120</f>
        <v>0</v>
      </c>
      <c r="BC115" s="372">
        <f>'2020'!Q120</f>
        <v>0</v>
      </c>
      <c r="BD115" s="372">
        <f>'2020'!R120</f>
        <v>0</v>
      </c>
      <c r="BE115" s="207">
        <f>'2020'!S120</f>
        <v>0.03</v>
      </c>
      <c r="BF115" s="366" t="s">
        <v>1422</v>
      </c>
      <c r="BG115" s="475">
        <v>10</v>
      </c>
      <c r="BH115" s="699">
        <v>8</v>
      </c>
      <c r="BI115" s="482">
        <v>0.8</v>
      </c>
      <c r="BJ115" s="643"/>
      <c r="BK115" s="643"/>
      <c r="BL115" s="482">
        <v>0</v>
      </c>
      <c r="BM115" s="715" t="s">
        <v>2663</v>
      </c>
      <c r="BN115" s="722">
        <v>6</v>
      </c>
      <c r="BO115" s="729">
        <v>6</v>
      </c>
      <c r="BP115" s="482">
        <v>1</v>
      </c>
      <c r="BQ115" s="740">
        <v>2210000</v>
      </c>
      <c r="BR115" s="740">
        <v>3800000</v>
      </c>
      <c r="BS115" s="482">
        <v>1</v>
      </c>
      <c r="BT115" s="715" t="s">
        <v>2901</v>
      </c>
      <c r="BU115" s="27"/>
    </row>
  </sheetData>
  <sheetProtection sort="0"/>
  <mergeCells count="216">
    <mergeCell ref="BP2:BP3"/>
    <mergeCell ref="BS2:BS3"/>
    <mergeCell ref="BT2:BT3"/>
    <mergeCell ref="BT32:BT35"/>
    <mergeCell ref="BQ2:BR2"/>
    <mergeCell ref="BQ32:BQ35"/>
    <mergeCell ref="BR32:BR35"/>
    <mergeCell ref="BS32:BS35"/>
    <mergeCell ref="BN32:BN35"/>
    <mergeCell ref="BO32:BO35"/>
    <mergeCell ref="BP32:BP35"/>
    <mergeCell ref="AT32:AT35"/>
    <mergeCell ref="AU32:AU35"/>
    <mergeCell ref="AV32:AV35"/>
    <mergeCell ref="AW32:AW35"/>
    <mergeCell ref="AX32:AX35"/>
    <mergeCell ref="AY32:AY35"/>
    <mergeCell ref="BG2:BH2"/>
    <mergeCell ref="BI2:BI3"/>
    <mergeCell ref="BI32:BI35"/>
    <mergeCell ref="BG32:BG35"/>
    <mergeCell ref="BH32:BH35"/>
    <mergeCell ref="BF32:BF35"/>
    <mergeCell ref="BJ32:BJ35"/>
    <mergeCell ref="BK32:BK35"/>
    <mergeCell ref="BL32:BL35"/>
    <mergeCell ref="BM32:BM35"/>
    <mergeCell ref="AL32:AL35"/>
    <mergeCell ref="AM32:AM35"/>
    <mergeCell ref="AN32:AN35"/>
    <mergeCell ref="AO32:AO35"/>
    <mergeCell ref="AP32:AP35"/>
    <mergeCell ref="AQ32:AQ35"/>
    <mergeCell ref="AR32:AR35"/>
    <mergeCell ref="BF57:BF60"/>
    <mergeCell ref="BN2:BO2"/>
    <mergeCell ref="BF18:BF20"/>
    <mergeCell ref="BF106:BF108"/>
    <mergeCell ref="AK2:AK3"/>
    <mergeCell ref="AU2:AU3"/>
    <mergeCell ref="AV2:AW2"/>
    <mergeCell ref="AX2:AX3"/>
    <mergeCell ref="AY2:AY3"/>
    <mergeCell ref="AL2:AM2"/>
    <mergeCell ref="AN2:AN3"/>
    <mergeCell ref="AO2:AP2"/>
    <mergeCell ref="AQ2:AQ3"/>
    <mergeCell ref="AR2:AR3"/>
    <mergeCell ref="AS2:AT2"/>
    <mergeCell ref="BB32:BB35"/>
    <mergeCell ref="BE32:BE35"/>
    <mergeCell ref="AZ32:AZ35"/>
    <mergeCell ref="BA32:BA35"/>
    <mergeCell ref="BC32:BC35"/>
    <mergeCell ref="BD32:BD35"/>
    <mergeCell ref="BE2:BE3"/>
    <mergeCell ref="BF2:BF3"/>
    <mergeCell ref="AZ2:BA2"/>
    <mergeCell ref="BC2:BD2"/>
    <mergeCell ref="AS32:AS35"/>
    <mergeCell ref="AK32:AK35"/>
    <mergeCell ref="M52:M55"/>
    <mergeCell ref="B114:B115"/>
    <mergeCell ref="C114:C115"/>
    <mergeCell ref="B104:B113"/>
    <mergeCell ref="C104:C105"/>
    <mergeCell ref="J104:J115"/>
    <mergeCell ref="K104:K115"/>
    <mergeCell ref="L101:L102"/>
    <mergeCell ref="M101:M102"/>
    <mergeCell ref="L104:L115"/>
    <mergeCell ref="M104:M115"/>
    <mergeCell ref="C106:C113"/>
    <mergeCell ref="B95:B103"/>
    <mergeCell ref="C95:C102"/>
    <mergeCell ref="B92:B94"/>
    <mergeCell ref="C92:C94"/>
    <mergeCell ref="J94:M94"/>
    <mergeCell ref="I88:I89"/>
    <mergeCell ref="K88:K89"/>
    <mergeCell ref="L88:L89"/>
    <mergeCell ref="M88:M89"/>
    <mergeCell ref="M91:M93"/>
    <mergeCell ref="B80:B91"/>
    <mergeCell ref="C80:C84"/>
    <mergeCell ref="L95:L96"/>
    <mergeCell ref="M95:M96"/>
    <mergeCell ref="J101:J102"/>
    <mergeCell ref="K101:K102"/>
    <mergeCell ref="A63:A79"/>
    <mergeCell ref="B63:B71"/>
    <mergeCell ref="C63:C66"/>
    <mergeCell ref="J65:J66"/>
    <mergeCell ref="K65:K66"/>
    <mergeCell ref="L65:L66"/>
    <mergeCell ref="C67:C71"/>
    <mergeCell ref="B72:B79"/>
    <mergeCell ref="C72:C74"/>
    <mergeCell ref="J73:J76"/>
    <mergeCell ref="K73:K76"/>
    <mergeCell ref="L73:L76"/>
    <mergeCell ref="A80:A103"/>
    <mergeCell ref="B61:B62"/>
    <mergeCell ref="C61:C62"/>
    <mergeCell ref="B47:B50"/>
    <mergeCell ref="B51:B56"/>
    <mergeCell ref="B57:B60"/>
    <mergeCell ref="J91:J93"/>
    <mergeCell ref="A104:A115"/>
    <mergeCell ref="J58:J62"/>
    <mergeCell ref="K58:K62"/>
    <mergeCell ref="C75:C79"/>
    <mergeCell ref="J95:J96"/>
    <mergeCell ref="K95:K96"/>
    <mergeCell ref="B31:B46"/>
    <mergeCell ref="D32:D35"/>
    <mergeCell ref="J2:M2"/>
    <mergeCell ref="A4:A46"/>
    <mergeCell ref="B4:B23"/>
    <mergeCell ref="M58:M62"/>
    <mergeCell ref="B24:B30"/>
    <mergeCell ref="C24:C26"/>
    <mergeCell ref="C27:C28"/>
    <mergeCell ref="C38:C42"/>
    <mergeCell ref="C43:C46"/>
    <mergeCell ref="J48:J50"/>
    <mergeCell ref="K48:K50"/>
    <mergeCell ref="L48:L50"/>
    <mergeCell ref="M48:M50"/>
    <mergeCell ref="K45:K46"/>
    <mergeCell ref="L45:L46"/>
    <mergeCell ref="M45:M46"/>
    <mergeCell ref="L43:L44"/>
    <mergeCell ref="A47:A62"/>
    <mergeCell ref="C47:C50"/>
    <mergeCell ref="C52:C54"/>
    <mergeCell ref="C55:C56"/>
    <mergeCell ref="C57:C60"/>
    <mergeCell ref="C4:C10"/>
    <mergeCell ref="J18:J20"/>
    <mergeCell ref="C11:C13"/>
    <mergeCell ref="C14:C17"/>
    <mergeCell ref="C18:C23"/>
    <mergeCell ref="H2:H3"/>
    <mergeCell ref="I2:I3"/>
    <mergeCell ref="K91:K93"/>
    <mergeCell ref="L91:L93"/>
    <mergeCell ref="J52:J55"/>
    <mergeCell ref="K52:K55"/>
    <mergeCell ref="L52:L55"/>
    <mergeCell ref="C85:C91"/>
    <mergeCell ref="J88:J89"/>
    <mergeCell ref="L58:L62"/>
    <mergeCell ref="C36:C37"/>
    <mergeCell ref="C29:C30"/>
    <mergeCell ref="C31:C35"/>
    <mergeCell ref="K18:K20"/>
    <mergeCell ref="L18:L20"/>
    <mergeCell ref="G2:G3"/>
    <mergeCell ref="G32:G35"/>
    <mergeCell ref="E32:E35"/>
    <mergeCell ref="F32:F35"/>
    <mergeCell ref="Q2:R2"/>
    <mergeCell ref="T2:U2"/>
    <mergeCell ref="P2:P3"/>
    <mergeCell ref="N2:O2"/>
    <mergeCell ref="M43:M44"/>
    <mergeCell ref="J45:J46"/>
    <mergeCell ref="J43:J44"/>
    <mergeCell ref="K43:K44"/>
    <mergeCell ref="O32:O35"/>
    <mergeCell ref="P32:P35"/>
    <mergeCell ref="Q32:Q35"/>
    <mergeCell ref="R32:R35"/>
    <mergeCell ref="S32:S35"/>
    <mergeCell ref="T32:T35"/>
    <mergeCell ref="U32:U35"/>
    <mergeCell ref="N32:N35"/>
    <mergeCell ref="M18:M20"/>
    <mergeCell ref="H32:H35"/>
    <mergeCell ref="I32:I35"/>
    <mergeCell ref="AD32:AD35"/>
    <mergeCell ref="AE32:AE35"/>
    <mergeCell ref="AF32:AF35"/>
    <mergeCell ref="AA32:AA35"/>
    <mergeCell ref="AB32:AB35"/>
    <mergeCell ref="AC32:AC35"/>
    <mergeCell ref="V32:V35"/>
    <mergeCell ref="W32:W35"/>
    <mergeCell ref="X32:X35"/>
    <mergeCell ref="Y32:Y35"/>
    <mergeCell ref="Z32:Z35"/>
    <mergeCell ref="AH32:AH35"/>
    <mergeCell ref="AI32:AI35"/>
    <mergeCell ref="AJ32:AJ35"/>
    <mergeCell ref="AH2:AI2"/>
    <mergeCell ref="AJ2:AJ3"/>
    <mergeCell ref="AG32:AG35"/>
    <mergeCell ref="A1:BF1"/>
    <mergeCell ref="X2:Y2"/>
    <mergeCell ref="Z2:Z3"/>
    <mergeCell ref="AA2:AB2"/>
    <mergeCell ref="AC2:AC3"/>
    <mergeCell ref="V2:V3"/>
    <mergeCell ref="S2:S3"/>
    <mergeCell ref="W2:W3"/>
    <mergeCell ref="AD2:AD3"/>
    <mergeCell ref="AE2:AF2"/>
    <mergeCell ref="AG2:AG3"/>
    <mergeCell ref="BB2:BB3"/>
    <mergeCell ref="A2:A3"/>
    <mergeCell ref="B2:B3"/>
    <mergeCell ref="C2:C3"/>
    <mergeCell ref="D2:D3"/>
    <mergeCell ref="E2:E3"/>
    <mergeCell ref="F2:F3"/>
  </mergeCells>
  <conditionalFormatting sqref="L39">
    <cfRule type="duplicateValues" dxfId="2151" priority="1070"/>
  </conditionalFormatting>
  <conditionalFormatting sqref="L18">
    <cfRule type="duplicateValues" dxfId="2150" priority="1068"/>
  </conditionalFormatting>
  <conditionalFormatting sqref="L37">
    <cfRule type="duplicateValues" dxfId="2149" priority="1067"/>
  </conditionalFormatting>
  <conditionalFormatting sqref="L45">
    <cfRule type="duplicateValues" dxfId="2148" priority="1066"/>
  </conditionalFormatting>
  <conditionalFormatting sqref="K70">
    <cfRule type="duplicateValues" dxfId="2147" priority="1065"/>
  </conditionalFormatting>
  <conditionalFormatting sqref="L104">
    <cfRule type="duplicateValues" dxfId="2146" priority="1064"/>
  </conditionalFormatting>
  <conditionalFormatting sqref="S4 S41 S6:S8 S10 S18:S20 S28:S29 S44:S51 S55:S56 S59:S63 S68:S115">
    <cfRule type="cellIs" dxfId="2145" priority="1059" operator="lessThan">
      <formula>0.4</formula>
    </cfRule>
    <cfRule type="cellIs" dxfId="2144" priority="1060" operator="between">
      <formula>0.4</formula>
      <formula>0.5999</formula>
    </cfRule>
    <cfRule type="cellIs" dxfId="2143" priority="1061" operator="between">
      <formula>0.6</formula>
      <formula>0.6999</formula>
    </cfRule>
    <cfRule type="cellIs" dxfId="2142" priority="1062" operator="between">
      <formula>0.7</formula>
      <formula>0.7999</formula>
    </cfRule>
    <cfRule type="cellIs" dxfId="2141" priority="1063" operator="greaterThan">
      <formula>0.7999</formula>
    </cfRule>
  </conditionalFormatting>
  <conditionalFormatting sqref="Z4:Z32 Z36:Z115">
    <cfRule type="cellIs" dxfId="2140" priority="1054" operator="lessThan">
      <formula>0.4</formula>
    </cfRule>
    <cfRule type="cellIs" dxfId="2139" priority="1055" operator="between">
      <formula>0.4</formula>
      <formula>0.5999</formula>
    </cfRule>
    <cfRule type="cellIs" dxfId="2138" priority="1056" operator="between">
      <formula>0.6</formula>
      <formula>0.6999</formula>
    </cfRule>
    <cfRule type="cellIs" dxfId="2137" priority="1057" operator="between">
      <formula>0.7</formula>
      <formula>0.7999</formula>
    </cfRule>
    <cfRule type="cellIs" dxfId="2136" priority="1058" operator="greaterThan">
      <formula>0.7999</formula>
    </cfRule>
  </conditionalFormatting>
  <conditionalFormatting sqref="AG4:AG32 AG36:AG115">
    <cfRule type="cellIs" dxfId="2135" priority="1049" operator="lessThan">
      <formula>0.4</formula>
    </cfRule>
    <cfRule type="cellIs" dxfId="2134" priority="1050" operator="between">
      <formula>0.4</formula>
      <formula>0.5999</formula>
    </cfRule>
    <cfRule type="cellIs" dxfId="2133" priority="1051" operator="between">
      <formula>0.6</formula>
      <formula>0.6999</formula>
    </cfRule>
    <cfRule type="cellIs" dxfId="2132" priority="1052" operator="between">
      <formula>0.7</formula>
      <formula>0.7999</formula>
    </cfRule>
    <cfRule type="cellIs" dxfId="2131" priority="1053" operator="greaterThan">
      <formula>0.7999</formula>
    </cfRule>
  </conditionalFormatting>
  <conditionalFormatting sqref="AN4:AN32 AN36:AN115">
    <cfRule type="cellIs" dxfId="2130" priority="1044" operator="lessThan">
      <formula>0.4</formula>
    </cfRule>
    <cfRule type="cellIs" dxfId="2129" priority="1045" operator="between">
      <formula>0.4</formula>
      <formula>0.5999</formula>
    </cfRule>
    <cfRule type="cellIs" dxfId="2128" priority="1046" operator="between">
      <formula>0.6</formula>
      <formula>0.6999</formula>
    </cfRule>
    <cfRule type="cellIs" dxfId="2127" priority="1047" operator="between">
      <formula>0.7</formula>
      <formula>0.7999</formula>
    </cfRule>
    <cfRule type="cellIs" dxfId="2126" priority="1048" operator="greaterThan">
      <formula>0.7999</formula>
    </cfRule>
  </conditionalFormatting>
  <conditionalFormatting sqref="AU4:AU32 AU36:AU115">
    <cfRule type="cellIs" dxfId="2125" priority="1039" operator="lessThan">
      <formula>0.4</formula>
    </cfRule>
    <cfRule type="cellIs" dxfId="2124" priority="1040" operator="between">
      <formula>0.4</formula>
      <formula>0.5999</formula>
    </cfRule>
    <cfRule type="cellIs" dxfId="2123" priority="1041" operator="between">
      <formula>0.6</formula>
      <formula>0.6999</formula>
    </cfRule>
    <cfRule type="cellIs" dxfId="2122" priority="1042" operator="between">
      <formula>0.7</formula>
      <formula>0.7999</formula>
    </cfRule>
    <cfRule type="cellIs" dxfId="2121" priority="1043" operator="greaterThan">
      <formula>0.7999</formula>
    </cfRule>
  </conditionalFormatting>
  <conditionalFormatting sqref="BB4:BB32 BB36:BB115">
    <cfRule type="cellIs" dxfId="2120" priority="1034" operator="lessThan">
      <formula>0.4</formula>
    </cfRule>
    <cfRule type="cellIs" dxfId="2119" priority="1035" operator="between">
      <formula>0.4</formula>
      <formula>0.5999</formula>
    </cfRule>
    <cfRule type="cellIs" dxfId="2118" priority="1036" operator="between">
      <formula>0.6</formula>
      <formula>0.6999</formula>
    </cfRule>
    <cfRule type="cellIs" dxfId="2117" priority="1037" operator="between">
      <formula>0.7</formula>
      <formula>0.7999</formula>
    </cfRule>
    <cfRule type="cellIs" dxfId="2116" priority="1038" operator="greaterThan">
      <formula>0.7999</formula>
    </cfRule>
  </conditionalFormatting>
  <conditionalFormatting sqref="BE4:BE32 BE36:BE115">
    <cfRule type="cellIs" dxfId="2115" priority="1024" operator="lessThan">
      <formula>0.4</formula>
    </cfRule>
    <cfRule type="cellIs" dxfId="2114" priority="1025" operator="between">
      <formula>0.4</formula>
      <formula>0.5999</formula>
    </cfRule>
    <cfRule type="cellIs" dxfId="2113" priority="1026" operator="between">
      <formula>0.6</formula>
      <formula>0.6999</formula>
    </cfRule>
    <cfRule type="cellIs" dxfId="2112" priority="1027" operator="between">
      <formula>0.7</formula>
      <formula>0.7999</formula>
    </cfRule>
    <cfRule type="cellIs" dxfId="2111" priority="1028" operator="greaterThan">
      <formula>0.7999</formula>
    </cfRule>
  </conditionalFormatting>
  <conditionalFormatting sqref="AQ4:AQ32 AQ36:AQ115">
    <cfRule type="cellIs" dxfId="2110" priority="1019" operator="lessThan">
      <formula>0.4</formula>
    </cfRule>
    <cfRule type="cellIs" dxfId="2109" priority="1020" operator="between">
      <formula>0.4</formula>
      <formula>0.5999</formula>
    </cfRule>
    <cfRule type="cellIs" dxfId="2108" priority="1021" operator="between">
      <formula>0.6</formula>
      <formula>0.6999</formula>
    </cfRule>
    <cfRule type="cellIs" dxfId="2107" priority="1022" operator="between">
      <formula>0.7</formula>
      <formula>0.7999</formula>
    </cfRule>
    <cfRule type="cellIs" dxfId="2106" priority="1023" operator="greaterThan">
      <formula>0.7999</formula>
    </cfRule>
  </conditionalFormatting>
  <conditionalFormatting sqref="BL29:BL30 BL36 BL32 BL40:BL41">
    <cfRule type="cellIs" dxfId="2105" priority="1014" operator="lessThan">
      <formula>0.4</formula>
    </cfRule>
    <cfRule type="cellIs" dxfId="2104" priority="1015" operator="between">
      <formula>0.4</formula>
      <formula>0.5999</formula>
    </cfRule>
    <cfRule type="cellIs" dxfId="2103" priority="1016" operator="between">
      <formula>0.6</formula>
      <formula>0.6999</formula>
    </cfRule>
    <cfRule type="cellIs" dxfId="2102" priority="1017" operator="between">
      <formula>0.7</formula>
      <formula>0.7999</formula>
    </cfRule>
    <cfRule type="cellIs" dxfId="2101" priority="1018" operator="greaterThan">
      <formula>0.7999</formula>
    </cfRule>
  </conditionalFormatting>
  <conditionalFormatting sqref="BL5:BL8">
    <cfRule type="cellIs" dxfId="2100" priority="1003" operator="between">
      <formula>0.8</formula>
      <formula>"MAS"</formula>
    </cfRule>
    <cfRule type="cellIs" dxfId="2099" priority="1004" operator="between">
      <formula>0.7</formula>
      <formula>0.79</formula>
    </cfRule>
    <cfRule type="cellIs" dxfId="2098" priority="1005" operator="between">
      <formula>0.6</formula>
      <formula>0.69</formula>
    </cfRule>
    <cfRule type="cellIs" dxfId="2097" priority="1006" operator="between">
      <formula>0.6</formula>
      <formula>0.69</formula>
    </cfRule>
    <cfRule type="cellIs" dxfId="2096" priority="1007" operator="between">
      <formula>0.4</formula>
      <formula>0.59</formula>
    </cfRule>
    <cfRule type="cellIs" dxfId="2095" priority="1008" operator="between">
      <formula>0</formula>
      <formula>0.39</formula>
    </cfRule>
  </conditionalFormatting>
  <conditionalFormatting sqref="BL4">
    <cfRule type="cellIs" dxfId="2094" priority="997" operator="between">
      <formula>0.8</formula>
      <formula>"MAS"</formula>
    </cfRule>
    <cfRule type="cellIs" dxfId="2093" priority="998" operator="between">
      <formula>0.7</formula>
      <formula>0.79</formula>
    </cfRule>
    <cfRule type="cellIs" dxfId="2092" priority="999" operator="between">
      <formula>0.6</formula>
      <formula>0.69</formula>
    </cfRule>
    <cfRule type="cellIs" dxfId="2091" priority="1000" operator="between">
      <formula>0.6</formula>
      <formula>0.69</formula>
    </cfRule>
    <cfRule type="cellIs" dxfId="2090" priority="1001" operator="between">
      <formula>0.4</formula>
      <formula>0.59</formula>
    </cfRule>
    <cfRule type="cellIs" dxfId="2089" priority="1002" operator="between">
      <formula>0</formula>
      <formula>0.39</formula>
    </cfRule>
  </conditionalFormatting>
  <conditionalFormatting sqref="BL9:BL11">
    <cfRule type="cellIs" dxfId="2088" priority="991" operator="between">
      <formula>0.8</formula>
      <formula>"MAS"</formula>
    </cfRule>
    <cfRule type="cellIs" dxfId="2087" priority="992" operator="between">
      <formula>0.7</formula>
      <formula>0.79</formula>
    </cfRule>
    <cfRule type="cellIs" dxfId="2086" priority="993" operator="between">
      <formula>0.6</formula>
      <formula>0.69</formula>
    </cfRule>
    <cfRule type="cellIs" dxfId="2085" priority="994" operator="between">
      <formula>0.6</formula>
      <formula>0.69</formula>
    </cfRule>
    <cfRule type="cellIs" dxfId="2084" priority="995" operator="between">
      <formula>0.4</formula>
      <formula>0.59</formula>
    </cfRule>
    <cfRule type="cellIs" dxfId="2083" priority="996" operator="between">
      <formula>0</formula>
      <formula>0.39</formula>
    </cfRule>
  </conditionalFormatting>
  <conditionalFormatting sqref="BL12:BL13">
    <cfRule type="cellIs" dxfId="2082" priority="985" operator="between">
      <formula>0.8</formula>
      <formula>"MAS"</formula>
    </cfRule>
    <cfRule type="cellIs" dxfId="2081" priority="986" operator="between">
      <formula>0.7</formula>
      <formula>0.79</formula>
    </cfRule>
    <cfRule type="cellIs" dxfId="2080" priority="987" operator="between">
      <formula>0.6</formula>
      <formula>0.69</formula>
    </cfRule>
    <cfRule type="cellIs" dxfId="2079" priority="988" operator="between">
      <formula>0.6</formula>
      <formula>0.69</formula>
    </cfRule>
    <cfRule type="cellIs" dxfId="2078" priority="989" operator="between">
      <formula>0.4</formula>
      <formula>0.59</formula>
    </cfRule>
    <cfRule type="cellIs" dxfId="2077" priority="990" operator="between">
      <formula>0</formula>
      <formula>0.39</formula>
    </cfRule>
  </conditionalFormatting>
  <conditionalFormatting sqref="BL14:BL18">
    <cfRule type="cellIs" dxfId="2076" priority="979" operator="between">
      <formula>0.8</formula>
      <formula>"MAS"</formula>
    </cfRule>
    <cfRule type="cellIs" dxfId="2075" priority="980" operator="between">
      <formula>0.7</formula>
      <formula>0.79</formula>
    </cfRule>
    <cfRule type="cellIs" dxfId="2074" priority="981" operator="between">
      <formula>0.6</formula>
      <formula>0.69</formula>
    </cfRule>
    <cfRule type="cellIs" dxfId="2073" priority="982" operator="between">
      <formula>0.6</formula>
      <formula>0.69</formula>
    </cfRule>
    <cfRule type="cellIs" dxfId="2072" priority="983" operator="between">
      <formula>0.4</formula>
      <formula>0.59</formula>
    </cfRule>
    <cfRule type="cellIs" dxfId="2071" priority="984" operator="between">
      <formula>0</formula>
      <formula>0.39</formula>
    </cfRule>
  </conditionalFormatting>
  <conditionalFormatting sqref="BL19:BL23">
    <cfRule type="cellIs" dxfId="2070" priority="973" operator="between">
      <formula>0.8</formula>
      <formula>"MAS"</formula>
    </cfRule>
    <cfRule type="cellIs" dxfId="2069" priority="974" operator="between">
      <formula>0.7</formula>
      <formula>0.79</formula>
    </cfRule>
    <cfRule type="cellIs" dxfId="2068" priority="975" operator="between">
      <formula>0.6</formula>
      <formula>0.69</formula>
    </cfRule>
    <cfRule type="cellIs" dxfId="2067" priority="976" operator="between">
      <formula>0.6</formula>
      <formula>0.69</formula>
    </cfRule>
    <cfRule type="cellIs" dxfId="2066" priority="977" operator="between">
      <formula>0.4</formula>
      <formula>0.59</formula>
    </cfRule>
    <cfRule type="cellIs" dxfId="2065" priority="978" operator="between">
      <formula>0</formula>
      <formula>0.39</formula>
    </cfRule>
  </conditionalFormatting>
  <conditionalFormatting sqref="BL24:BL28">
    <cfRule type="cellIs" dxfId="2064" priority="967" operator="between">
      <formula>0.8</formula>
      <formula>"MAS"</formula>
    </cfRule>
    <cfRule type="cellIs" dxfId="2063" priority="968" operator="between">
      <formula>0.7</formula>
      <formula>0.79</formula>
    </cfRule>
    <cfRule type="cellIs" dxfId="2062" priority="969" operator="between">
      <formula>0.6</formula>
      <formula>0.69</formula>
    </cfRule>
    <cfRule type="cellIs" dxfId="2061" priority="970" operator="between">
      <formula>0.6</formula>
      <formula>0.69</formula>
    </cfRule>
    <cfRule type="cellIs" dxfId="2060" priority="971" operator="between">
      <formula>0.4</formula>
      <formula>0.59</formula>
    </cfRule>
    <cfRule type="cellIs" dxfId="2059" priority="972" operator="between">
      <formula>0</formula>
      <formula>0.39</formula>
    </cfRule>
  </conditionalFormatting>
  <conditionalFormatting sqref="BL31">
    <cfRule type="cellIs" dxfId="2058" priority="961" operator="between">
      <formula>0.8</formula>
      <formula>"MAS"</formula>
    </cfRule>
    <cfRule type="cellIs" dxfId="2057" priority="962" operator="between">
      <formula>0.7</formula>
      <formula>0.79</formula>
    </cfRule>
    <cfRule type="cellIs" dxfId="2056" priority="963" operator="between">
      <formula>0.6</formula>
      <formula>0.69</formula>
    </cfRule>
    <cfRule type="cellIs" dxfId="2055" priority="964" operator="between">
      <formula>0.6</formula>
      <formula>0.69</formula>
    </cfRule>
    <cfRule type="cellIs" dxfId="2054" priority="965" operator="between">
      <formula>0.4</formula>
      <formula>0.59</formula>
    </cfRule>
    <cfRule type="cellIs" dxfId="2053" priority="966" operator="between">
      <formula>0</formula>
      <formula>0.39</formula>
    </cfRule>
  </conditionalFormatting>
  <conditionalFormatting sqref="BL37">
    <cfRule type="cellIs" dxfId="2052" priority="955" operator="between">
      <formula>0.8</formula>
      <formula>"MAS"</formula>
    </cfRule>
    <cfRule type="cellIs" dxfId="2051" priority="956" operator="between">
      <formula>0.7</formula>
      <formula>0.79</formula>
    </cfRule>
    <cfRule type="cellIs" dxfId="2050" priority="957" operator="between">
      <formula>0.6</formula>
      <formula>0.69</formula>
    </cfRule>
    <cfRule type="cellIs" dxfId="2049" priority="958" operator="between">
      <formula>0.6</formula>
      <formula>0.69</formula>
    </cfRule>
    <cfRule type="cellIs" dxfId="2048" priority="959" operator="between">
      <formula>0.4</formula>
      <formula>0.59</formula>
    </cfRule>
    <cfRule type="cellIs" dxfId="2047" priority="960" operator="between">
      <formula>0</formula>
      <formula>0.39</formula>
    </cfRule>
  </conditionalFormatting>
  <conditionalFormatting sqref="BL38:BL39">
    <cfRule type="cellIs" dxfId="2046" priority="949" operator="between">
      <formula>0.8</formula>
      <formula>"MAS"</formula>
    </cfRule>
    <cfRule type="cellIs" dxfId="2045" priority="950" operator="between">
      <formula>0.7</formula>
      <formula>0.79</formula>
    </cfRule>
    <cfRule type="cellIs" dxfId="2044" priority="951" operator="between">
      <formula>0.6</formula>
      <formula>0.69</formula>
    </cfRule>
    <cfRule type="cellIs" dxfId="2043" priority="952" operator="between">
      <formula>0.6</formula>
      <formula>0.69</formula>
    </cfRule>
    <cfRule type="cellIs" dxfId="2042" priority="953" operator="between">
      <formula>0.4</formula>
      <formula>0.59</formula>
    </cfRule>
    <cfRule type="cellIs" dxfId="2041" priority="954" operator="between">
      <formula>0</formula>
      <formula>0.39</formula>
    </cfRule>
  </conditionalFormatting>
  <conditionalFormatting sqref="BL42">
    <cfRule type="cellIs" dxfId="2040" priority="943" operator="between">
      <formula>0.8</formula>
      <formula>"MAS"</formula>
    </cfRule>
    <cfRule type="cellIs" dxfId="2039" priority="944" operator="between">
      <formula>0.7</formula>
      <formula>0.79</formula>
    </cfRule>
    <cfRule type="cellIs" dxfId="2038" priority="945" operator="between">
      <formula>0.6</formula>
      <formula>0.69</formula>
    </cfRule>
    <cfRule type="cellIs" dxfId="2037" priority="946" operator="between">
      <formula>0.6</formula>
      <formula>0.69</formula>
    </cfRule>
    <cfRule type="cellIs" dxfId="2036" priority="947" operator="between">
      <formula>0.4</formula>
      <formula>0.59</formula>
    </cfRule>
    <cfRule type="cellIs" dxfId="2035" priority="948" operator="between">
      <formula>0</formula>
      <formula>0.39</formula>
    </cfRule>
  </conditionalFormatting>
  <conditionalFormatting sqref="BL43">
    <cfRule type="cellIs" dxfId="2034" priority="937" operator="between">
      <formula>0.8</formula>
      <formula>"MAS"</formula>
    </cfRule>
    <cfRule type="cellIs" dxfId="2033" priority="938" operator="between">
      <formula>0.7</formula>
      <formula>0.79</formula>
    </cfRule>
    <cfRule type="cellIs" dxfId="2032" priority="939" operator="between">
      <formula>0.6</formula>
      <formula>0.69</formula>
    </cfRule>
    <cfRule type="cellIs" dxfId="2031" priority="940" operator="between">
      <formula>0.6</formula>
      <formula>0.69</formula>
    </cfRule>
    <cfRule type="cellIs" dxfId="2030" priority="941" operator="between">
      <formula>0.4</formula>
      <formula>0.59</formula>
    </cfRule>
    <cfRule type="cellIs" dxfId="2029" priority="942" operator="between">
      <formula>0</formula>
      <formula>0.39</formula>
    </cfRule>
  </conditionalFormatting>
  <conditionalFormatting sqref="BL44:BL46">
    <cfRule type="cellIs" dxfId="2028" priority="931" operator="between">
      <formula>0.8</formula>
      <formula>"MAS"</formula>
    </cfRule>
    <cfRule type="cellIs" dxfId="2027" priority="932" operator="between">
      <formula>0.7</formula>
      <formula>0.79</formula>
    </cfRule>
    <cfRule type="cellIs" dxfId="2026" priority="933" operator="between">
      <formula>0.6</formula>
      <formula>0.69</formula>
    </cfRule>
    <cfRule type="cellIs" dxfId="2025" priority="934" operator="between">
      <formula>0.6</formula>
      <formula>0.69</formula>
    </cfRule>
    <cfRule type="cellIs" dxfId="2024" priority="935" operator="between">
      <formula>0.4</formula>
      <formula>0.59</formula>
    </cfRule>
    <cfRule type="cellIs" dxfId="2023" priority="936" operator="between">
      <formula>0</formula>
      <formula>0.39</formula>
    </cfRule>
  </conditionalFormatting>
  <conditionalFormatting sqref="BL47:BL48">
    <cfRule type="cellIs" dxfId="2022" priority="925" operator="between">
      <formula>0.8</formula>
      <formula>"MAS"</formula>
    </cfRule>
    <cfRule type="cellIs" dxfId="2021" priority="926" operator="between">
      <formula>0.7</formula>
      <formula>0.79</formula>
    </cfRule>
    <cfRule type="cellIs" dxfId="2020" priority="927" operator="between">
      <formula>0.6</formula>
      <formula>0.69</formula>
    </cfRule>
    <cfRule type="cellIs" dxfId="2019" priority="928" operator="between">
      <formula>0.6</formula>
      <formula>0.69</formula>
    </cfRule>
    <cfRule type="cellIs" dxfId="2018" priority="929" operator="between">
      <formula>0.4</formula>
      <formula>0.59</formula>
    </cfRule>
    <cfRule type="cellIs" dxfId="2017" priority="930" operator="between">
      <formula>0</formula>
      <formula>0.39</formula>
    </cfRule>
  </conditionalFormatting>
  <conditionalFormatting sqref="BL49:BL50">
    <cfRule type="cellIs" dxfId="2016" priority="919" operator="between">
      <formula>0.8</formula>
      <formula>"MAS"</formula>
    </cfRule>
    <cfRule type="cellIs" dxfId="2015" priority="920" operator="between">
      <formula>0.7</formula>
      <formula>0.79</formula>
    </cfRule>
    <cfRule type="cellIs" dxfId="2014" priority="921" operator="between">
      <formula>0.6</formula>
      <formula>0.69</formula>
    </cfRule>
    <cfRule type="cellIs" dxfId="2013" priority="922" operator="between">
      <formula>0.6</formula>
      <formula>0.69</formula>
    </cfRule>
    <cfRule type="cellIs" dxfId="2012" priority="923" operator="between">
      <formula>0.4</formula>
      <formula>0.59</formula>
    </cfRule>
    <cfRule type="cellIs" dxfId="2011" priority="924" operator="between">
      <formula>0</formula>
      <formula>0.39</formula>
    </cfRule>
  </conditionalFormatting>
  <conditionalFormatting sqref="BL51:BL52">
    <cfRule type="cellIs" dxfId="2010" priority="913" operator="between">
      <formula>0.8</formula>
      <formula>"MAS"</formula>
    </cfRule>
    <cfRule type="cellIs" dxfId="2009" priority="914" operator="between">
      <formula>0.7</formula>
      <formula>0.79</formula>
    </cfRule>
    <cfRule type="cellIs" dxfId="2008" priority="915" operator="between">
      <formula>0.6</formula>
      <formula>0.69</formula>
    </cfRule>
    <cfRule type="cellIs" dxfId="2007" priority="916" operator="between">
      <formula>0.6</formula>
      <formula>0.69</formula>
    </cfRule>
    <cfRule type="cellIs" dxfId="2006" priority="917" operator="between">
      <formula>0.4</formula>
      <formula>0.59</formula>
    </cfRule>
    <cfRule type="cellIs" dxfId="2005" priority="918" operator="between">
      <formula>0</formula>
      <formula>0.39</formula>
    </cfRule>
  </conditionalFormatting>
  <conditionalFormatting sqref="BL53:BL54">
    <cfRule type="cellIs" dxfId="2004" priority="907" operator="between">
      <formula>0.8</formula>
      <formula>"MAS"</formula>
    </cfRule>
    <cfRule type="cellIs" dxfId="2003" priority="908" operator="between">
      <formula>0.7</formula>
      <formula>0.79</formula>
    </cfRule>
    <cfRule type="cellIs" dxfId="2002" priority="909" operator="between">
      <formula>0.6</formula>
      <formula>0.69</formula>
    </cfRule>
    <cfRule type="cellIs" dxfId="2001" priority="910" operator="between">
      <formula>0.6</formula>
      <formula>0.69</formula>
    </cfRule>
    <cfRule type="cellIs" dxfId="2000" priority="911" operator="between">
      <formula>0.4</formula>
      <formula>0.59</formula>
    </cfRule>
    <cfRule type="cellIs" dxfId="1999" priority="912" operator="between">
      <formula>0</formula>
      <formula>0.39</formula>
    </cfRule>
  </conditionalFormatting>
  <conditionalFormatting sqref="BL55:BL56">
    <cfRule type="cellIs" dxfId="1998" priority="901" operator="between">
      <formula>0.8</formula>
      <formula>"MAS"</formula>
    </cfRule>
    <cfRule type="cellIs" dxfId="1997" priority="902" operator="between">
      <formula>0.7</formula>
      <formula>0.79</formula>
    </cfRule>
    <cfRule type="cellIs" dxfId="1996" priority="903" operator="between">
      <formula>0.6</formula>
      <formula>0.69</formula>
    </cfRule>
    <cfRule type="cellIs" dxfId="1995" priority="904" operator="between">
      <formula>0.6</formula>
      <formula>0.69</formula>
    </cfRule>
    <cfRule type="cellIs" dxfId="1994" priority="905" operator="between">
      <formula>0.4</formula>
      <formula>0.59</formula>
    </cfRule>
    <cfRule type="cellIs" dxfId="1993" priority="906" operator="between">
      <formula>0</formula>
      <formula>0.39</formula>
    </cfRule>
  </conditionalFormatting>
  <conditionalFormatting sqref="BL57:BL58">
    <cfRule type="cellIs" dxfId="1992" priority="895" operator="between">
      <formula>0.8</formula>
      <formula>"MAS"</formula>
    </cfRule>
    <cfRule type="cellIs" dxfId="1991" priority="896" operator="between">
      <formula>0.7</formula>
      <formula>0.79</formula>
    </cfRule>
    <cfRule type="cellIs" dxfId="1990" priority="897" operator="between">
      <formula>0.6</formula>
      <formula>0.69</formula>
    </cfRule>
    <cfRule type="cellIs" dxfId="1989" priority="898" operator="between">
      <formula>0.6</formula>
      <formula>0.69</formula>
    </cfRule>
    <cfRule type="cellIs" dxfId="1988" priority="899" operator="between">
      <formula>0.4</formula>
      <formula>0.59</formula>
    </cfRule>
    <cfRule type="cellIs" dxfId="1987" priority="900" operator="between">
      <formula>0</formula>
      <formula>0.39</formula>
    </cfRule>
  </conditionalFormatting>
  <conditionalFormatting sqref="BL59:BL60">
    <cfRule type="cellIs" dxfId="1986" priority="889" operator="between">
      <formula>0.8</formula>
      <formula>"MAS"</formula>
    </cfRule>
    <cfRule type="cellIs" dxfId="1985" priority="890" operator="between">
      <formula>0.7</formula>
      <formula>0.79</formula>
    </cfRule>
    <cfRule type="cellIs" dxfId="1984" priority="891" operator="between">
      <formula>0.6</formula>
      <formula>0.69</formula>
    </cfRule>
    <cfRule type="cellIs" dxfId="1983" priority="892" operator="between">
      <formula>0.6</formula>
      <formula>0.69</formula>
    </cfRule>
    <cfRule type="cellIs" dxfId="1982" priority="893" operator="between">
      <formula>0.4</formula>
      <formula>0.59</formula>
    </cfRule>
    <cfRule type="cellIs" dxfId="1981" priority="894" operator="between">
      <formula>0</formula>
      <formula>0.39</formula>
    </cfRule>
  </conditionalFormatting>
  <conditionalFormatting sqref="BL61:BL62">
    <cfRule type="cellIs" dxfId="1980" priority="883" operator="between">
      <formula>0.8</formula>
      <formula>"MAS"</formula>
    </cfRule>
    <cfRule type="cellIs" dxfId="1979" priority="884" operator="between">
      <formula>0.7</formula>
      <formula>0.79</formula>
    </cfRule>
    <cfRule type="cellIs" dxfId="1978" priority="885" operator="between">
      <formula>0.6</formula>
      <formula>0.69</formula>
    </cfRule>
    <cfRule type="cellIs" dxfId="1977" priority="886" operator="between">
      <formula>0.6</formula>
      <formula>0.69</formula>
    </cfRule>
    <cfRule type="cellIs" dxfId="1976" priority="887" operator="between">
      <formula>0.4</formula>
      <formula>0.59</formula>
    </cfRule>
    <cfRule type="cellIs" dxfId="1975" priority="888" operator="between">
      <formula>0</formula>
      <formula>0.39</formula>
    </cfRule>
  </conditionalFormatting>
  <conditionalFormatting sqref="BL63:BL64">
    <cfRule type="cellIs" dxfId="1974" priority="877" operator="between">
      <formula>0.8</formula>
      <formula>"MAS"</formula>
    </cfRule>
    <cfRule type="cellIs" dxfId="1973" priority="878" operator="between">
      <formula>0.7</formula>
      <formula>0.79</formula>
    </cfRule>
    <cfRule type="cellIs" dxfId="1972" priority="879" operator="between">
      <formula>0.6</formula>
      <formula>0.69</formula>
    </cfRule>
    <cfRule type="cellIs" dxfId="1971" priority="880" operator="between">
      <formula>0.6</formula>
      <formula>0.69</formula>
    </cfRule>
    <cfRule type="cellIs" dxfId="1970" priority="881" operator="between">
      <formula>0.4</formula>
      <formula>0.59</formula>
    </cfRule>
    <cfRule type="cellIs" dxfId="1969" priority="882" operator="between">
      <formula>0</formula>
      <formula>0.39</formula>
    </cfRule>
  </conditionalFormatting>
  <conditionalFormatting sqref="BL65:BL66">
    <cfRule type="cellIs" dxfId="1968" priority="871" operator="between">
      <formula>0.8</formula>
      <formula>"MAS"</formula>
    </cfRule>
    <cfRule type="cellIs" dxfId="1967" priority="872" operator="between">
      <formula>0.7</formula>
      <formula>0.79</formula>
    </cfRule>
    <cfRule type="cellIs" dxfId="1966" priority="873" operator="between">
      <formula>0.6</formula>
      <formula>0.69</formula>
    </cfRule>
    <cfRule type="cellIs" dxfId="1965" priority="874" operator="between">
      <formula>0.6</formula>
      <formula>0.69</formula>
    </cfRule>
    <cfRule type="cellIs" dxfId="1964" priority="875" operator="between">
      <formula>0.4</formula>
      <formula>0.59</formula>
    </cfRule>
    <cfRule type="cellIs" dxfId="1963" priority="876" operator="between">
      <formula>0</formula>
      <formula>0.39</formula>
    </cfRule>
  </conditionalFormatting>
  <conditionalFormatting sqref="BL67:BL68">
    <cfRule type="cellIs" dxfId="1962" priority="865" operator="between">
      <formula>0.8</formula>
      <formula>"MAS"</formula>
    </cfRule>
    <cfRule type="cellIs" dxfId="1961" priority="866" operator="between">
      <formula>0.7</formula>
      <formula>0.79</formula>
    </cfRule>
    <cfRule type="cellIs" dxfId="1960" priority="867" operator="between">
      <formula>0.6</formula>
      <formula>0.69</formula>
    </cfRule>
    <cfRule type="cellIs" dxfId="1959" priority="868" operator="between">
      <formula>0.6</formula>
      <formula>0.69</formula>
    </cfRule>
    <cfRule type="cellIs" dxfId="1958" priority="869" operator="between">
      <formula>0.4</formula>
      <formula>0.59</formula>
    </cfRule>
    <cfRule type="cellIs" dxfId="1957" priority="870" operator="between">
      <formula>0</formula>
      <formula>0.39</formula>
    </cfRule>
  </conditionalFormatting>
  <conditionalFormatting sqref="BL69:BL70">
    <cfRule type="cellIs" dxfId="1956" priority="859" operator="between">
      <formula>0.8</formula>
      <formula>"MAS"</formula>
    </cfRule>
    <cfRule type="cellIs" dxfId="1955" priority="860" operator="between">
      <formula>0.7</formula>
      <formula>0.79</formula>
    </cfRule>
    <cfRule type="cellIs" dxfId="1954" priority="861" operator="between">
      <formula>0.6</formula>
      <formula>0.69</formula>
    </cfRule>
    <cfRule type="cellIs" dxfId="1953" priority="862" operator="between">
      <formula>0.6</formula>
      <formula>0.69</formula>
    </cfRule>
    <cfRule type="cellIs" dxfId="1952" priority="863" operator="between">
      <formula>0.4</formula>
      <formula>0.59</formula>
    </cfRule>
    <cfRule type="cellIs" dxfId="1951" priority="864" operator="between">
      <formula>0</formula>
      <formula>0.39</formula>
    </cfRule>
  </conditionalFormatting>
  <conditionalFormatting sqref="BL71:BL73">
    <cfRule type="cellIs" dxfId="1950" priority="853" operator="between">
      <formula>0.8</formula>
      <formula>"MAS"</formula>
    </cfRule>
    <cfRule type="cellIs" dxfId="1949" priority="854" operator="between">
      <formula>0.7</formula>
      <formula>0.79</formula>
    </cfRule>
    <cfRule type="cellIs" dxfId="1948" priority="855" operator="between">
      <formula>0.6</formula>
      <formula>0.69</formula>
    </cfRule>
    <cfRule type="cellIs" dxfId="1947" priority="856" operator="between">
      <formula>0.6</formula>
      <formula>0.69</formula>
    </cfRule>
    <cfRule type="cellIs" dxfId="1946" priority="857" operator="between">
      <formula>0.4</formula>
      <formula>0.59</formula>
    </cfRule>
    <cfRule type="cellIs" dxfId="1945" priority="858" operator="between">
      <formula>0</formula>
      <formula>0.39</formula>
    </cfRule>
  </conditionalFormatting>
  <conditionalFormatting sqref="BL74:BL75">
    <cfRule type="cellIs" dxfId="1944" priority="847" operator="between">
      <formula>0.8</formula>
      <formula>"MAS"</formula>
    </cfRule>
    <cfRule type="cellIs" dxfId="1943" priority="848" operator="between">
      <formula>0.7</formula>
      <formula>0.79</formula>
    </cfRule>
    <cfRule type="cellIs" dxfId="1942" priority="849" operator="between">
      <formula>0.6</formula>
      <formula>0.69</formula>
    </cfRule>
    <cfRule type="cellIs" dxfId="1941" priority="850" operator="between">
      <formula>0.6</formula>
      <formula>0.69</formula>
    </cfRule>
    <cfRule type="cellIs" dxfId="1940" priority="851" operator="between">
      <formula>0.4</formula>
      <formula>0.59</formula>
    </cfRule>
    <cfRule type="cellIs" dxfId="1939" priority="852" operator="between">
      <formula>0</formula>
      <formula>0.39</formula>
    </cfRule>
  </conditionalFormatting>
  <conditionalFormatting sqref="BL76:BL77">
    <cfRule type="cellIs" dxfId="1938" priority="841" operator="between">
      <formula>0.8</formula>
      <formula>"MAS"</formula>
    </cfRule>
    <cfRule type="cellIs" dxfId="1937" priority="842" operator="between">
      <formula>0.7</formula>
      <formula>0.79</formula>
    </cfRule>
    <cfRule type="cellIs" dxfId="1936" priority="843" operator="between">
      <formula>0.6</formula>
      <formula>0.69</formula>
    </cfRule>
    <cfRule type="cellIs" dxfId="1935" priority="844" operator="between">
      <formula>0.6</formula>
      <formula>0.69</formula>
    </cfRule>
    <cfRule type="cellIs" dxfId="1934" priority="845" operator="between">
      <formula>0.4</formula>
      <formula>0.59</formula>
    </cfRule>
    <cfRule type="cellIs" dxfId="1933" priority="846" operator="between">
      <formula>0</formula>
      <formula>0.39</formula>
    </cfRule>
  </conditionalFormatting>
  <conditionalFormatting sqref="BL78:BL79">
    <cfRule type="cellIs" dxfId="1932" priority="835" operator="between">
      <formula>0.8</formula>
      <formula>"MAS"</formula>
    </cfRule>
    <cfRule type="cellIs" dxfId="1931" priority="836" operator="between">
      <formula>0.7</formula>
      <formula>0.79</formula>
    </cfRule>
    <cfRule type="cellIs" dxfId="1930" priority="837" operator="between">
      <formula>0.6</formula>
      <formula>0.69</formula>
    </cfRule>
    <cfRule type="cellIs" dxfId="1929" priority="838" operator="between">
      <formula>0.6</formula>
      <formula>0.69</formula>
    </cfRule>
    <cfRule type="cellIs" dxfId="1928" priority="839" operator="between">
      <formula>0.4</formula>
      <formula>0.59</formula>
    </cfRule>
    <cfRule type="cellIs" dxfId="1927" priority="840" operator="between">
      <formula>0</formula>
      <formula>0.39</formula>
    </cfRule>
  </conditionalFormatting>
  <conditionalFormatting sqref="BL80:BL81">
    <cfRule type="cellIs" dxfId="1926" priority="829" operator="between">
      <formula>0.8</formula>
      <formula>"MAS"</formula>
    </cfRule>
    <cfRule type="cellIs" dxfId="1925" priority="830" operator="between">
      <formula>0.7</formula>
      <formula>0.79</formula>
    </cfRule>
    <cfRule type="cellIs" dxfId="1924" priority="831" operator="between">
      <formula>0.6</formula>
      <formula>0.69</formula>
    </cfRule>
    <cfRule type="cellIs" dxfId="1923" priority="832" operator="between">
      <formula>0.6</formula>
      <formula>0.69</formula>
    </cfRule>
    <cfRule type="cellIs" dxfId="1922" priority="833" operator="between">
      <formula>0.4</formula>
      <formula>0.59</formula>
    </cfRule>
    <cfRule type="cellIs" dxfId="1921" priority="834" operator="between">
      <formula>0</formula>
      <formula>0.39</formula>
    </cfRule>
  </conditionalFormatting>
  <conditionalFormatting sqref="BL82:BL83">
    <cfRule type="cellIs" dxfId="1920" priority="823" operator="between">
      <formula>0.8</formula>
      <formula>"MAS"</formula>
    </cfRule>
    <cfRule type="cellIs" dxfId="1919" priority="824" operator="between">
      <formula>0.7</formula>
      <formula>0.79</formula>
    </cfRule>
    <cfRule type="cellIs" dxfId="1918" priority="825" operator="between">
      <formula>0.6</formula>
      <formula>0.69</formula>
    </cfRule>
    <cfRule type="cellIs" dxfId="1917" priority="826" operator="between">
      <formula>0.6</formula>
      <formula>0.69</formula>
    </cfRule>
    <cfRule type="cellIs" dxfId="1916" priority="827" operator="between">
      <formula>0.4</formula>
      <formula>0.59</formula>
    </cfRule>
    <cfRule type="cellIs" dxfId="1915" priority="828" operator="between">
      <formula>0</formula>
      <formula>0.39</formula>
    </cfRule>
  </conditionalFormatting>
  <conditionalFormatting sqref="BL84:BL85">
    <cfRule type="cellIs" dxfId="1914" priority="817" operator="between">
      <formula>0.8</formula>
      <formula>"MAS"</formula>
    </cfRule>
    <cfRule type="cellIs" dxfId="1913" priority="818" operator="between">
      <formula>0.7</formula>
      <formula>0.79</formula>
    </cfRule>
    <cfRule type="cellIs" dxfId="1912" priority="819" operator="between">
      <formula>0.6</formula>
      <formula>0.69</formula>
    </cfRule>
    <cfRule type="cellIs" dxfId="1911" priority="820" operator="between">
      <formula>0.6</formula>
      <formula>0.69</formula>
    </cfRule>
    <cfRule type="cellIs" dxfId="1910" priority="821" operator="between">
      <formula>0.4</formula>
      <formula>0.59</formula>
    </cfRule>
    <cfRule type="cellIs" dxfId="1909" priority="822" operator="between">
      <formula>0</formula>
      <formula>0.39</formula>
    </cfRule>
  </conditionalFormatting>
  <conditionalFormatting sqref="BL86:BL87">
    <cfRule type="cellIs" dxfId="1908" priority="811" operator="between">
      <formula>0.8</formula>
      <formula>"MAS"</formula>
    </cfRule>
    <cfRule type="cellIs" dxfId="1907" priority="812" operator="between">
      <formula>0.7</formula>
      <formula>0.79</formula>
    </cfRule>
    <cfRule type="cellIs" dxfId="1906" priority="813" operator="between">
      <formula>0.6</formula>
      <formula>0.69</formula>
    </cfRule>
    <cfRule type="cellIs" dxfId="1905" priority="814" operator="between">
      <formula>0.6</formula>
      <formula>0.69</formula>
    </cfRule>
    <cfRule type="cellIs" dxfId="1904" priority="815" operator="between">
      <formula>0.4</formula>
      <formula>0.59</formula>
    </cfRule>
    <cfRule type="cellIs" dxfId="1903" priority="816" operator="between">
      <formula>0</formula>
      <formula>0.39</formula>
    </cfRule>
  </conditionalFormatting>
  <conditionalFormatting sqref="BL88:BL91">
    <cfRule type="cellIs" dxfId="1902" priority="805" operator="between">
      <formula>0.8</formula>
      <formula>"MAS"</formula>
    </cfRule>
    <cfRule type="cellIs" dxfId="1901" priority="806" operator="between">
      <formula>0.7</formula>
      <formula>0.79</formula>
    </cfRule>
    <cfRule type="cellIs" dxfId="1900" priority="807" operator="between">
      <formula>0.6</formula>
      <formula>0.69</formula>
    </cfRule>
    <cfRule type="cellIs" dxfId="1899" priority="808" operator="between">
      <formula>0.6</formula>
      <formula>0.69</formula>
    </cfRule>
    <cfRule type="cellIs" dxfId="1898" priority="809" operator="between">
      <formula>0.4</formula>
      <formula>0.59</formula>
    </cfRule>
    <cfRule type="cellIs" dxfId="1897" priority="810" operator="between">
      <formula>0</formula>
      <formula>0.39</formula>
    </cfRule>
  </conditionalFormatting>
  <conditionalFormatting sqref="BL92:BL93">
    <cfRule type="cellIs" dxfId="1896" priority="799" operator="between">
      <formula>0.8</formula>
      <formula>"MAS"</formula>
    </cfRule>
    <cfRule type="cellIs" dxfId="1895" priority="800" operator="between">
      <formula>0.7</formula>
      <formula>0.79</formula>
    </cfRule>
    <cfRule type="cellIs" dxfId="1894" priority="801" operator="between">
      <formula>0.6</formula>
      <formula>0.69</formula>
    </cfRule>
    <cfRule type="cellIs" dxfId="1893" priority="802" operator="between">
      <formula>0.6</formula>
      <formula>0.69</formula>
    </cfRule>
    <cfRule type="cellIs" dxfId="1892" priority="803" operator="between">
      <formula>0.4</formula>
      <formula>0.59</formula>
    </cfRule>
    <cfRule type="cellIs" dxfId="1891" priority="804" operator="between">
      <formula>0</formula>
      <formula>0.39</formula>
    </cfRule>
  </conditionalFormatting>
  <conditionalFormatting sqref="BL94:BL96">
    <cfRule type="cellIs" dxfId="1890" priority="793" operator="between">
      <formula>0.8</formula>
      <formula>"MAS"</formula>
    </cfRule>
    <cfRule type="cellIs" dxfId="1889" priority="794" operator="between">
      <formula>0.7</formula>
      <formula>0.79</formula>
    </cfRule>
    <cfRule type="cellIs" dxfId="1888" priority="795" operator="between">
      <formula>0.6</formula>
      <formula>0.69</formula>
    </cfRule>
    <cfRule type="cellIs" dxfId="1887" priority="796" operator="between">
      <formula>0.6</formula>
      <formula>0.69</formula>
    </cfRule>
    <cfRule type="cellIs" dxfId="1886" priority="797" operator="between">
      <formula>0.4</formula>
      <formula>0.59</formula>
    </cfRule>
    <cfRule type="cellIs" dxfId="1885" priority="798" operator="between">
      <formula>0</formula>
      <formula>0.39</formula>
    </cfRule>
  </conditionalFormatting>
  <conditionalFormatting sqref="BL97:BL98">
    <cfRule type="cellIs" dxfId="1884" priority="787" operator="between">
      <formula>0.8</formula>
      <formula>"MAS"</formula>
    </cfRule>
    <cfRule type="cellIs" dxfId="1883" priority="788" operator="between">
      <formula>0.7</formula>
      <formula>0.79</formula>
    </cfRule>
    <cfRule type="cellIs" dxfId="1882" priority="789" operator="between">
      <formula>0.6</formula>
      <formula>0.69</formula>
    </cfRule>
    <cfRule type="cellIs" dxfId="1881" priority="790" operator="between">
      <formula>0.6</formula>
      <formula>0.69</formula>
    </cfRule>
    <cfRule type="cellIs" dxfId="1880" priority="791" operator="between">
      <formula>0.4</formula>
      <formula>0.59</formula>
    </cfRule>
    <cfRule type="cellIs" dxfId="1879" priority="792" operator="between">
      <formula>0</formula>
      <formula>0.39</formula>
    </cfRule>
  </conditionalFormatting>
  <conditionalFormatting sqref="BL99:BL100">
    <cfRule type="cellIs" dxfId="1878" priority="781" operator="between">
      <formula>0.8</formula>
      <formula>"MAS"</formula>
    </cfRule>
    <cfRule type="cellIs" dxfId="1877" priority="782" operator="between">
      <formula>0.7</formula>
      <formula>0.79</formula>
    </cfRule>
    <cfRule type="cellIs" dxfId="1876" priority="783" operator="between">
      <formula>0.6</formula>
      <formula>0.69</formula>
    </cfRule>
    <cfRule type="cellIs" dxfId="1875" priority="784" operator="between">
      <formula>0.6</formula>
      <formula>0.69</formula>
    </cfRule>
    <cfRule type="cellIs" dxfId="1874" priority="785" operator="between">
      <formula>0.4</formula>
      <formula>0.59</formula>
    </cfRule>
    <cfRule type="cellIs" dxfId="1873" priority="786" operator="between">
      <formula>0</formula>
      <formula>0.39</formula>
    </cfRule>
  </conditionalFormatting>
  <conditionalFormatting sqref="BL101:BL102">
    <cfRule type="cellIs" dxfId="1872" priority="775" operator="between">
      <formula>0.8</formula>
      <formula>"MAS"</formula>
    </cfRule>
    <cfRule type="cellIs" dxfId="1871" priority="776" operator="between">
      <formula>0.7</formula>
      <formula>0.79</formula>
    </cfRule>
    <cfRule type="cellIs" dxfId="1870" priority="777" operator="between">
      <formula>0.6</formula>
      <formula>0.69</formula>
    </cfRule>
    <cfRule type="cellIs" dxfId="1869" priority="778" operator="between">
      <formula>0.6</formula>
      <formula>0.69</formula>
    </cfRule>
    <cfRule type="cellIs" dxfId="1868" priority="779" operator="between">
      <formula>0.4</formula>
      <formula>0.59</formula>
    </cfRule>
    <cfRule type="cellIs" dxfId="1867" priority="780" operator="between">
      <formula>0</formula>
      <formula>0.39</formula>
    </cfRule>
  </conditionalFormatting>
  <conditionalFormatting sqref="BL103:BL104">
    <cfRule type="cellIs" dxfId="1866" priority="769" operator="between">
      <formula>0.8</formula>
      <formula>"MAS"</formula>
    </cfRule>
    <cfRule type="cellIs" dxfId="1865" priority="770" operator="between">
      <formula>0.7</formula>
      <formula>0.79</formula>
    </cfRule>
    <cfRule type="cellIs" dxfId="1864" priority="771" operator="between">
      <formula>0.6</formula>
      <formula>0.69</formula>
    </cfRule>
    <cfRule type="cellIs" dxfId="1863" priority="772" operator="between">
      <formula>0.6</formula>
      <formula>0.69</formula>
    </cfRule>
    <cfRule type="cellIs" dxfId="1862" priority="773" operator="between">
      <formula>0.4</formula>
      <formula>0.59</formula>
    </cfRule>
    <cfRule type="cellIs" dxfId="1861" priority="774" operator="between">
      <formula>0</formula>
      <formula>0.39</formula>
    </cfRule>
  </conditionalFormatting>
  <conditionalFormatting sqref="BL105:BL106">
    <cfRule type="cellIs" dxfId="1860" priority="763" operator="between">
      <formula>0.8</formula>
      <formula>"MAS"</formula>
    </cfRule>
    <cfRule type="cellIs" dxfId="1859" priority="764" operator="between">
      <formula>0.7</formula>
      <formula>0.79</formula>
    </cfRule>
    <cfRule type="cellIs" dxfId="1858" priority="765" operator="between">
      <formula>0.6</formula>
      <formula>0.69</formula>
    </cfRule>
    <cfRule type="cellIs" dxfId="1857" priority="766" operator="between">
      <formula>0.6</formula>
      <formula>0.69</formula>
    </cfRule>
    <cfRule type="cellIs" dxfId="1856" priority="767" operator="between">
      <formula>0.4</formula>
      <formula>0.59</formula>
    </cfRule>
    <cfRule type="cellIs" dxfId="1855" priority="768" operator="between">
      <formula>0</formula>
      <formula>0.39</formula>
    </cfRule>
  </conditionalFormatting>
  <conditionalFormatting sqref="BL107">
    <cfRule type="cellIs" dxfId="1854" priority="757" operator="between">
      <formula>0.8</formula>
      <formula>"MAS"</formula>
    </cfRule>
    <cfRule type="cellIs" dxfId="1853" priority="758" operator="between">
      <formula>0.7</formula>
      <formula>0.79</formula>
    </cfRule>
    <cfRule type="cellIs" dxfId="1852" priority="759" operator="between">
      <formula>0.6</formula>
      <formula>0.69</formula>
    </cfRule>
    <cfRule type="cellIs" dxfId="1851" priority="760" operator="between">
      <formula>0.6</formula>
      <formula>0.69</formula>
    </cfRule>
    <cfRule type="cellIs" dxfId="1850" priority="761" operator="between">
      <formula>0.4</formula>
      <formula>0.59</formula>
    </cfRule>
    <cfRule type="cellIs" dxfId="1849" priority="762" operator="between">
      <formula>0</formula>
      <formula>0.39</formula>
    </cfRule>
  </conditionalFormatting>
  <conditionalFormatting sqref="BL109:BL110">
    <cfRule type="cellIs" dxfId="1848" priority="751" operator="between">
      <formula>0.8</formula>
      <formula>"MAS"</formula>
    </cfRule>
    <cfRule type="cellIs" dxfId="1847" priority="752" operator="between">
      <formula>0.7</formula>
      <formula>0.79</formula>
    </cfRule>
    <cfRule type="cellIs" dxfId="1846" priority="753" operator="between">
      <formula>0.6</formula>
      <formula>0.69</formula>
    </cfRule>
    <cfRule type="cellIs" dxfId="1845" priority="754" operator="between">
      <formula>0.6</formula>
      <formula>0.69</formula>
    </cfRule>
    <cfRule type="cellIs" dxfId="1844" priority="755" operator="between">
      <formula>0.4</formula>
      <formula>0.59</formula>
    </cfRule>
    <cfRule type="cellIs" dxfId="1843" priority="756" operator="between">
      <formula>0</formula>
      <formula>0.39</formula>
    </cfRule>
  </conditionalFormatting>
  <conditionalFormatting sqref="BL111:BL112">
    <cfRule type="cellIs" dxfId="1842" priority="745" operator="between">
      <formula>0.8</formula>
      <formula>"MAS"</formula>
    </cfRule>
    <cfRule type="cellIs" dxfId="1841" priority="746" operator="between">
      <formula>0.7</formula>
      <formula>0.79</formula>
    </cfRule>
    <cfRule type="cellIs" dxfId="1840" priority="747" operator="between">
      <formula>0.6</formula>
      <formula>0.69</formula>
    </cfRule>
    <cfRule type="cellIs" dxfId="1839" priority="748" operator="between">
      <formula>0.6</formula>
      <formula>0.69</formula>
    </cfRule>
    <cfRule type="cellIs" dxfId="1838" priority="749" operator="between">
      <formula>0.4</formula>
      <formula>0.59</formula>
    </cfRule>
    <cfRule type="cellIs" dxfId="1837" priority="750" operator="between">
      <formula>0</formula>
      <formula>0.39</formula>
    </cfRule>
  </conditionalFormatting>
  <conditionalFormatting sqref="BL113:BL115">
    <cfRule type="cellIs" dxfId="1836" priority="739" operator="between">
      <formula>0.8</formula>
      <formula>"MAS"</formula>
    </cfRule>
    <cfRule type="cellIs" dxfId="1835" priority="740" operator="between">
      <formula>0.7</formula>
      <formula>0.79</formula>
    </cfRule>
    <cfRule type="cellIs" dxfId="1834" priority="741" operator="between">
      <formula>0.6</formula>
      <formula>0.69</formula>
    </cfRule>
    <cfRule type="cellIs" dxfId="1833" priority="742" operator="between">
      <formula>0.6</formula>
      <formula>0.69</formula>
    </cfRule>
    <cfRule type="cellIs" dxfId="1832" priority="743" operator="between">
      <formula>0.4</formula>
      <formula>0.59</formula>
    </cfRule>
    <cfRule type="cellIs" dxfId="1831" priority="744" operator="between">
      <formula>0</formula>
      <formula>0.39</formula>
    </cfRule>
  </conditionalFormatting>
  <conditionalFormatting sqref="BS4:BS14">
    <cfRule type="cellIs" dxfId="1830" priority="733" operator="between">
      <formula>0.8</formula>
      <formula>"MAS"</formula>
    </cfRule>
    <cfRule type="cellIs" dxfId="1829" priority="734" operator="between">
      <formula>0.7</formula>
      <formula>0.79</formula>
    </cfRule>
    <cfRule type="cellIs" dxfId="1828" priority="735" operator="between">
      <formula>0.6</formula>
      <formula>0.69</formula>
    </cfRule>
    <cfRule type="cellIs" dxfId="1827" priority="736" operator="between">
      <formula>0.6</formula>
      <formula>0.69</formula>
    </cfRule>
    <cfRule type="cellIs" dxfId="1826" priority="737" operator="between">
      <formula>0.4</formula>
      <formula>0.59</formula>
    </cfRule>
    <cfRule type="cellIs" dxfId="1825" priority="738" operator="between">
      <formula>0</formula>
      <formula>0.39</formula>
    </cfRule>
  </conditionalFormatting>
  <conditionalFormatting sqref="BS15:BS24">
    <cfRule type="cellIs" dxfId="1824" priority="727" operator="between">
      <formula>0.8</formula>
      <formula>"MAS"</formula>
    </cfRule>
    <cfRule type="cellIs" dxfId="1823" priority="728" operator="between">
      <formula>0.7</formula>
      <formula>0.79</formula>
    </cfRule>
    <cfRule type="cellIs" dxfId="1822" priority="729" operator="between">
      <formula>0.6</formula>
      <formula>0.69</formula>
    </cfRule>
    <cfRule type="cellIs" dxfId="1821" priority="730" operator="between">
      <formula>0.6</formula>
      <formula>0.69</formula>
    </cfRule>
    <cfRule type="cellIs" dxfId="1820" priority="731" operator="between">
      <formula>0.4</formula>
      <formula>0.59</formula>
    </cfRule>
    <cfRule type="cellIs" dxfId="1819" priority="732" operator="between">
      <formula>0</formula>
      <formula>0.39</formula>
    </cfRule>
  </conditionalFormatting>
  <conditionalFormatting sqref="BS25:BS28">
    <cfRule type="cellIs" dxfId="1818" priority="721" operator="between">
      <formula>0.8</formula>
      <formula>"MAS"</formula>
    </cfRule>
    <cfRule type="cellIs" dxfId="1817" priority="722" operator="between">
      <formula>0.7</formula>
      <formula>0.79</formula>
    </cfRule>
    <cfRule type="cellIs" dxfId="1816" priority="723" operator="between">
      <formula>0.6</formula>
      <formula>0.69</formula>
    </cfRule>
    <cfRule type="cellIs" dxfId="1815" priority="724" operator="between">
      <formula>0.6</formula>
      <formula>0.69</formula>
    </cfRule>
    <cfRule type="cellIs" dxfId="1814" priority="725" operator="between">
      <formula>0.4</formula>
      <formula>0.59</formula>
    </cfRule>
    <cfRule type="cellIs" dxfId="1813" priority="726" operator="between">
      <formula>0</formula>
      <formula>0.39</formula>
    </cfRule>
  </conditionalFormatting>
  <conditionalFormatting sqref="BS29:BS30">
    <cfRule type="cellIs" dxfId="1812" priority="715" operator="between">
      <formula>0.8</formula>
      <formula>"MAS"</formula>
    </cfRule>
    <cfRule type="cellIs" dxfId="1811" priority="716" operator="between">
      <formula>0.7</formula>
      <formula>0.79</formula>
    </cfRule>
    <cfRule type="cellIs" dxfId="1810" priority="717" operator="between">
      <formula>0.6</formula>
      <formula>0.69</formula>
    </cfRule>
    <cfRule type="cellIs" dxfId="1809" priority="718" operator="between">
      <formula>0.6</formula>
      <formula>0.69</formula>
    </cfRule>
    <cfRule type="cellIs" dxfId="1808" priority="719" operator="between">
      <formula>0.4</formula>
      <formula>0.59</formula>
    </cfRule>
    <cfRule type="cellIs" dxfId="1807" priority="720" operator="between">
      <formula>0</formula>
      <formula>0.39</formula>
    </cfRule>
  </conditionalFormatting>
  <conditionalFormatting sqref="BS31">
    <cfRule type="cellIs" dxfId="1806" priority="709" operator="between">
      <formula>0.8</formula>
      <formula>"MAS"</formula>
    </cfRule>
    <cfRule type="cellIs" dxfId="1805" priority="710" operator="between">
      <formula>0.7</formula>
      <formula>0.79</formula>
    </cfRule>
    <cfRule type="cellIs" dxfId="1804" priority="711" operator="between">
      <formula>0.6</formula>
      <formula>0.69</formula>
    </cfRule>
    <cfRule type="cellIs" dxfId="1803" priority="712" operator="between">
      <formula>0.6</formula>
      <formula>0.69</formula>
    </cfRule>
    <cfRule type="cellIs" dxfId="1802" priority="713" operator="between">
      <formula>0.4</formula>
      <formula>0.59</formula>
    </cfRule>
    <cfRule type="cellIs" dxfId="1801" priority="714" operator="between">
      <formula>0</formula>
      <formula>0.39</formula>
    </cfRule>
  </conditionalFormatting>
  <conditionalFormatting sqref="BS32">
    <cfRule type="cellIs" dxfId="1800" priority="703" operator="between">
      <formula>0.8</formula>
      <formula>"MAS"</formula>
    </cfRule>
    <cfRule type="cellIs" dxfId="1799" priority="704" operator="between">
      <formula>0.7</formula>
      <formula>0.79</formula>
    </cfRule>
    <cfRule type="cellIs" dxfId="1798" priority="705" operator="between">
      <formula>0.6</formula>
      <formula>0.69</formula>
    </cfRule>
    <cfRule type="cellIs" dxfId="1797" priority="706" operator="between">
      <formula>0.6</formula>
      <formula>0.69</formula>
    </cfRule>
    <cfRule type="cellIs" dxfId="1796" priority="707" operator="between">
      <formula>0.4</formula>
      <formula>0.59</formula>
    </cfRule>
    <cfRule type="cellIs" dxfId="1795" priority="708" operator="between">
      <formula>0</formula>
      <formula>0.39</formula>
    </cfRule>
  </conditionalFormatting>
  <conditionalFormatting sqref="BS36">
    <cfRule type="cellIs" dxfId="1794" priority="697" operator="between">
      <formula>0.8</formula>
      <formula>"MAS"</formula>
    </cfRule>
    <cfRule type="cellIs" dxfId="1793" priority="698" operator="between">
      <formula>0.7</formula>
      <formula>0.79</formula>
    </cfRule>
    <cfRule type="cellIs" dxfId="1792" priority="699" operator="between">
      <formula>0.6</formula>
      <formula>0.69</formula>
    </cfRule>
    <cfRule type="cellIs" dxfId="1791" priority="700" operator="between">
      <formula>0.6</formula>
      <formula>0.69</formula>
    </cfRule>
    <cfRule type="cellIs" dxfId="1790" priority="701" operator="between">
      <formula>0.4</formula>
      <formula>0.59</formula>
    </cfRule>
    <cfRule type="cellIs" dxfId="1789" priority="702" operator="between">
      <formula>0</formula>
      <formula>0.39</formula>
    </cfRule>
  </conditionalFormatting>
  <conditionalFormatting sqref="BS37:BS38">
    <cfRule type="cellIs" dxfId="1788" priority="691" operator="between">
      <formula>0.8</formula>
      <formula>"MAS"</formula>
    </cfRule>
    <cfRule type="cellIs" dxfId="1787" priority="692" operator="between">
      <formula>0.7</formula>
      <formula>0.79</formula>
    </cfRule>
    <cfRule type="cellIs" dxfId="1786" priority="693" operator="between">
      <formula>0.6</formula>
      <formula>0.69</formula>
    </cfRule>
    <cfRule type="cellIs" dxfId="1785" priority="694" operator="between">
      <formula>0.6</formula>
      <formula>0.69</formula>
    </cfRule>
    <cfRule type="cellIs" dxfId="1784" priority="695" operator="between">
      <formula>0.4</formula>
      <formula>0.59</formula>
    </cfRule>
    <cfRule type="cellIs" dxfId="1783" priority="696" operator="between">
      <formula>0</formula>
      <formula>0.39</formula>
    </cfRule>
  </conditionalFormatting>
  <conditionalFormatting sqref="BS39:BS40">
    <cfRule type="cellIs" dxfId="1782" priority="685" operator="between">
      <formula>0.8</formula>
      <formula>"MAS"</formula>
    </cfRule>
    <cfRule type="cellIs" dxfId="1781" priority="686" operator="between">
      <formula>0.7</formula>
      <formula>0.79</formula>
    </cfRule>
    <cfRule type="cellIs" dxfId="1780" priority="687" operator="between">
      <formula>0.6</formula>
      <formula>0.69</formula>
    </cfRule>
    <cfRule type="cellIs" dxfId="1779" priority="688" operator="between">
      <formula>0.6</formula>
      <formula>0.69</formula>
    </cfRule>
    <cfRule type="cellIs" dxfId="1778" priority="689" operator="between">
      <formula>0.4</formula>
      <formula>0.59</formula>
    </cfRule>
    <cfRule type="cellIs" dxfId="1777" priority="690" operator="between">
      <formula>0</formula>
      <formula>0.39</formula>
    </cfRule>
  </conditionalFormatting>
  <conditionalFormatting sqref="BS41:BS42">
    <cfRule type="cellIs" dxfId="1776" priority="679" operator="between">
      <formula>0.8</formula>
      <formula>"MAS"</formula>
    </cfRule>
    <cfRule type="cellIs" dxfId="1775" priority="680" operator="between">
      <formula>0.7</formula>
      <formula>0.79</formula>
    </cfRule>
    <cfRule type="cellIs" dxfId="1774" priority="681" operator="between">
      <formula>0.6</formula>
      <formula>0.69</formula>
    </cfRule>
    <cfRule type="cellIs" dxfId="1773" priority="682" operator="between">
      <formula>0.6</formula>
      <formula>0.69</formula>
    </cfRule>
    <cfRule type="cellIs" dxfId="1772" priority="683" operator="between">
      <formula>0.4</formula>
      <formula>0.59</formula>
    </cfRule>
    <cfRule type="cellIs" dxfId="1771" priority="684" operator="between">
      <formula>0</formula>
      <formula>0.39</formula>
    </cfRule>
  </conditionalFormatting>
  <conditionalFormatting sqref="BS43:BS45">
    <cfRule type="cellIs" dxfId="1770" priority="673" operator="between">
      <formula>0.8</formula>
      <formula>"MAS"</formula>
    </cfRule>
    <cfRule type="cellIs" dxfId="1769" priority="674" operator="between">
      <formula>0.7</formula>
      <formula>0.79</formula>
    </cfRule>
    <cfRule type="cellIs" dxfId="1768" priority="675" operator="between">
      <formula>0.6</formula>
      <formula>0.69</formula>
    </cfRule>
    <cfRule type="cellIs" dxfId="1767" priority="676" operator="between">
      <formula>0.6</formula>
      <formula>0.69</formula>
    </cfRule>
    <cfRule type="cellIs" dxfId="1766" priority="677" operator="between">
      <formula>0.4</formula>
      <formula>0.59</formula>
    </cfRule>
    <cfRule type="cellIs" dxfId="1765" priority="678" operator="between">
      <formula>0</formula>
      <formula>0.39</formula>
    </cfRule>
  </conditionalFormatting>
  <conditionalFormatting sqref="BS46:BS47">
    <cfRule type="cellIs" dxfId="1764" priority="667" operator="between">
      <formula>0.8</formula>
      <formula>"MAS"</formula>
    </cfRule>
    <cfRule type="cellIs" dxfId="1763" priority="668" operator="between">
      <formula>0.7</formula>
      <formula>0.79</formula>
    </cfRule>
    <cfRule type="cellIs" dxfId="1762" priority="669" operator="between">
      <formula>0.6</formula>
      <formula>0.69</formula>
    </cfRule>
    <cfRule type="cellIs" dxfId="1761" priority="670" operator="between">
      <formula>0.6</formula>
      <formula>0.69</formula>
    </cfRule>
    <cfRule type="cellIs" dxfId="1760" priority="671" operator="between">
      <formula>0.4</formula>
      <formula>0.59</formula>
    </cfRule>
    <cfRule type="cellIs" dxfId="1759" priority="672" operator="between">
      <formula>0</formula>
      <formula>0.39</formula>
    </cfRule>
  </conditionalFormatting>
  <conditionalFormatting sqref="BS48:BS49">
    <cfRule type="cellIs" dxfId="1758" priority="661" operator="between">
      <formula>0.8</formula>
      <formula>"MAS"</formula>
    </cfRule>
    <cfRule type="cellIs" dxfId="1757" priority="662" operator="between">
      <formula>0.7</formula>
      <formula>0.79</formula>
    </cfRule>
    <cfRule type="cellIs" dxfId="1756" priority="663" operator="between">
      <formula>0.6</formula>
      <formula>0.69</formula>
    </cfRule>
    <cfRule type="cellIs" dxfId="1755" priority="664" operator="between">
      <formula>0.6</formula>
      <formula>0.69</formula>
    </cfRule>
    <cfRule type="cellIs" dxfId="1754" priority="665" operator="between">
      <formula>0.4</formula>
      <formula>0.59</formula>
    </cfRule>
    <cfRule type="cellIs" dxfId="1753" priority="666" operator="between">
      <formula>0</formula>
      <formula>0.39</formula>
    </cfRule>
  </conditionalFormatting>
  <conditionalFormatting sqref="BS50:BS52">
    <cfRule type="cellIs" dxfId="1752" priority="655" operator="between">
      <formula>0.8</formula>
      <formula>"MAS"</formula>
    </cfRule>
    <cfRule type="cellIs" dxfId="1751" priority="656" operator="between">
      <formula>0.7</formula>
      <formula>0.79</formula>
    </cfRule>
    <cfRule type="cellIs" dxfId="1750" priority="657" operator="between">
      <formula>0.6</formula>
      <formula>0.69</formula>
    </cfRule>
    <cfRule type="cellIs" dxfId="1749" priority="658" operator="between">
      <formula>0.6</formula>
      <formula>0.69</formula>
    </cfRule>
    <cfRule type="cellIs" dxfId="1748" priority="659" operator="between">
      <formula>0.4</formula>
      <formula>0.59</formula>
    </cfRule>
    <cfRule type="cellIs" dxfId="1747" priority="660" operator="between">
      <formula>0</formula>
      <formula>0.39</formula>
    </cfRule>
  </conditionalFormatting>
  <conditionalFormatting sqref="BS53:BS54">
    <cfRule type="cellIs" dxfId="1746" priority="649" operator="between">
      <formula>0.8</formula>
      <formula>"MAS"</formula>
    </cfRule>
    <cfRule type="cellIs" dxfId="1745" priority="650" operator="between">
      <formula>0.7</formula>
      <formula>0.79</formula>
    </cfRule>
    <cfRule type="cellIs" dxfId="1744" priority="651" operator="between">
      <formula>0.6</formula>
      <formula>0.69</formula>
    </cfRule>
    <cfRule type="cellIs" dxfId="1743" priority="652" operator="between">
      <formula>0.6</formula>
      <formula>0.69</formula>
    </cfRule>
    <cfRule type="cellIs" dxfId="1742" priority="653" operator="between">
      <formula>0.4</formula>
      <formula>0.59</formula>
    </cfRule>
    <cfRule type="cellIs" dxfId="1741" priority="654" operator="between">
      <formula>0</formula>
      <formula>0.39</formula>
    </cfRule>
  </conditionalFormatting>
  <conditionalFormatting sqref="BS55:BS57">
    <cfRule type="cellIs" dxfId="1740" priority="643" operator="between">
      <formula>0.8</formula>
      <formula>"MAS"</formula>
    </cfRule>
    <cfRule type="cellIs" dxfId="1739" priority="644" operator="between">
      <formula>0.7</formula>
      <formula>0.79</formula>
    </cfRule>
    <cfRule type="cellIs" dxfId="1738" priority="645" operator="between">
      <formula>0.6</formula>
      <formula>0.69</formula>
    </cfRule>
    <cfRule type="cellIs" dxfId="1737" priority="646" operator="between">
      <formula>0.6</formula>
      <formula>0.69</formula>
    </cfRule>
    <cfRule type="cellIs" dxfId="1736" priority="647" operator="between">
      <formula>0.4</formula>
      <formula>0.59</formula>
    </cfRule>
    <cfRule type="cellIs" dxfId="1735" priority="648" operator="between">
      <formula>0</formula>
      <formula>0.39</formula>
    </cfRule>
  </conditionalFormatting>
  <conditionalFormatting sqref="BS58:BS59">
    <cfRule type="cellIs" dxfId="1734" priority="637" operator="between">
      <formula>0.8</formula>
      <formula>"MAS"</formula>
    </cfRule>
    <cfRule type="cellIs" dxfId="1733" priority="638" operator="between">
      <formula>0.7</formula>
      <formula>0.79</formula>
    </cfRule>
    <cfRule type="cellIs" dxfId="1732" priority="639" operator="between">
      <formula>0.6</formula>
      <formula>0.69</formula>
    </cfRule>
    <cfRule type="cellIs" dxfId="1731" priority="640" operator="between">
      <formula>0.6</formula>
      <formula>0.69</formula>
    </cfRule>
    <cfRule type="cellIs" dxfId="1730" priority="641" operator="between">
      <formula>0.4</formula>
      <formula>0.59</formula>
    </cfRule>
    <cfRule type="cellIs" dxfId="1729" priority="642" operator="between">
      <formula>0</formula>
      <formula>0.39</formula>
    </cfRule>
  </conditionalFormatting>
  <conditionalFormatting sqref="BS60:BS61">
    <cfRule type="cellIs" dxfId="1728" priority="631" operator="between">
      <formula>0.8</formula>
      <formula>"MAS"</formula>
    </cfRule>
    <cfRule type="cellIs" dxfId="1727" priority="632" operator="between">
      <formula>0.7</formula>
      <formula>0.79</formula>
    </cfRule>
    <cfRule type="cellIs" dxfId="1726" priority="633" operator="between">
      <formula>0.6</formula>
      <formula>0.69</formula>
    </cfRule>
    <cfRule type="cellIs" dxfId="1725" priority="634" operator="between">
      <formula>0.6</formula>
      <formula>0.69</formula>
    </cfRule>
    <cfRule type="cellIs" dxfId="1724" priority="635" operator="between">
      <formula>0.4</formula>
      <formula>0.59</formula>
    </cfRule>
    <cfRule type="cellIs" dxfId="1723" priority="636" operator="between">
      <formula>0</formula>
      <formula>0.39</formula>
    </cfRule>
  </conditionalFormatting>
  <conditionalFormatting sqref="BS62:BS64">
    <cfRule type="cellIs" dxfId="1722" priority="625" operator="between">
      <formula>0.8</formula>
      <formula>"MAS"</formula>
    </cfRule>
    <cfRule type="cellIs" dxfId="1721" priority="626" operator="between">
      <formula>0.7</formula>
      <formula>0.79</formula>
    </cfRule>
    <cfRule type="cellIs" dxfId="1720" priority="627" operator="between">
      <formula>0.6</formula>
      <formula>0.69</formula>
    </cfRule>
    <cfRule type="cellIs" dxfId="1719" priority="628" operator="between">
      <formula>0.6</formula>
      <formula>0.69</formula>
    </cfRule>
    <cfRule type="cellIs" dxfId="1718" priority="629" operator="between">
      <formula>0.4</formula>
      <formula>0.59</formula>
    </cfRule>
    <cfRule type="cellIs" dxfId="1717" priority="630" operator="between">
      <formula>0</formula>
      <formula>0.39</formula>
    </cfRule>
  </conditionalFormatting>
  <conditionalFormatting sqref="BS65:BS66">
    <cfRule type="cellIs" dxfId="1716" priority="619" operator="between">
      <formula>0.8</formula>
      <formula>"MAS"</formula>
    </cfRule>
    <cfRule type="cellIs" dxfId="1715" priority="620" operator="between">
      <formula>0.7</formula>
      <formula>0.79</formula>
    </cfRule>
    <cfRule type="cellIs" dxfId="1714" priority="621" operator="between">
      <formula>0.6</formula>
      <formula>0.69</formula>
    </cfRule>
    <cfRule type="cellIs" dxfId="1713" priority="622" operator="between">
      <formula>0.6</formula>
      <formula>0.69</formula>
    </cfRule>
    <cfRule type="cellIs" dxfId="1712" priority="623" operator="between">
      <formula>0.4</formula>
      <formula>0.59</formula>
    </cfRule>
    <cfRule type="cellIs" dxfId="1711" priority="624" operator="between">
      <formula>0</formula>
      <formula>0.39</formula>
    </cfRule>
  </conditionalFormatting>
  <conditionalFormatting sqref="BS67:BS69">
    <cfRule type="cellIs" dxfId="1710" priority="613" operator="between">
      <formula>0.8</formula>
      <formula>"MAS"</formula>
    </cfRule>
    <cfRule type="cellIs" dxfId="1709" priority="614" operator="between">
      <formula>0.7</formula>
      <formula>0.79</formula>
    </cfRule>
    <cfRule type="cellIs" dxfId="1708" priority="615" operator="between">
      <formula>0.6</formula>
      <formula>0.69</formula>
    </cfRule>
    <cfRule type="cellIs" dxfId="1707" priority="616" operator="between">
      <formula>0.6</formula>
      <formula>0.69</formula>
    </cfRule>
    <cfRule type="cellIs" dxfId="1706" priority="617" operator="between">
      <formula>0.4</formula>
      <formula>0.59</formula>
    </cfRule>
    <cfRule type="cellIs" dxfId="1705" priority="618" operator="between">
      <formula>0</formula>
      <formula>0.39</formula>
    </cfRule>
  </conditionalFormatting>
  <conditionalFormatting sqref="BS70:BS72">
    <cfRule type="cellIs" dxfId="1704" priority="607" operator="between">
      <formula>0.8</formula>
      <formula>"MAS"</formula>
    </cfRule>
    <cfRule type="cellIs" dxfId="1703" priority="608" operator="between">
      <formula>0.7</formula>
      <formula>0.79</formula>
    </cfRule>
    <cfRule type="cellIs" dxfId="1702" priority="609" operator="between">
      <formula>0.6</formula>
      <formula>0.69</formula>
    </cfRule>
    <cfRule type="cellIs" dxfId="1701" priority="610" operator="between">
      <formula>0.6</formula>
      <formula>0.69</formula>
    </cfRule>
    <cfRule type="cellIs" dxfId="1700" priority="611" operator="between">
      <formula>0.4</formula>
      <formula>0.59</formula>
    </cfRule>
    <cfRule type="cellIs" dxfId="1699" priority="612" operator="between">
      <formula>0</formula>
      <formula>0.39</formula>
    </cfRule>
  </conditionalFormatting>
  <conditionalFormatting sqref="BS73:BS75">
    <cfRule type="cellIs" dxfId="1698" priority="601" operator="between">
      <formula>0.8</formula>
      <formula>"MAS"</formula>
    </cfRule>
    <cfRule type="cellIs" dxfId="1697" priority="602" operator="between">
      <formula>0.7</formula>
      <formula>0.79</formula>
    </cfRule>
    <cfRule type="cellIs" dxfId="1696" priority="603" operator="between">
      <formula>0.6</formula>
      <formula>0.69</formula>
    </cfRule>
    <cfRule type="cellIs" dxfId="1695" priority="604" operator="between">
      <formula>0.6</formula>
      <formula>0.69</formula>
    </cfRule>
    <cfRule type="cellIs" dxfId="1694" priority="605" operator="between">
      <formula>0.4</formula>
      <formula>0.59</formula>
    </cfRule>
    <cfRule type="cellIs" dxfId="1693" priority="606" operator="between">
      <formula>0</formula>
      <formula>0.39</formula>
    </cfRule>
  </conditionalFormatting>
  <conditionalFormatting sqref="BS76:BS78">
    <cfRule type="cellIs" dxfId="1692" priority="595" operator="between">
      <formula>0.8</formula>
      <formula>"MAS"</formula>
    </cfRule>
    <cfRule type="cellIs" dxfId="1691" priority="596" operator="between">
      <formula>0.7</formula>
      <formula>0.79</formula>
    </cfRule>
    <cfRule type="cellIs" dxfId="1690" priority="597" operator="between">
      <formula>0.6</formula>
      <formula>0.69</formula>
    </cfRule>
    <cfRule type="cellIs" dxfId="1689" priority="598" operator="between">
      <formula>0.6</formula>
      <formula>0.69</formula>
    </cfRule>
    <cfRule type="cellIs" dxfId="1688" priority="599" operator="between">
      <formula>0.4</formula>
      <formula>0.59</formula>
    </cfRule>
    <cfRule type="cellIs" dxfId="1687" priority="600" operator="between">
      <formula>0</formula>
      <formula>0.39</formula>
    </cfRule>
  </conditionalFormatting>
  <conditionalFormatting sqref="BS79:BS81">
    <cfRule type="cellIs" dxfId="1686" priority="589" operator="between">
      <formula>0.8</formula>
      <formula>"MAS"</formula>
    </cfRule>
    <cfRule type="cellIs" dxfId="1685" priority="590" operator="between">
      <formula>0.7</formula>
      <formula>0.79</formula>
    </cfRule>
    <cfRule type="cellIs" dxfId="1684" priority="591" operator="between">
      <formula>0.6</formula>
      <formula>0.69</formula>
    </cfRule>
    <cfRule type="cellIs" dxfId="1683" priority="592" operator="between">
      <formula>0.6</formula>
      <formula>0.69</formula>
    </cfRule>
    <cfRule type="cellIs" dxfId="1682" priority="593" operator="between">
      <formula>0.4</formula>
      <formula>0.59</formula>
    </cfRule>
    <cfRule type="cellIs" dxfId="1681" priority="594" operator="between">
      <formula>0</formula>
      <formula>0.39</formula>
    </cfRule>
  </conditionalFormatting>
  <conditionalFormatting sqref="BS82:BS84">
    <cfRule type="cellIs" dxfId="1680" priority="583" operator="between">
      <formula>0.8</formula>
      <formula>"MAS"</formula>
    </cfRule>
    <cfRule type="cellIs" dxfId="1679" priority="584" operator="between">
      <formula>0.7</formula>
      <formula>0.79</formula>
    </cfRule>
    <cfRule type="cellIs" dxfId="1678" priority="585" operator="between">
      <formula>0.6</formula>
      <formula>0.69</formula>
    </cfRule>
    <cfRule type="cellIs" dxfId="1677" priority="586" operator="between">
      <formula>0.6</formula>
      <formula>0.69</formula>
    </cfRule>
    <cfRule type="cellIs" dxfId="1676" priority="587" operator="between">
      <formula>0.4</formula>
      <formula>0.59</formula>
    </cfRule>
    <cfRule type="cellIs" dxfId="1675" priority="588" operator="between">
      <formula>0</formula>
      <formula>0.39</formula>
    </cfRule>
  </conditionalFormatting>
  <conditionalFormatting sqref="BS85:BS87">
    <cfRule type="cellIs" dxfId="1674" priority="577" operator="between">
      <formula>0.8</formula>
      <formula>"MAS"</formula>
    </cfRule>
    <cfRule type="cellIs" dxfId="1673" priority="578" operator="between">
      <formula>0.7</formula>
      <formula>0.79</formula>
    </cfRule>
    <cfRule type="cellIs" dxfId="1672" priority="579" operator="between">
      <formula>0.6</formula>
      <formula>0.69</formula>
    </cfRule>
    <cfRule type="cellIs" dxfId="1671" priority="580" operator="between">
      <formula>0.6</formula>
      <formula>0.69</formula>
    </cfRule>
    <cfRule type="cellIs" dxfId="1670" priority="581" operator="between">
      <formula>0.4</formula>
      <formula>0.59</formula>
    </cfRule>
    <cfRule type="cellIs" dxfId="1669" priority="582" operator="between">
      <formula>0</formula>
      <formula>0.39</formula>
    </cfRule>
  </conditionalFormatting>
  <conditionalFormatting sqref="BS88:BS89">
    <cfRule type="cellIs" dxfId="1668" priority="571" operator="between">
      <formula>0.8</formula>
      <formula>"MAS"</formula>
    </cfRule>
    <cfRule type="cellIs" dxfId="1667" priority="572" operator="between">
      <formula>0.7</formula>
      <formula>0.79</formula>
    </cfRule>
    <cfRule type="cellIs" dxfId="1666" priority="573" operator="between">
      <formula>0.6</formula>
      <formula>0.69</formula>
    </cfRule>
    <cfRule type="cellIs" dxfId="1665" priority="574" operator="between">
      <formula>0.6</formula>
      <formula>0.69</formula>
    </cfRule>
    <cfRule type="cellIs" dxfId="1664" priority="575" operator="between">
      <formula>0.4</formula>
      <formula>0.59</formula>
    </cfRule>
    <cfRule type="cellIs" dxfId="1663" priority="576" operator="between">
      <formula>0</formula>
      <formula>0.39</formula>
    </cfRule>
  </conditionalFormatting>
  <conditionalFormatting sqref="BS90:BS92">
    <cfRule type="cellIs" dxfId="1662" priority="565" operator="between">
      <formula>0.8</formula>
      <formula>"MAS"</formula>
    </cfRule>
    <cfRule type="cellIs" dxfId="1661" priority="566" operator="between">
      <formula>0.7</formula>
      <formula>0.79</formula>
    </cfRule>
    <cfRule type="cellIs" dxfId="1660" priority="567" operator="between">
      <formula>0.6</formula>
      <formula>0.69</formula>
    </cfRule>
    <cfRule type="cellIs" dxfId="1659" priority="568" operator="between">
      <formula>0.6</formula>
      <formula>0.69</formula>
    </cfRule>
    <cfRule type="cellIs" dxfId="1658" priority="569" operator="between">
      <formula>0.4</formula>
      <formula>0.59</formula>
    </cfRule>
    <cfRule type="cellIs" dxfId="1657" priority="570" operator="between">
      <formula>0</formula>
      <formula>0.39</formula>
    </cfRule>
  </conditionalFormatting>
  <conditionalFormatting sqref="BS93:BS95">
    <cfRule type="cellIs" dxfId="1656" priority="559" operator="between">
      <formula>0.8</formula>
      <formula>"MAS"</formula>
    </cfRule>
    <cfRule type="cellIs" dxfId="1655" priority="560" operator="between">
      <formula>0.7</formula>
      <formula>0.79</formula>
    </cfRule>
    <cfRule type="cellIs" dxfId="1654" priority="561" operator="between">
      <formula>0.6</formula>
      <formula>0.69</formula>
    </cfRule>
    <cfRule type="cellIs" dxfId="1653" priority="562" operator="between">
      <formula>0.6</formula>
      <formula>0.69</formula>
    </cfRule>
    <cfRule type="cellIs" dxfId="1652" priority="563" operator="between">
      <formula>0.4</formula>
      <formula>0.59</formula>
    </cfRule>
    <cfRule type="cellIs" dxfId="1651" priority="564" operator="between">
      <formula>0</formula>
      <formula>0.39</formula>
    </cfRule>
  </conditionalFormatting>
  <conditionalFormatting sqref="BS96:BS97">
    <cfRule type="cellIs" dxfId="1650" priority="553" operator="between">
      <formula>0.8</formula>
      <formula>"MAS"</formula>
    </cfRule>
    <cfRule type="cellIs" dxfId="1649" priority="554" operator="between">
      <formula>0.7</formula>
      <formula>0.79</formula>
    </cfRule>
    <cfRule type="cellIs" dxfId="1648" priority="555" operator="between">
      <formula>0.6</formula>
      <formula>0.69</formula>
    </cfRule>
    <cfRule type="cellIs" dxfId="1647" priority="556" operator="between">
      <formula>0.6</formula>
      <formula>0.69</formula>
    </cfRule>
    <cfRule type="cellIs" dxfId="1646" priority="557" operator="between">
      <formula>0.4</formula>
      <formula>0.59</formula>
    </cfRule>
    <cfRule type="cellIs" dxfId="1645" priority="558" operator="between">
      <formula>0</formula>
      <formula>0.39</formula>
    </cfRule>
  </conditionalFormatting>
  <conditionalFormatting sqref="BS98:BS99">
    <cfRule type="cellIs" dxfId="1644" priority="547" operator="between">
      <formula>0.8</formula>
      <formula>"MAS"</formula>
    </cfRule>
    <cfRule type="cellIs" dxfId="1643" priority="548" operator="between">
      <formula>0.7</formula>
      <formula>0.79</formula>
    </cfRule>
    <cfRule type="cellIs" dxfId="1642" priority="549" operator="between">
      <formula>0.6</formula>
      <formula>0.69</formula>
    </cfRule>
    <cfRule type="cellIs" dxfId="1641" priority="550" operator="between">
      <formula>0.6</formula>
      <formula>0.69</formula>
    </cfRule>
    <cfRule type="cellIs" dxfId="1640" priority="551" operator="between">
      <formula>0.4</formula>
      <formula>0.59</formula>
    </cfRule>
    <cfRule type="cellIs" dxfId="1639" priority="552" operator="between">
      <formula>0</formula>
      <formula>0.39</formula>
    </cfRule>
  </conditionalFormatting>
  <conditionalFormatting sqref="BS100:BS101">
    <cfRule type="cellIs" dxfId="1638" priority="541" operator="between">
      <formula>0.8</formula>
      <formula>"MAS"</formula>
    </cfRule>
    <cfRule type="cellIs" dxfId="1637" priority="542" operator="between">
      <formula>0.7</formula>
      <formula>0.79</formula>
    </cfRule>
    <cfRule type="cellIs" dxfId="1636" priority="543" operator="between">
      <formula>0.6</formula>
      <formula>0.69</formula>
    </cfRule>
    <cfRule type="cellIs" dxfId="1635" priority="544" operator="between">
      <formula>0.6</formula>
      <formula>0.69</formula>
    </cfRule>
    <cfRule type="cellIs" dxfId="1634" priority="545" operator="between">
      <formula>0.4</formula>
      <formula>0.59</formula>
    </cfRule>
    <cfRule type="cellIs" dxfId="1633" priority="546" operator="between">
      <formula>0</formula>
      <formula>0.39</formula>
    </cfRule>
  </conditionalFormatting>
  <conditionalFormatting sqref="BS102:BS103">
    <cfRule type="cellIs" dxfId="1632" priority="535" operator="between">
      <formula>0.8</formula>
      <formula>"MAS"</formula>
    </cfRule>
    <cfRule type="cellIs" dxfId="1631" priority="536" operator="between">
      <formula>0.7</formula>
      <formula>0.79</formula>
    </cfRule>
    <cfRule type="cellIs" dxfId="1630" priority="537" operator="between">
      <formula>0.6</formula>
      <formula>0.69</formula>
    </cfRule>
    <cfRule type="cellIs" dxfId="1629" priority="538" operator="between">
      <formula>0.6</formula>
      <formula>0.69</formula>
    </cfRule>
    <cfRule type="cellIs" dxfId="1628" priority="539" operator="between">
      <formula>0.4</formula>
      <formula>0.59</formula>
    </cfRule>
    <cfRule type="cellIs" dxfId="1627" priority="540" operator="between">
      <formula>0</formula>
      <formula>0.39</formula>
    </cfRule>
  </conditionalFormatting>
  <conditionalFormatting sqref="BS104:BS106">
    <cfRule type="cellIs" dxfId="1626" priority="529" operator="between">
      <formula>0.8</formula>
      <formula>"MAS"</formula>
    </cfRule>
    <cfRule type="cellIs" dxfId="1625" priority="530" operator="between">
      <formula>0.7</formula>
      <formula>0.79</formula>
    </cfRule>
    <cfRule type="cellIs" dxfId="1624" priority="531" operator="between">
      <formula>0.6</formula>
      <formula>0.69</formula>
    </cfRule>
    <cfRule type="cellIs" dxfId="1623" priority="532" operator="between">
      <formula>0.6</formula>
      <formula>0.69</formula>
    </cfRule>
    <cfRule type="cellIs" dxfId="1622" priority="533" operator="between">
      <formula>0.4</formula>
      <formula>0.59</formula>
    </cfRule>
    <cfRule type="cellIs" dxfId="1621" priority="534" operator="between">
      <formula>0</formula>
      <formula>0.39</formula>
    </cfRule>
  </conditionalFormatting>
  <conditionalFormatting sqref="BS107">
    <cfRule type="cellIs" dxfId="1620" priority="523" operator="between">
      <formula>0.8</formula>
      <formula>"MAS"</formula>
    </cfRule>
    <cfRule type="cellIs" dxfId="1619" priority="524" operator="between">
      <formula>0.7</formula>
      <formula>0.79</formula>
    </cfRule>
    <cfRule type="cellIs" dxfId="1618" priority="525" operator="between">
      <formula>0.6</formula>
      <formula>0.69</formula>
    </cfRule>
    <cfRule type="cellIs" dxfId="1617" priority="526" operator="between">
      <formula>0.6</formula>
      <formula>0.69</formula>
    </cfRule>
    <cfRule type="cellIs" dxfId="1616" priority="527" operator="between">
      <formula>0.4</formula>
      <formula>0.59</formula>
    </cfRule>
    <cfRule type="cellIs" dxfId="1615" priority="528" operator="between">
      <formula>0</formula>
      <formula>0.39</formula>
    </cfRule>
  </conditionalFormatting>
  <conditionalFormatting sqref="BS109:BS111">
    <cfRule type="cellIs" dxfId="1614" priority="517" operator="between">
      <formula>0.8</formula>
      <formula>"MAS"</formula>
    </cfRule>
    <cfRule type="cellIs" dxfId="1613" priority="518" operator="between">
      <formula>0.7</formula>
      <formula>0.79</formula>
    </cfRule>
    <cfRule type="cellIs" dxfId="1612" priority="519" operator="between">
      <formula>0.6</formula>
      <formula>0.69</formula>
    </cfRule>
    <cfRule type="cellIs" dxfId="1611" priority="520" operator="between">
      <formula>0.6</formula>
      <formula>0.69</formula>
    </cfRule>
    <cfRule type="cellIs" dxfId="1610" priority="521" operator="between">
      <formula>0.4</formula>
      <formula>0.59</formula>
    </cfRule>
    <cfRule type="cellIs" dxfId="1609" priority="522" operator="between">
      <formula>0</formula>
      <formula>0.39</formula>
    </cfRule>
  </conditionalFormatting>
  <conditionalFormatting sqref="BS112">
    <cfRule type="cellIs" dxfId="1608" priority="511" operator="between">
      <formula>0.8</formula>
      <formula>"MAS"</formula>
    </cfRule>
    <cfRule type="cellIs" dxfId="1607" priority="512" operator="between">
      <formula>0.7</formula>
      <formula>0.79</formula>
    </cfRule>
    <cfRule type="cellIs" dxfId="1606" priority="513" operator="between">
      <formula>0.6</formula>
      <formula>0.69</formula>
    </cfRule>
    <cfRule type="cellIs" dxfId="1605" priority="514" operator="between">
      <formula>0.6</formula>
      <formula>0.69</formula>
    </cfRule>
    <cfRule type="cellIs" dxfId="1604" priority="515" operator="between">
      <formula>0.4</formula>
      <formula>0.59</formula>
    </cfRule>
    <cfRule type="cellIs" dxfId="1603" priority="516" operator="between">
      <formula>0</formula>
      <formula>0.39</formula>
    </cfRule>
  </conditionalFormatting>
  <conditionalFormatting sqref="BS113:BS115">
    <cfRule type="cellIs" dxfId="1602" priority="505" operator="between">
      <formula>0.8</formula>
      <formula>"MAS"</formula>
    </cfRule>
    <cfRule type="cellIs" dxfId="1601" priority="506" operator="between">
      <formula>0.7</formula>
      <formula>0.79</formula>
    </cfRule>
    <cfRule type="cellIs" dxfId="1600" priority="507" operator="between">
      <formula>0.6</formula>
      <formula>0.69</formula>
    </cfRule>
    <cfRule type="cellIs" dxfId="1599" priority="508" operator="between">
      <formula>0.6</formula>
      <formula>0.69</formula>
    </cfRule>
    <cfRule type="cellIs" dxfId="1598" priority="509" operator="between">
      <formula>0.4</formula>
      <formula>0.59</formula>
    </cfRule>
    <cfRule type="cellIs" dxfId="1597" priority="510" operator="between">
      <formula>0</formula>
      <formula>0.39</formula>
    </cfRule>
  </conditionalFormatting>
  <conditionalFormatting sqref="BP4:BP14">
    <cfRule type="cellIs" dxfId="1596" priority="499" operator="between">
      <formula>0.8</formula>
      <formula>"MAS"</formula>
    </cfRule>
    <cfRule type="cellIs" dxfId="1595" priority="500" operator="between">
      <formula>0.7</formula>
      <formula>0.79</formula>
    </cfRule>
    <cfRule type="cellIs" dxfId="1594" priority="501" operator="between">
      <formula>0.6</formula>
      <formula>0.69</formula>
    </cfRule>
    <cfRule type="cellIs" dxfId="1593" priority="502" operator="between">
      <formula>0.6</formula>
      <formula>0.69</formula>
    </cfRule>
    <cfRule type="cellIs" dxfId="1592" priority="503" operator="between">
      <formula>0.4</formula>
      <formula>0.59</formula>
    </cfRule>
    <cfRule type="cellIs" dxfId="1591" priority="504" operator="between">
      <formula>0</formula>
      <formula>0.39</formula>
    </cfRule>
  </conditionalFormatting>
  <conditionalFormatting sqref="BP15:BP24">
    <cfRule type="cellIs" dxfId="1590" priority="493" operator="between">
      <formula>0.8</formula>
      <formula>"MAS"</formula>
    </cfRule>
    <cfRule type="cellIs" dxfId="1589" priority="494" operator="between">
      <formula>0.7</formula>
      <formula>0.79</formula>
    </cfRule>
    <cfRule type="cellIs" dxfId="1588" priority="495" operator="between">
      <formula>0.6</formula>
      <formula>0.69</formula>
    </cfRule>
    <cfRule type="cellIs" dxfId="1587" priority="496" operator="between">
      <formula>0.6</formula>
      <formula>0.69</formula>
    </cfRule>
    <cfRule type="cellIs" dxfId="1586" priority="497" operator="between">
      <formula>0.4</formula>
      <formula>0.59</formula>
    </cfRule>
    <cfRule type="cellIs" dxfId="1585" priority="498" operator="between">
      <formula>0</formula>
      <formula>0.39</formula>
    </cfRule>
  </conditionalFormatting>
  <conditionalFormatting sqref="BP25:BP28">
    <cfRule type="cellIs" dxfId="1584" priority="487" operator="between">
      <formula>0.8</formula>
      <formula>"MAS"</formula>
    </cfRule>
    <cfRule type="cellIs" dxfId="1583" priority="488" operator="between">
      <formula>0.7</formula>
      <formula>0.79</formula>
    </cfRule>
    <cfRule type="cellIs" dxfId="1582" priority="489" operator="between">
      <formula>0.6</formula>
      <formula>0.69</formula>
    </cfRule>
    <cfRule type="cellIs" dxfId="1581" priority="490" operator="between">
      <formula>0.6</formula>
      <formula>0.69</formula>
    </cfRule>
    <cfRule type="cellIs" dxfId="1580" priority="491" operator="between">
      <formula>0.4</formula>
      <formula>0.59</formula>
    </cfRule>
    <cfRule type="cellIs" dxfId="1579" priority="492" operator="between">
      <formula>0</formula>
      <formula>0.39</formula>
    </cfRule>
  </conditionalFormatting>
  <conditionalFormatting sqref="BP29:BP30">
    <cfRule type="cellIs" dxfId="1578" priority="481" operator="between">
      <formula>0.8</formula>
      <formula>"MAS"</formula>
    </cfRule>
    <cfRule type="cellIs" dxfId="1577" priority="482" operator="between">
      <formula>0.7</formula>
      <formula>0.79</formula>
    </cfRule>
    <cfRule type="cellIs" dxfId="1576" priority="483" operator="between">
      <formula>0.6</formula>
      <formula>0.69</formula>
    </cfRule>
    <cfRule type="cellIs" dxfId="1575" priority="484" operator="between">
      <formula>0.6</formula>
      <formula>0.69</formula>
    </cfRule>
    <cfRule type="cellIs" dxfId="1574" priority="485" operator="between">
      <formula>0.4</formula>
      <formula>0.59</formula>
    </cfRule>
    <cfRule type="cellIs" dxfId="1573" priority="486" operator="between">
      <formula>0</formula>
      <formula>0.39</formula>
    </cfRule>
  </conditionalFormatting>
  <conditionalFormatting sqref="BP31">
    <cfRule type="cellIs" dxfId="1572" priority="475" operator="between">
      <formula>0.8</formula>
      <formula>"MAS"</formula>
    </cfRule>
    <cfRule type="cellIs" dxfId="1571" priority="476" operator="between">
      <formula>0.7</formula>
      <formula>0.79</formula>
    </cfRule>
    <cfRule type="cellIs" dxfId="1570" priority="477" operator="between">
      <formula>0.6</formula>
      <formula>0.69</formula>
    </cfRule>
    <cfRule type="cellIs" dxfId="1569" priority="478" operator="between">
      <formula>0.6</formula>
      <formula>0.69</formula>
    </cfRule>
    <cfRule type="cellIs" dxfId="1568" priority="479" operator="between">
      <formula>0.4</formula>
      <formula>0.59</formula>
    </cfRule>
    <cfRule type="cellIs" dxfId="1567" priority="480" operator="between">
      <formula>0</formula>
      <formula>0.39</formula>
    </cfRule>
  </conditionalFormatting>
  <conditionalFormatting sqref="BP36">
    <cfRule type="cellIs" dxfId="1566" priority="463" operator="between">
      <formula>0.8</formula>
      <formula>"MAS"</formula>
    </cfRule>
    <cfRule type="cellIs" dxfId="1565" priority="464" operator="between">
      <formula>0.7</formula>
      <formula>0.79</formula>
    </cfRule>
    <cfRule type="cellIs" dxfId="1564" priority="465" operator="between">
      <formula>0.6</formula>
      <formula>0.69</formula>
    </cfRule>
    <cfRule type="cellIs" dxfId="1563" priority="466" operator="between">
      <formula>0.6</formula>
      <formula>0.69</formula>
    </cfRule>
    <cfRule type="cellIs" dxfId="1562" priority="467" operator="between">
      <formula>0.4</formula>
      <formula>0.59</formula>
    </cfRule>
    <cfRule type="cellIs" dxfId="1561" priority="468" operator="between">
      <formula>0</formula>
      <formula>0.39</formula>
    </cfRule>
  </conditionalFormatting>
  <conditionalFormatting sqref="BP37:BP38">
    <cfRule type="cellIs" dxfId="1560" priority="457" operator="between">
      <formula>0.8</formula>
      <formula>"MAS"</formula>
    </cfRule>
    <cfRule type="cellIs" dxfId="1559" priority="458" operator="between">
      <formula>0.7</formula>
      <formula>0.79</formula>
    </cfRule>
    <cfRule type="cellIs" dxfId="1558" priority="459" operator="between">
      <formula>0.6</formula>
      <formula>0.69</formula>
    </cfRule>
    <cfRule type="cellIs" dxfId="1557" priority="460" operator="between">
      <formula>0.6</formula>
      <formula>0.69</formula>
    </cfRule>
    <cfRule type="cellIs" dxfId="1556" priority="461" operator="between">
      <formula>0.4</formula>
      <formula>0.59</formula>
    </cfRule>
    <cfRule type="cellIs" dxfId="1555" priority="462" operator="between">
      <formula>0</formula>
      <formula>0.39</formula>
    </cfRule>
  </conditionalFormatting>
  <conditionalFormatting sqref="BP39:BP40">
    <cfRule type="cellIs" dxfId="1554" priority="451" operator="between">
      <formula>0.8</formula>
      <formula>"MAS"</formula>
    </cfRule>
    <cfRule type="cellIs" dxfId="1553" priority="452" operator="between">
      <formula>0.7</formula>
      <formula>0.79</formula>
    </cfRule>
    <cfRule type="cellIs" dxfId="1552" priority="453" operator="between">
      <formula>0.6</formula>
      <formula>0.69</formula>
    </cfRule>
    <cfRule type="cellIs" dxfId="1551" priority="454" operator="between">
      <formula>0.6</formula>
      <formula>0.69</formula>
    </cfRule>
    <cfRule type="cellIs" dxfId="1550" priority="455" operator="between">
      <formula>0.4</formula>
      <formula>0.59</formula>
    </cfRule>
    <cfRule type="cellIs" dxfId="1549" priority="456" operator="between">
      <formula>0</formula>
      <formula>0.39</formula>
    </cfRule>
  </conditionalFormatting>
  <conditionalFormatting sqref="BP41:BP42">
    <cfRule type="cellIs" dxfId="1548" priority="445" operator="between">
      <formula>0.8</formula>
      <formula>"MAS"</formula>
    </cfRule>
    <cfRule type="cellIs" dxfId="1547" priority="446" operator="between">
      <formula>0.7</formula>
      <formula>0.79</formula>
    </cfRule>
    <cfRule type="cellIs" dxfId="1546" priority="447" operator="between">
      <formula>0.6</formula>
      <formula>0.69</formula>
    </cfRule>
    <cfRule type="cellIs" dxfId="1545" priority="448" operator="between">
      <formula>0.6</formula>
      <formula>0.69</formula>
    </cfRule>
    <cfRule type="cellIs" dxfId="1544" priority="449" operator="between">
      <formula>0.4</formula>
      <formula>0.59</formula>
    </cfRule>
    <cfRule type="cellIs" dxfId="1543" priority="450" operator="between">
      <formula>0</formula>
      <formula>0.39</formula>
    </cfRule>
  </conditionalFormatting>
  <conditionalFormatting sqref="BP43:BP45">
    <cfRule type="cellIs" dxfId="1542" priority="439" operator="between">
      <formula>0.8</formula>
      <formula>"MAS"</formula>
    </cfRule>
    <cfRule type="cellIs" dxfId="1541" priority="440" operator="between">
      <formula>0.7</formula>
      <formula>0.79</formula>
    </cfRule>
    <cfRule type="cellIs" dxfId="1540" priority="441" operator="between">
      <formula>0.6</formula>
      <formula>0.69</formula>
    </cfRule>
    <cfRule type="cellIs" dxfId="1539" priority="442" operator="between">
      <formula>0.6</formula>
      <formula>0.69</formula>
    </cfRule>
    <cfRule type="cellIs" dxfId="1538" priority="443" operator="between">
      <formula>0.4</formula>
      <formula>0.59</formula>
    </cfRule>
    <cfRule type="cellIs" dxfId="1537" priority="444" operator="between">
      <formula>0</formula>
      <formula>0.39</formula>
    </cfRule>
  </conditionalFormatting>
  <conditionalFormatting sqref="BP46:BP47">
    <cfRule type="cellIs" dxfId="1536" priority="433" operator="between">
      <formula>0.8</formula>
      <formula>"MAS"</formula>
    </cfRule>
    <cfRule type="cellIs" dxfId="1535" priority="434" operator="between">
      <formula>0.7</formula>
      <formula>0.79</formula>
    </cfRule>
    <cfRule type="cellIs" dxfId="1534" priority="435" operator="between">
      <formula>0.6</formula>
      <formula>0.69</formula>
    </cfRule>
    <cfRule type="cellIs" dxfId="1533" priority="436" operator="between">
      <formula>0.6</formula>
      <formula>0.69</formula>
    </cfRule>
    <cfRule type="cellIs" dxfId="1532" priority="437" operator="between">
      <formula>0.4</formula>
      <formula>0.59</formula>
    </cfRule>
    <cfRule type="cellIs" dxfId="1531" priority="438" operator="between">
      <formula>0</formula>
      <formula>0.39</formula>
    </cfRule>
  </conditionalFormatting>
  <conditionalFormatting sqref="BP48:BP49">
    <cfRule type="cellIs" dxfId="1530" priority="427" operator="between">
      <formula>0.8</formula>
      <formula>"MAS"</formula>
    </cfRule>
    <cfRule type="cellIs" dxfId="1529" priority="428" operator="between">
      <formula>0.7</formula>
      <formula>0.79</formula>
    </cfRule>
    <cfRule type="cellIs" dxfId="1528" priority="429" operator="between">
      <formula>0.6</formula>
      <formula>0.69</formula>
    </cfRule>
    <cfRule type="cellIs" dxfId="1527" priority="430" operator="between">
      <formula>0.6</formula>
      <formula>0.69</formula>
    </cfRule>
    <cfRule type="cellIs" dxfId="1526" priority="431" operator="between">
      <formula>0.4</formula>
      <formula>0.59</formula>
    </cfRule>
    <cfRule type="cellIs" dxfId="1525" priority="432" operator="between">
      <formula>0</formula>
      <formula>0.39</formula>
    </cfRule>
  </conditionalFormatting>
  <conditionalFormatting sqref="BP50:BP52">
    <cfRule type="cellIs" dxfId="1524" priority="421" operator="between">
      <formula>0.8</formula>
      <formula>"MAS"</formula>
    </cfRule>
    <cfRule type="cellIs" dxfId="1523" priority="422" operator="between">
      <formula>0.7</formula>
      <formula>0.79</formula>
    </cfRule>
    <cfRule type="cellIs" dxfId="1522" priority="423" operator="between">
      <formula>0.6</formula>
      <formula>0.69</formula>
    </cfRule>
    <cfRule type="cellIs" dxfId="1521" priority="424" operator="between">
      <formula>0.6</formula>
      <formula>0.69</formula>
    </cfRule>
    <cfRule type="cellIs" dxfId="1520" priority="425" operator="between">
      <formula>0.4</formula>
      <formula>0.59</formula>
    </cfRule>
    <cfRule type="cellIs" dxfId="1519" priority="426" operator="between">
      <formula>0</formula>
      <formula>0.39</formula>
    </cfRule>
  </conditionalFormatting>
  <conditionalFormatting sqref="BP53:BP54">
    <cfRule type="cellIs" dxfId="1518" priority="415" operator="between">
      <formula>0.8</formula>
      <formula>"MAS"</formula>
    </cfRule>
    <cfRule type="cellIs" dxfId="1517" priority="416" operator="between">
      <formula>0.7</formula>
      <formula>0.79</formula>
    </cfRule>
    <cfRule type="cellIs" dxfId="1516" priority="417" operator="between">
      <formula>0.6</formula>
      <formula>0.69</formula>
    </cfRule>
    <cfRule type="cellIs" dxfId="1515" priority="418" operator="between">
      <formula>0.6</formula>
      <formula>0.69</formula>
    </cfRule>
    <cfRule type="cellIs" dxfId="1514" priority="419" operator="between">
      <formula>0.4</formula>
      <formula>0.59</formula>
    </cfRule>
    <cfRule type="cellIs" dxfId="1513" priority="420" operator="between">
      <formula>0</formula>
      <formula>0.39</formula>
    </cfRule>
  </conditionalFormatting>
  <conditionalFormatting sqref="BP55:BP57">
    <cfRule type="cellIs" dxfId="1512" priority="409" operator="between">
      <formula>0.8</formula>
      <formula>"MAS"</formula>
    </cfRule>
    <cfRule type="cellIs" dxfId="1511" priority="410" operator="between">
      <formula>0.7</formula>
      <formula>0.79</formula>
    </cfRule>
    <cfRule type="cellIs" dxfId="1510" priority="411" operator="between">
      <formula>0.6</formula>
      <formula>0.69</formula>
    </cfRule>
    <cfRule type="cellIs" dxfId="1509" priority="412" operator="between">
      <formula>0.6</formula>
      <formula>0.69</formula>
    </cfRule>
    <cfRule type="cellIs" dxfId="1508" priority="413" operator="between">
      <formula>0.4</formula>
      <formula>0.59</formula>
    </cfRule>
    <cfRule type="cellIs" dxfId="1507" priority="414" operator="between">
      <formula>0</formula>
      <formula>0.39</formula>
    </cfRule>
  </conditionalFormatting>
  <conditionalFormatting sqref="BP58:BP59">
    <cfRule type="cellIs" dxfId="1506" priority="403" operator="between">
      <formula>0.8</formula>
      <formula>"MAS"</formula>
    </cfRule>
    <cfRule type="cellIs" dxfId="1505" priority="404" operator="between">
      <formula>0.7</formula>
      <formula>0.79</formula>
    </cfRule>
    <cfRule type="cellIs" dxfId="1504" priority="405" operator="between">
      <formula>0.6</formula>
      <formula>0.69</formula>
    </cfRule>
    <cfRule type="cellIs" dxfId="1503" priority="406" operator="between">
      <formula>0.6</formula>
      <formula>0.69</formula>
    </cfRule>
    <cfRule type="cellIs" dxfId="1502" priority="407" operator="between">
      <formula>0.4</formula>
      <formula>0.59</formula>
    </cfRule>
    <cfRule type="cellIs" dxfId="1501" priority="408" operator="between">
      <formula>0</formula>
      <formula>0.39</formula>
    </cfRule>
  </conditionalFormatting>
  <conditionalFormatting sqref="BP60:BP61">
    <cfRule type="cellIs" dxfId="1500" priority="397" operator="between">
      <formula>0.8</formula>
      <formula>"MAS"</formula>
    </cfRule>
    <cfRule type="cellIs" dxfId="1499" priority="398" operator="between">
      <formula>0.7</formula>
      <formula>0.79</formula>
    </cfRule>
    <cfRule type="cellIs" dxfId="1498" priority="399" operator="between">
      <formula>0.6</formula>
      <formula>0.69</formula>
    </cfRule>
    <cfRule type="cellIs" dxfId="1497" priority="400" operator="between">
      <formula>0.6</formula>
      <formula>0.69</formula>
    </cfRule>
    <cfRule type="cellIs" dxfId="1496" priority="401" operator="between">
      <formula>0.4</formula>
      <formula>0.59</formula>
    </cfRule>
    <cfRule type="cellIs" dxfId="1495" priority="402" operator="between">
      <formula>0</formula>
      <formula>0.39</formula>
    </cfRule>
  </conditionalFormatting>
  <conditionalFormatting sqref="BP62:BP64">
    <cfRule type="cellIs" dxfId="1494" priority="391" operator="between">
      <formula>0.8</formula>
      <formula>"MAS"</formula>
    </cfRule>
    <cfRule type="cellIs" dxfId="1493" priority="392" operator="between">
      <formula>0.7</formula>
      <formula>0.79</formula>
    </cfRule>
    <cfRule type="cellIs" dxfId="1492" priority="393" operator="between">
      <formula>0.6</formula>
      <formula>0.69</formula>
    </cfRule>
    <cfRule type="cellIs" dxfId="1491" priority="394" operator="between">
      <formula>0.6</formula>
      <formula>0.69</formula>
    </cfRule>
    <cfRule type="cellIs" dxfId="1490" priority="395" operator="between">
      <formula>0.4</formula>
      <formula>0.59</formula>
    </cfRule>
    <cfRule type="cellIs" dxfId="1489" priority="396" operator="between">
      <formula>0</formula>
      <formula>0.39</formula>
    </cfRule>
  </conditionalFormatting>
  <conditionalFormatting sqref="BP65:BP66">
    <cfRule type="cellIs" dxfId="1488" priority="385" operator="between">
      <formula>0.8</formula>
      <formula>"MAS"</formula>
    </cfRule>
    <cfRule type="cellIs" dxfId="1487" priority="386" operator="between">
      <formula>0.7</formula>
      <formula>0.79</formula>
    </cfRule>
    <cfRule type="cellIs" dxfId="1486" priority="387" operator="between">
      <formula>0.6</formula>
      <formula>0.69</formula>
    </cfRule>
    <cfRule type="cellIs" dxfId="1485" priority="388" operator="between">
      <formula>0.6</formula>
      <formula>0.69</formula>
    </cfRule>
    <cfRule type="cellIs" dxfId="1484" priority="389" operator="between">
      <formula>0.4</formula>
      <formula>0.59</formula>
    </cfRule>
    <cfRule type="cellIs" dxfId="1483" priority="390" operator="between">
      <formula>0</formula>
      <formula>0.39</formula>
    </cfRule>
  </conditionalFormatting>
  <conditionalFormatting sqref="BP67:BP69">
    <cfRule type="cellIs" dxfId="1482" priority="379" operator="between">
      <formula>0.8</formula>
      <formula>"MAS"</formula>
    </cfRule>
    <cfRule type="cellIs" dxfId="1481" priority="380" operator="between">
      <formula>0.7</formula>
      <formula>0.79</formula>
    </cfRule>
    <cfRule type="cellIs" dxfId="1480" priority="381" operator="between">
      <formula>0.6</formula>
      <formula>0.69</formula>
    </cfRule>
    <cfRule type="cellIs" dxfId="1479" priority="382" operator="between">
      <formula>0.6</formula>
      <formula>0.69</formula>
    </cfRule>
    <cfRule type="cellIs" dxfId="1478" priority="383" operator="between">
      <formula>0.4</formula>
      <formula>0.59</formula>
    </cfRule>
    <cfRule type="cellIs" dxfId="1477" priority="384" operator="between">
      <formula>0</formula>
      <formula>0.39</formula>
    </cfRule>
  </conditionalFormatting>
  <conditionalFormatting sqref="BP70:BP72">
    <cfRule type="cellIs" dxfId="1476" priority="373" operator="between">
      <formula>0.8</formula>
      <formula>"MAS"</formula>
    </cfRule>
    <cfRule type="cellIs" dxfId="1475" priority="374" operator="between">
      <formula>0.7</formula>
      <formula>0.79</formula>
    </cfRule>
    <cfRule type="cellIs" dxfId="1474" priority="375" operator="between">
      <formula>0.6</formula>
      <formula>0.69</formula>
    </cfRule>
    <cfRule type="cellIs" dxfId="1473" priority="376" operator="between">
      <formula>0.6</formula>
      <formula>0.69</formula>
    </cfRule>
    <cfRule type="cellIs" dxfId="1472" priority="377" operator="between">
      <formula>0.4</formula>
      <formula>0.59</formula>
    </cfRule>
    <cfRule type="cellIs" dxfId="1471" priority="378" operator="between">
      <formula>0</formula>
      <formula>0.39</formula>
    </cfRule>
  </conditionalFormatting>
  <conditionalFormatting sqref="BP73:BP75">
    <cfRule type="cellIs" dxfId="1470" priority="367" operator="between">
      <formula>0.8</formula>
      <formula>"MAS"</formula>
    </cfRule>
    <cfRule type="cellIs" dxfId="1469" priority="368" operator="between">
      <formula>0.7</formula>
      <formula>0.79</formula>
    </cfRule>
    <cfRule type="cellIs" dxfId="1468" priority="369" operator="between">
      <formula>0.6</formula>
      <formula>0.69</formula>
    </cfRule>
    <cfRule type="cellIs" dxfId="1467" priority="370" operator="between">
      <formula>0.6</formula>
      <formula>0.69</formula>
    </cfRule>
    <cfRule type="cellIs" dxfId="1466" priority="371" operator="between">
      <formula>0.4</formula>
      <formula>0.59</formula>
    </cfRule>
    <cfRule type="cellIs" dxfId="1465" priority="372" operator="between">
      <formula>0</formula>
      <formula>0.39</formula>
    </cfRule>
  </conditionalFormatting>
  <conditionalFormatting sqref="BP76:BP78">
    <cfRule type="cellIs" dxfId="1464" priority="361" operator="between">
      <formula>0.8</formula>
      <formula>"MAS"</formula>
    </cfRule>
    <cfRule type="cellIs" dxfId="1463" priority="362" operator="between">
      <formula>0.7</formula>
      <formula>0.79</formula>
    </cfRule>
    <cfRule type="cellIs" dxfId="1462" priority="363" operator="between">
      <formula>0.6</formula>
      <formula>0.69</formula>
    </cfRule>
    <cfRule type="cellIs" dxfId="1461" priority="364" operator="between">
      <formula>0.6</formula>
      <formula>0.69</formula>
    </cfRule>
    <cfRule type="cellIs" dxfId="1460" priority="365" operator="between">
      <formula>0.4</formula>
      <formula>0.59</formula>
    </cfRule>
    <cfRule type="cellIs" dxfId="1459" priority="366" operator="between">
      <formula>0</formula>
      <formula>0.39</formula>
    </cfRule>
  </conditionalFormatting>
  <conditionalFormatting sqref="BP79:BP81">
    <cfRule type="cellIs" dxfId="1458" priority="355" operator="between">
      <formula>0.8</formula>
      <formula>"MAS"</formula>
    </cfRule>
    <cfRule type="cellIs" dxfId="1457" priority="356" operator="between">
      <formula>0.7</formula>
      <formula>0.79</formula>
    </cfRule>
    <cfRule type="cellIs" dxfId="1456" priority="357" operator="between">
      <formula>0.6</formula>
      <formula>0.69</formula>
    </cfRule>
    <cfRule type="cellIs" dxfId="1455" priority="358" operator="between">
      <formula>0.6</formula>
      <formula>0.69</formula>
    </cfRule>
    <cfRule type="cellIs" dxfId="1454" priority="359" operator="between">
      <formula>0.4</formula>
      <formula>0.59</formula>
    </cfRule>
    <cfRule type="cellIs" dxfId="1453" priority="360" operator="between">
      <formula>0</formula>
      <formula>0.39</formula>
    </cfRule>
  </conditionalFormatting>
  <conditionalFormatting sqref="BP82:BP84">
    <cfRule type="cellIs" dxfId="1452" priority="349" operator="between">
      <formula>0.8</formula>
      <formula>"MAS"</formula>
    </cfRule>
    <cfRule type="cellIs" dxfId="1451" priority="350" operator="between">
      <formula>0.7</formula>
      <formula>0.79</formula>
    </cfRule>
    <cfRule type="cellIs" dxfId="1450" priority="351" operator="between">
      <formula>0.6</formula>
      <formula>0.69</formula>
    </cfRule>
    <cfRule type="cellIs" dxfId="1449" priority="352" operator="between">
      <formula>0.6</formula>
      <formula>0.69</formula>
    </cfRule>
    <cfRule type="cellIs" dxfId="1448" priority="353" operator="between">
      <formula>0.4</formula>
      <formula>0.59</formula>
    </cfRule>
    <cfRule type="cellIs" dxfId="1447" priority="354" operator="between">
      <formula>0</formula>
      <formula>0.39</formula>
    </cfRule>
  </conditionalFormatting>
  <conditionalFormatting sqref="BP85:BP87">
    <cfRule type="cellIs" dxfId="1446" priority="343" operator="between">
      <formula>0.8</formula>
      <formula>"MAS"</formula>
    </cfRule>
    <cfRule type="cellIs" dxfId="1445" priority="344" operator="between">
      <formula>0.7</formula>
      <formula>0.79</formula>
    </cfRule>
    <cfRule type="cellIs" dxfId="1444" priority="345" operator="between">
      <formula>0.6</formula>
      <formula>0.69</formula>
    </cfRule>
    <cfRule type="cellIs" dxfId="1443" priority="346" operator="between">
      <formula>0.6</formula>
      <formula>0.69</formula>
    </cfRule>
    <cfRule type="cellIs" dxfId="1442" priority="347" operator="between">
      <formula>0.4</formula>
      <formula>0.59</formula>
    </cfRule>
    <cfRule type="cellIs" dxfId="1441" priority="348" operator="between">
      <formula>0</formula>
      <formula>0.39</formula>
    </cfRule>
  </conditionalFormatting>
  <conditionalFormatting sqref="BP88:BP89">
    <cfRule type="cellIs" dxfId="1440" priority="337" operator="between">
      <formula>0.8</formula>
      <formula>"MAS"</formula>
    </cfRule>
    <cfRule type="cellIs" dxfId="1439" priority="338" operator="between">
      <formula>0.7</formula>
      <formula>0.79</formula>
    </cfRule>
    <cfRule type="cellIs" dxfId="1438" priority="339" operator="between">
      <formula>0.6</formula>
      <formula>0.69</formula>
    </cfRule>
    <cfRule type="cellIs" dxfId="1437" priority="340" operator="between">
      <formula>0.6</formula>
      <formula>0.69</formula>
    </cfRule>
    <cfRule type="cellIs" dxfId="1436" priority="341" operator="between">
      <formula>0.4</formula>
      <formula>0.59</formula>
    </cfRule>
    <cfRule type="cellIs" dxfId="1435" priority="342" operator="between">
      <formula>0</formula>
      <formula>0.39</formula>
    </cfRule>
  </conditionalFormatting>
  <conditionalFormatting sqref="BP90:BP92">
    <cfRule type="cellIs" dxfId="1434" priority="331" operator="between">
      <formula>0.8</formula>
      <formula>"MAS"</formula>
    </cfRule>
    <cfRule type="cellIs" dxfId="1433" priority="332" operator="between">
      <formula>0.7</formula>
      <formula>0.79</formula>
    </cfRule>
    <cfRule type="cellIs" dxfId="1432" priority="333" operator="between">
      <formula>0.6</formula>
      <formula>0.69</formula>
    </cfRule>
    <cfRule type="cellIs" dxfId="1431" priority="334" operator="between">
      <formula>0.6</formula>
      <formula>0.69</formula>
    </cfRule>
    <cfRule type="cellIs" dxfId="1430" priority="335" operator="between">
      <formula>0.4</formula>
      <formula>0.59</formula>
    </cfRule>
    <cfRule type="cellIs" dxfId="1429" priority="336" operator="between">
      <formula>0</formula>
      <formula>0.39</formula>
    </cfRule>
  </conditionalFormatting>
  <conditionalFormatting sqref="BP93:BP95">
    <cfRule type="cellIs" dxfId="1428" priority="325" operator="between">
      <formula>0.8</formula>
      <formula>"MAS"</formula>
    </cfRule>
    <cfRule type="cellIs" dxfId="1427" priority="326" operator="between">
      <formula>0.7</formula>
      <formula>0.79</formula>
    </cfRule>
    <cfRule type="cellIs" dxfId="1426" priority="327" operator="between">
      <formula>0.6</formula>
      <formula>0.69</formula>
    </cfRule>
    <cfRule type="cellIs" dxfId="1425" priority="328" operator="between">
      <formula>0.6</formula>
      <formula>0.69</formula>
    </cfRule>
    <cfRule type="cellIs" dxfId="1424" priority="329" operator="between">
      <formula>0.4</formula>
      <formula>0.59</formula>
    </cfRule>
    <cfRule type="cellIs" dxfId="1423" priority="330" operator="between">
      <formula>0</formula>
      <formula>0.39</formula>
    </cfRule>
  </conditionalFormatting>
  <conditionalFormatting sqref="BP96:BP97">
    <cfRule type="cellIs" dxfId="1422" priority="319" operator="between">
      <formula>0.8</formula>
      <formula>"MAS"</formula>
    </cfRule>
    <cfRule type="cellIs" dxfId="1421" priority="320" operator="between">
      <formula>0.7</formula>
      <formula>0.79</formula>
    </cfRule>
    <cfRule type="cellIs" dxfId="1420" priority="321" operator="between">
      <formula>0.6</formula>
      <formula>0.69</formula>
    </cfRule>
    <cfRule type="cellIs" dxfId="1419" priority="322" operator="between">
      <formula>0.6</formula>
      <formula>0.69</formula>
    </cfRule>
    <cfRule type="cellIs" dxfId="1418" priority="323" operator="between">
      <formula>0.4</formula>
      <formula>0.59</formula>
    </cfRule>
    <cfRule type="cellIs" dxfId="1417" priority="324" operator="between">
      <formula>0</formula>
      <formula>0.39</formula>
    </cfRule>
  </conditionalFormatting>
  <conditionalFormatting sqref="BP98:BP99">
    <cfRule type="cellIs" dxfId="1416" priority="313" operator="between">
      <formula>0.8</formula>
      <formula>"MAS"</formula>
    </cfRule>
    <cfRule type="cellIs" dxfId="1415" priority="314" operator="between">
      <formula>0.7</formula>
      <formula>0.79</formula>
    </cfRule>
    <cfRule type="cellIs" dxfId="1414" priority="315" operator="between">
      <formula>0.6</formula>
      <formula>0.69</formula>
    </cfRule>
    <cfRule type="cellIs" dxfId="1413" priority="316" operator="between">
      <formula>0.6</formula>
      <formula>0.69</formula>
    </cfRule>
    <cfRule type="cellIs" dxfId="1412" priority="317" operator="between">
      <formula>0.4</formula>
      <formula>0.59</formula>
    </cfRule>
    <cfRule type="cellIs" dxfId="1411" priority="318" operator="between">
      <formula>0</formula>
      <formula>0.39</formula>
    </cfRule>
  </conditionalFormatting>
  <conditionalFormatting sqref="BP100:BP101">
    <cfRule type="cellIs" dxfId="1410" priority="307" operator="between">
      <formula>0.8</formula>
      <formula>"MAS"</formula>
    </cfRule>
    <cfRule type="cellIs" dxfId="1409" priority="308" operator="between">
      <formula>0.7</formula>
      <formula>0.79</formula>
    </cfRule>
    <cfRule type="cellIs" dxfId="1408" priority="309" operator="between">
      <formula>0.6</formula>
      <formula>0.69</formula>
    </cfRule>
    <cfRule type="cellIs" dxfId="1407" priority="310" operator="between">
      <formula>0.6</formula>
      <formula>0.69</formula>
    </cfRule>
    <cfRule type="cellIs" dxfId="1406" priority="311" operator="between">
      <formula>0.4</formula>
      <formula>0.59</formula>
    </cfRule>
    <cfRule type="cellIs" dxfId="1405" priority="312" operator="between">
      <formula>0</formula>
      <formula>0.39</formula>
    </cfRule>
  </conditionalFormatting>
  <conditionalFormatting sqref="BP102:BP103">
    <cfRule type="cellIs" dxfId="1404" priority="301" operator="between">
      <formula>0.8</formula>
      <formula>"MAS"</formula>
    </cfRule>
    <cfRule type="cellIs" dxfId="1403" priority="302" operator="between">
      <formula>0.7</formula>
      <formula>0.79</formula>
    </cfRule>
    <cfRule type="cellIs" dxfId="1402" priority="303" operator="between">
      <formula>0.6</formula>
      <formula>0.69</formula>
    </cfRule>
    <cfRule type="cellIs" dxfId="1401" priority="304" operator="between">
      <formula>0.6</formula>
      <formula>0.69</formula>
    </cfRule>
    <cfRule type="cellIs" dxfId="1400" priority="305" operator="between">
      <formula>0.4</formula>
      <formula>0.59</formula>
    </cfRule>
    <cfRule type="cellIs" dxfId="1399" priority="306" operator="between">
      <formula>0</formula>
      <formula>0.39</formula>
    </cfRule>
  </conditionalFormatting>
  <conditionalFormatting sqref="BP104:BP106">
    <cfRule type="cellIs" dxfId="1398" priority="295" operator="between">
      <formula>0.8</formula>
      <formula>"MAS"</formula>
    </cfRule>
    <cfRule type="cellIs" dxfId="1397" priority="296" operator="between">
      <formula>0.7</formula>
      <formula>0.79</formula>
    </cfRule>
    <cfRule type="cellIs" dxfId="1396" priority="297" operator="between">
      <formula>0.6</formula>
      <formula>0.69</formula>
    </cfRule>
    <cfRule type="cellIs" dxfId="1395" priority="298" operator="between">
      <formula>0.6</formula>
      <formula>0.69</formula>
    </cfRule>
    <cfRule type="cellIs" dxfId="1394" priority="299" operator="between">
      <formula>0.4</formula>
      <formula>0.59</formula>
    </cfRule>
    <cfRule type="cellIs" dxfId="1393" priority="300" operator="between">
      <formula>0</formula>
      <formula>0.39</formula>
    </cfRule>
  </conditionalFormatting>
  <conditionalFormatting sqref="BP107">
    <cfRule type="cellIs" dxfId="1392" priority="289" operator="between">
      <formula>0.8</formula>
      <formula>"MAS"</formula>
    </cfRule>
    <cfRule type="cellIs" dxfId="1391" priority="290" operator="between">
      <formula>0.7</formula>
      <formula>0.79</formula>
    </cfRule>
    <cfRule type="cellIs" dxfId="1390" priority="291" operator="between">
      <formula>0.6</formula>
      <formula>0.69</formula>
    </cfRule>
    <cfRule type="cellIs" dxfId="1389" priority="292" operator="between">
      <formula>0.6</formula>
      <formula>0.69</formula>
    </cfRule>
    <cfRule type="cellIs" dxfId="1388" priority="293" operator="between">
      <formula>0.4</formula>
      <formula>0.59</formula>
    </cfRule>
    <cfRule type="cellIs" dxfId="1387" priority="294" operator="between">
      <formula>0</formula>
      <formula>0.39</formula>
    </cfRule>
  </conditionalFormatting>
  <conditionalFormatting sqref="BP109:BP111">
    <cfRule type="cellIs" dxfId="1386" priority="283" operator="between">
      <formula>0.8</formula>
      <formula>"MAS"</formula>
    </cfRule>
    <cfRule type="cellIs" dxfId="1385" priority="284" operator="between">
      <formula>0.7</formula>
      <formula>0.79</formula>
    </cfRule>
    <cfRule type="cellIs" dxfId="1384" priority="285" operator="between">
      <formula>0.6</formula>
      <formula>0.69</formula>
    </cfRule>
    <cfRule type="cellIs" dxfId="1383" priority="286" operator="between">
      <formula>0.6</formula>
      <formula>0.69</formula>
    </cfRule>
    <cfRule type="cellIs" dxfId="1382" priority="287" operator="between">
      <formula>0.4</formula>
      <formula>0.59</formula>
    </cfRule>
    <cfRule type="cellIs" dxfId="1381" priority="288" operator="between">
      <formula>0</formula>
      <formula>0.39</formula>
    </cfRule>
  </conditionalFormatting>
  <conditionalFormatting sqref="BP112">
    <cfRule type="cellIs" dxfId="1380" priority="277" operator="between">
      <formula>0.8</formula>
      <formula>"MAS"</formula>
    </cfRule>
    <cfRule type="cellIs" dxfId="1379" priority="278" operator="between">
      <formula>0.7</formula>
      <formula>0.79</formula>
    </cfRule>
    <cfRule type="cellIs" dxfId="1378" priority="279" operator="between">
      <formula>0.6</formula>
      <formula>0.69</formula>
    </cfRule>
    <cfRule type="cellIs" dxfId="1377" priority="280" operator="between">
      <formula>0.6</formula>
      <formula>0.69</formula>
    </cfRule>
    <cfRule type="cellIs" dxfId="1376" priority="281" operator="between">
      <formula>0.4</formula>
      <formula>0.59</formula>
    </cfRule>
    <cfRule type="cellIs" dxfId="1375" priority="282" operator="between">
      <formula>0</formula>
      <formula>0.39</formula>
    </cfRule>
  </conditionalFormatting>
  <conditionalFormatting sqref="BP113:BP115">
    <cfRule type="cellIs" dxfId="1374" priority="271" operator="between">
      <formula>0.8</formula>
      <formula>"MAS"</formula>
    </cfRule>
    <cfRule type="cellIs" dxfId="1373" priority="272" operator="between">
      <formula>0.7</formula>
      <formula>0.79</formula>
    </cfRule>
    <cfRule type="cellIs" dxfId="1372" priority="273" operator="between">
      <formula>0.6</formula>
      <formula>0.69</formula>
    </cfRule>
    <cfRule type="cellIs" dxfId="1371" priority="274" operator="between">
      <formula>0.6</formula>
      <formula>0.69</formula>
    </cfRule>
    <cfRule type="cellIs" dxfId="1370" priority="275" operator="between">
      <formula>0.4</formula>
      <formula>0.59</formula>
    </cfRule>
    <cfRule type="cellIs" dxfId="1369" priority="276" operator="between">
      <formula>0</formula>
      <formula>0.39</formula>
    </cfRule>
  </conditionalFormatting>
  <conditionalFormatting sqref="BI4:BI5 BI7:BI14">
    <cfRule type="cellIs" dxfId="1368" priority="265" operator="between">
      <formula>0.8</formula>
      <formula>"MAS"</formula>
    </cfRule>
    <cfRule type="cellIs" dxfId="1367" priority="266" operator="between">
      <formula>0.7</formula>
      <formula>0.79</formula>
    </cfRule>
    <cfRule type="cellIs" dxfId="1366" priority="267" operator="between">
      <formula>0.6</formula>
      <formula>0.69</formula>
    </cfRule>
    <cfRule type="cellIs" dxfId="1365" priority="268" operator="between">
      <formula>0.6</formula>
      <formula>0.69</formula>
    </cfRule>
    <cfRule type="cellIs" dxfId="1364" priority="269" operator="between">
      <formula>0.4</formula>
      <formula>0.59</formula>
    </cfRule>
    <cfRule type="cellIs" dxfId="1363" priority="270" operator="between">
      <formula>0</formula>
      <formula>0.39</formula>
    </cfRule>
  </conditionalFormatting>
  <conditionalFormatting sqref="BI15:BI24">
    <cfRule type="cellIs" dxfId="1362" priority="259" operator="between">
      <formula>0.8</formula>
      <formula>"MAS"</formula>
    </cfRule>
    <cfRule type="cellIs" dxfId="1361" priority="260" operator="between">
      <formula>0.7</formula>
      <formula>0.79</formula>
    </cfRule>
    <cfRule type="cellIs" dxfId="1360" priority="261" operator="between">
      <formula>0.6</formula>
      <formula>0.69</formula>
    </cfRule>
    <cfRule type="cellIs" dxfId="1359" priority="262" operator="between">
      <formula>0.6</formula>
      <formula>0.69</formula>
    </cfRule>
    <cfRule type="cellIs" dxfId="1358" priority="263" operator="between">
      <formula>0.4</formula>
      <formula>0.59</formula>
    </cfRule>
    <cfRule type="cellIs" dxfId="1357" priority="264" operator="between">
      <formula>0</formula>
      <formula>0.39</formula>
    </cfRule>
  </conditionalFormatting>
  <conditionalFormatting sqref="BI25:BI28">
    <cfRule type="cellIs" dxfId="1356" priority="253" operator="between">
      <formula>0.8</formula>
      <formula>"MAS"</formula>
    </cfRule>
    <cfRule type="cellIs" dxfId="1355" priority="254" operator="between">
      <formula>0.7</formula>
      <formula>0.79</formula>
    </cfRule>
    <cfRule type="cellIs" dxfId="1354" priority="255" operator="between">
      <formula>0.6</formula>
      <formula>0.69</formula>
    </cfRule>
    <cfRule type="cellIs" dxfId="1353" priority="256" operator="between">
      <formula>0.6</formula>
      <formula>0.69</formula>
    </cfRule>
    <cfRule type="cellIs" dxfId="1352" priority="257" operator="between">
      <formula>0.4</formula>
      <formula>0.59</formula>
    </cfRule>
    <cfRule type="cellIs" dxfId="1351" priority="258" operator="between">
      <formula>0</formula>
      <formula>0.39</formula>
    </cfRule>
  </conditionalFormatting>
  <conditionalFormatting sqref="BI29:BI30">
    <cfRule type="cellIs" dxfId="1350" priority="247" operator="between">
      <formula>0.8</formula>
      <formula>"MAS"</formula>
    </cfRule>
    <cfRule type="cellIs" dxfId="1349" priority="248" operator="between">
      <formula>0.7</formula>
      <formula>0.79</formula>
    </cfRule>
    <cfRule type="cellIs" dxfId="1348" priority="249" operator="between">
      <formula>0.6</formula>
      <formula>0.69</formula>
    </cfRule>
    <cfRule type="cellIs" dxfId="1347" priority="250" operator="between">
      <formula>0.6</formula>
      <formula>0.69</formula>
    </cfRule>
    <cfRule type="cellIs" dxfId="1346" priority="251" operator="between">
      <formula>0.4</formula>
      <formula>0.59</formula>
    </cfRule>
    <cfRule type="cellIs" dxfId="1345" priority="252" operator="between">
      <formula>0</formula>
      <formula>0.39</formula>
    </cfRule>
  </conditionalFormatting>
  <conditionalFormatting sqref="BI31">
    <cfRule type="cellIs" dxfId="1344" priority="241" operator="between">
      <formula>0.8</formula>
      <formula>"MAS"</formula>
    </cfRule>
    <cfRule type="cellIs" dxfId="1343" priority="242" operator="between">
      <formula>0.7</formula>
      <formula>0.79</formula>
    </cfRule>
    <cfRule type="cellIs" dxfId="1342" priority="243" operator="between">
      <formula>0.6</formula>
      <formula>0.69</formula>
    </cfRule>
    <cfRule type="cellIs" dxfId="1341" priority="244" operator="between">
      <formula>0.6</formula>
      <formula>0.69</formula>
    </cfRule>
    <cfRule type="cellIs" dxfId="1340" priority="245" operator="between">
      <formula>0.4</formula>
      <formula>0.59</formula>
    </cfRule>
    <cfRule type="cellIs" dxfId="1339" priority="246" operator="between">
      <formula>0</formula>
      <formula>0.39</formula>
    </cfRule>
  </conditionalFormatting>
  <conditionalFormatting sqref="BI32">
    <cfRule type="cellIs" dxfId="1338" priority="235" operator="between">
      <formula>0.8</formula>
      <formula>"MAS"</formula>
    </cfRule>
    <cfRule type="cellIs" dxfId="1337" priority="236" operator="between">
      <formula>0.7</formula>
      <formula>0.79</formula>
    </cfRule>
    <cfRule type="cellIs" dxfId="1336" priority="237" operator="between">
      <formula>0.6</formula>
      <formula>0.69</formula>
    </cfRule>
    <cfRule type="cellIs" dxfId="1335" priority="238" operator="between">
      <formula>0.6</formula>
      <formula>0.69</formula>
    </cfRule>
    <cfRule type="cellIs" dxfId="1334" priority="239" operator="between">
      <formula>0.4</formula>
      <formula>0.59</formula>
    </cfRule>
    <cfRule type="cellIs" dxfId="1333" priority="240" operator="between">
      <formula>0</formula>
      <formula>0.39</formula>
    </cfRule>
  </conditionalFormatting>
  <conditionalFormatting sqref="BI36">
    <cfRule type="cellIs" dxfId="1332" priority="229" operator="between">
      <formula>0.8</formula>
      <formula>"MAS"</formula>
    </cfRule>
    <cfRule type="cellIs" dxfId="1331" priority="230" operator="between">
      <formula>0.7</formula>
      <formula>0.79</formula>
    </cfRule>
    <cfRule type="cellIs" dxfId="1330" priority="231" operator="between">
      <formula>0.6</formula>
      <formula>0.69</formula>
    </cfRule>
    <cfRule type="cellIs" dxfId="1329" priority="232" operator="between">
      <formula>0.6</formula>
      <formula>0.69</formula>
    </cfRule>
    <cfRule type="cellIs" dxfId="1328" priority="233" operator="between">
      <formula>0.4</formula>
      <formula>0.59</formula>
    </cfRule>
    <cfRule type="cellIs" dxfId="1327" priority="234" operator="between">
      <formula>0</formula>
      <formula>0.39</formula>
    </cfRule>
  </conditionalFormatting>
  <conditionalFormatting sqref="BI37:BI38">
    <cfRule type="cellIs" dxfId="1326" priority="223" operator="between">
      <formula>0.8</formula>
      <formula>"MAS"</formula>
    </cfRule>
    <cfRule type="cellIs" dxfId="1325" priority="224" operator="between">
      <formula>0.7</formula>
      <formula>0.79</formula>
    </cfRule>
    <cfRule type="cellIs" dxfId="1324" priority="225" operator="between">
      <formula>0.6</formula>
      <formula>0.69</formula>
    </cfRule>
    <cfRule type="cellIs" dxfId="1323" priority="226" operator="between">
      <formula>0.6</formula>
      <formula>0.69</formula>
    </cfRule>
    <cfRule type="cellIs" dxfId="1322" priority="227" operator="between">
      <formula>0.4</formula>
      <formula>0.59</formula>
    </cfRule>
    <cfRule type="cellIs" dxfId="1321" priority="228" operator="between">
      <formula>0</formula>
      <formula>0.39</formula>
    </cfRule>
  </conditionalFormatting>
  <conditionalFormatting sqref="BI39:BI40">
    <cfRule type="cellIs" dxfId="1320" priority="217" operator="between">
      <formula>0.8</formula>
      <formula>"MAS"</formula>
    </cfRule>
    <cfRule type="cellIs" dxfId="1319" priority="218" operator="between">
      <formula>0.7</formula>
      <formula>0.79</formula>
    </cfRule>
    <cfRule type="cellIs" dxfId="1318" priority="219" operator="between">
      <formula>0.6</formula>
      <formula>0.69</formula>
    </cfRule>
    <cfRule type="cellIs" dxfId="1317" priority="220" operator="between">
      <formula>0.6</formula>
      <formula>0.69</formula>
    </cfRule>
    <cfRule type="cellIs" dxfId="1316" priority="221" operator="between">
      <formula>0.4</formula>
      <formula>0.59</formula>
    </cfRule>
    <cfRule type="cellIs" dxfId="1315" priority="222" operator="between">
      <formula>0</formula>
      <formula>0.39</formula>
    </cfRule>
  </conditionalFormatting>
  <conditionalFormatting sqref="BI41:BI42">
    <cfRule type="cellIs" dxfId="1314" priority="211" operator="between">
      <formula>0.8</formula>
      <formula>"MAS"</formula>
    </cfRule>
    <cfRule type="cellIs" dxfId="1313" priority="212" operator="between">
      <formula>0.7</formula>
      <formula>0.79</formula>
    </cfRule>
    <cfRule type="cellIs" dxfId="1312" priority="213" operator="between">
      <formula>0.6</formula>
      <formula>0.69</formula>
    </cfRule>
    <cfRule type="cellIs" dxfId="1311" priority="214" operator="between">
      <formula>0.6</formula>
      <formula>0.69</formula>
    </cfRule>
    <cfRule type="cellIs" dxfId="1310" priority="215" operator="between">
      <formula>0.4</formula>
      <formula>0.59</formula>
    </cfRule>
    <cfRule type="cellIs" dxfId="1309" priority="216" operator="between">
      <formula>0</formula>
      <formula>0.39</formula>
    </cfRule>
  </conditionalFormatting>
  <conditionalFormatting sqref="BI43:BI45">
    <cfRule type="cellIs" dxfId="1308" priority="205" operator="between">
      <formula>0.8</formula>
      <formula>"MAS"</formula>
    </cfRule>
    <cfRule type="cellIs" dxfId="1307" priority="206" operator="between">
      <formula>0.7</formula>
      <formula>0.79</formula>
    </cfRule>
    <cfRule type="cellIs" dxfId="1306" priority="207" operator="between">
      <formula>0.6</formula>
      <formula>0.69</formula>
    </cfRule>
    <cfRule type="cellIs" dxfId="1305" priority="208" operator="between">
      <formula>0.6</formula>
      <formula>0.69</formula>
    </cfRule>
    <cfRule type="cellIs" dxfId="1304" priority="209" operator="between">
      <formula>0.4</formula>
      <formula>0.59</formula>
    </cfRule>
    <cfRule type="cellIs" dxfId="1303" priority="210" operator="between">
      <formula>0</formula>
      <formula>0.39</formula>
    </cfRule>
  </conditionalFormatting>
  <conditionalFormatting sqref="BI46:BI47">
    <cfRule type="cellIs" dxfId="1302" priority="199" operator="between">
      <formula>0.8</formula>
      <formula>"MAS"</formula>
    </cfRule>
    <cfRule type="cellIs" dxfId="1301" priority="200" operator="between">
      <formula>0.7</formula>
      <formula>0.79</formula>
    </cfRule>
    <cfRule type="cellIs" dxfId="1300" priority="201" operator="between">
      <formula>0.6</formula>
      <formula>0.69</formula>
    </cfRule>
    <cfRule type="cellIs" dxfId="1299" priority="202" operator="between">
      <formula>0.6</formula>
      <formula>0.69</formula>
    </cfRule>
    <cfRule type="cellIs" dxfId="1298" priority="203" operator="between">
      <formula>0.4</formula>
      <formula>0.59</formula>
    </cfRule>
    <cfRule type="cellIs" dxfId="1297" priority="204" operator="between">
      <formula>0</formula>
      <formula>0.39</formula>
    </cfRule>
  </conditionalFormatting>
  <conditionalFormatting sqref="BI48:BI49">
    <cfRule type="cellIs" dxfId="1296" priority="193" operator="between">
      <formula>0.8</formula>
      <formula>"MAS"</formula>
    </cfRule>
    <cfRule type="cellIs" dxfId="1295" priority="194" operator="between">
      <formula>0.7</formula>
      <formula>0.79</formula>
    </cfRule>
    <cfRule type="cellIs" dxfId="1294" priority="195" operator="between">
      <formula>0.6</formula>
      <formula>0.69</formula>
    </cfRule>
    <cfRule type="cellIs" dxfId="1293" priority="196" operator="between">
      <formula>0.6</formula>
      <formula>0.69</formula>
    </cfRule>
    <cfRule type="cellIs" dxfId="1292" priority="197" operator="between">
      <formula>0.4</formula>
      <formula>0.59</formula>
    </cfRule>
    <cfRule type="cellIs" dxfId="1291" priority="198" operator="between">
      <formula>0</formula>
      <formula>0.39</formula>
    </cfRule>
  </conditionalFormatting>
  <conditionalFormatting sqref="BI50:BI52">
    <cfRule type="cellIs" dxfId="1290" priority="187" operator="between">
      <formula>0.8</formula>
      <formula>"MAS"</formula>
    </cfRule>
    <cfRule type="cellIs" dxfId="1289" priority="188" operator="between">
      <formula>0.7</formula>
      <formula>0.79</formula>
    </cfRule>
    <cfRule type="cellIs" dxfId="1288" priority="189" operator="between">
      <formula>0.6</formula>
      <formula>0.69</formula>
    </cfRule>
    <cfRule type="cellIs" dxfId="1287" priority="190" operator="between">
      <formula>0.6</formula>
      <formula>0.69</formula>
    </cfRule>
    <cfRule type="cellIs" dxfId="1286" priority="191" operator="between">
      <formula>0.4</formula>
      <formula>0.59</formula>
    </cfRule>
    <cfRule type="cellIs" dxfId="1285" priority="192" operator="between">
      <formula>0</formula>
      <formula>0.39</formula>
    </cfRule>
  </conditionalFormatting>
  <conditionalFormatting sqref="BI53:BI54">
    <cfRule type="cellIs" dxfId="1284" priority="181" operator="between">
      <formula>0.8</formula>
      <formula>"MAS"</formula>
    </cfRule>
    <cfRule type="cellIs" dxfId="1283" priority="182" operator="between">
      <formula>0.7</formula>
      <formula>0.79</formula>
    </cfRule>
    <cfRule type="cellIs" dxfId="1282" priority="183" operator="between">
      <formula>0.6</formula>
      <formula>0.69</formula>
    </cfRule>
    <cfRule type="cellIs" dxfId="1281" priority="184" operator="between">
      <formula>0.6</formula>
      <formula>0.69</formula>
    </cfRule>
    <cfRule type="cellIs" dxfId="1280" priority="185" operator="between">
      <formula>0.4</formula>
      <formula>0.59</formula>
    </cfRule>
    <cfRule type="cellIs" dxfId="1279" priority="186" operator="between">
      <formula>0</formula>
      <formula>0.39</formula>
    </cfRule>
  </conditionalFormatting>
  <conditionalFormatting sqref="BI55:BI57">
    <cfRule type="cellIs" dxfId="1278" priority="175" operator="between">
      <formula>0.8</formula>
      <formula>"MAS"</formula>
    </cfRule>
    <cfRule type="cellIs" dxfId="1277" priority="176" operator="between">
      <formula>0.7</formula>
      <formula>0.79</formula>
    </cfRule>
    <cfRule type="cellIs" dxfId="1276" priority="177" operator="between">
      <formula>0.6</formula>
      <formula>0.69</formula>
    </cfRule>
    <cfRule type="cellIs" dxfId="1275" priority="178" operator="between">
      <formula>0.6</formula>
      <formula>0.69</formula>
    </cfRule>
    <cfRule type="cellIs" dxfId="1274" priority="179" operator="between">
      <formula>0.4</formula>
      <formula>0.59</formula>
    </cfRule>
    <cfRule type="cellIs" dxfId="1273" priority="180" operator="between">
      <formula>0</formula>
      <formula>0.39</formula>
    </cfRule>
  </conditionalFormatting>
  <conditionalFormatting sqref="BI58:BI59">
    <cfRule type="cellIs" dxfId="1272" priority="169" operator="between">
      <formula>0.8</formula>
      <formula>"MAS"</formula>
    </cfRule>
    <cfRule type="cellIs" dxfId="1271" priority="170" operator="between">
      <formula>0.7</formula>
      <formula>0.79</formula>
    </cfRule>
    <cfRule type="cellIs" dxfId="1270" priority="171" operator="between">
      <formula>0.6</formula>
      <formula>0.69</formula>
    </cfRule>
    <cfRule type="cellIs" dxfId="1269" priority="172" operator="between">
      <formula>0.6</formula>
      <formula>0.69</formula>
    </cfRule>
    <cfRule type="cellIs" dxfId="1268" priority="173" operator="between">
      <formula>0.4</formula>
      <formula>0.59</formula>
    </cfRule>
    <cfRule type="cellIs" dxfId="1267" priority="174" operator="between">
      <formula>0</formula>
      <formula>0.39</formula>
    </cfRule>
  </conditionalFormatting>
  <conditionalFormatting sqref="BI60:BI61">
    <cfRule type="cellIs" dxfId="1266" priority="163" operator="between">
      <formula>0.8</formula>
      <formula>"MAS"</formula>
    </cfRule>
    <cfRule type="cellIs" dxfId="1265" priority="164" operator="between">
      <formula>0.7</formula>
      <formula>0.79</formula>
    </cfRule>
    <cfRule type="cellIs" dxfId="1264" priority="165" operator="between">
      <formula>0.6</formula>
      <formula>0.69</formula>
    </cfRule>
    <cfRule type="cellIs" dxfId="1263" priority="166" operator="between">
      <formula>0.6</formula>
      <formula>0.69</formula>
    </cfRule>
    <cfRule type="cellIs" dxfId="1262" priority="167" operator="between">
      <formula>0.4</formula>
      <formula>0.59</formula>
    </cfRule>
    <cfRule type="cellIs" dxfId="1261" priority="168" operator="between">
      <formula>0</formula>
      <formula>0.39</formula>
    </cfRule>
  </conditionalFormatting>
  <conditionalFormatting sqref="BI62:BI64">
    <cfRule type="cellIs" dxfId="1260" priority="157" operator="between">
      <formula>0.8</formula>
      <formula>"MAS"</formula>
    </cfRule>
    <cfRule type="cellIs" dxfId="1259" priority="158" operator="between">
      <formula>0.7</formula>
      <formula>0.79</formula>
    </cfRule>
    <cfRule type="cellIs" dxfId="1258" priority="159" operator="between">
      <formula>0.6</formula>
      <formula>0.69</formula>
    </cfRule>
    <cfRule type="cellIs" dxfId="1257" priority="160" operator="between">
      <formula>0.6</formula>
      <formula>0.69</formula>
    </cfRule>
    <cfRule type="cellIs" dxfId="1256" priority="161" operator="between">
      <formula>0.4</formula>
      <formula>0.59</formula>
    </cfRule>
    <cfRule type="cellIs" dxfId="1255" priority="162" operator="between">
      <formula>0</formula>
      <formula>0.39</formula>
    </cfRule>
  </conditionalFormatting>
  <conditionalFormatting sqref="BI65:BI66">
    <cfRule type="cellIs" dxfId="1254" priority="151" operator="between">
      <formula>0.8</formula>
      <formula>"MAS"</formula>
    </cfRule>
    <cfRule type="cellIs" dxfId="1253" priority="152" operator="between">
      <formula>0.7</formula>
      <formula>0.79</formula>
    </cfRule>
    <cfRule type="cellIs" dxfId="1252" priority="153" operator="between">
      <formula>0.6</formula>
      <formula>0.69</formula>
    </cfRule>
    <cfRule type="cellIs" dxfId="1251" priority="154" operator="between">
      <formula>0.6</formula>
      <formula>0.69</formula>
    </cfRule>
    <cfRule type="cellIs" dxfId="1250" priority="155" operator="between">
      <formula>0.4</formula>
      <formula>0.59</formula>
    </cfRule>
    <cfRule type="cellIs" dxfId="1249" priority="156" operator="between">
      <formula>0</formula>
      <formula>0.39</formula>
    </cfRule>
  </conditionalFormatting>
  <conditionalFormatting sqref="BI67:BI69">
    <cfRule type="cellIs" dxfId="1248" priority="145" operator="between">
      <formula>0.8</formula>
      <formula>"MAS"</formula>
    </cfRule>
    <cfRule type="cellIs" dxfId="1247" priority="146" operator="between">
      <formula>0.7</formula>
      <formula>0.79</formula>
    </cfRule>
    <cfRule type="cellIs" dxfId="1246" priority="147" operator="between">
      <formula>0.6</formula>
      <formula>0.69</formula>
    </cfRule>
    <cfRule type="cellIs" dxfId="1245" priority="148" operator="between">
      <formula>0.6</formula>
      <formula>0.69</formula>
    </cfRule>
    <cfRule type="cellIs" dxfId="1244" priority="149" operator="between">
      <formula>0.4</formula>
      <formula>0.59</formula>
    </cfRule>
    <cfRule type="cellIs" dxfId="1243" priority="150" operator="between">
      <formula>0</formula>
      <formula>0.39</formula>
    </cfRule>
  </conditionalFormatting>
  <conditionalFormatting sqref="BI70:BI72">
    <cfRule type="cellIs" dxfId="1242" priority="139" operator="between">
      <formula>0.8</formula>
      <formula>"MAS"</formula>
    </cfRule>
    <cfRule type="cellIs" dxfId="1241" priority="140" operator="between">
      <formula>0.7</formula>
      <formula>0.79</formula>
    </cfRule>
    <cfRule type="cellIs" dxfId="1240" priority="141" operator="between">
      <formula>0.6</formula>
      <formula>0.69</formula>
    </cfRule>
    <cfRule type="cellIs" dxfId="1239" priority="142" operator="between">
      <formula>0.6</formula>
      <formula>0.69</formula>
    </cfRule>
    <cfRule type="cellIs" dxfId="1238" priority="143" operator="between">
      <formula>0.4</formula>
      <formula>0.59</formula>
    </cfRule>
    <cfRule type="cellIs" dxfId="1237" priority="144" operator="between">
      <formula>0</formula>
      <formula>0.39</formula>
    </cfRule>
  </conditionalFormatting>
  <conditionalFormatting sqref="BI73:BI75">
    <cfRule type="cellIs" dxfId="1236" priority="133" operator="between">
      <formula>0.8</formula>
      <formula>"MAS"</formula>
    </cfRule>
    <cfRule type="cellIs" dxfId="1235" priority="134" operator="between">
      <formula>0.7</formula>
      <formula>0.79</formula>
    </cfRule>
    <cfRule type="cellIs" dxfId="1234" priority="135" operator="between">
      <formula>0.6</formula>
      <formula>0.69</formula>
    </cfRule>
    <cfRule type="cellIs" dxfId="1233" priority="136" operator="between">
      <formula>0.6</formula>
      <formula>0.69</formula>
    </cfRule>
    <cfRule type="cellIs" dxfId="1232" priority="137" operator="between">
      <formula>0.4</formula>
      <formula>0.59</formula>
    </cfRule>
    <cfRule type="cellIs" dxfId="1231" priority="138" operator="between">
      <formula>0</formula>
      <formula>0.39</formula>
    </cfRule>
  </conditionalFormatting>
  <conditionalFormatting sqref="BI76:BI78">
    <cfRule type="cellIs" dxfId="1230" priority="127" operator="between">
      <formula>0.8</formula>
      <formula>"MAS"</formula>
    </cfRule>
    <cfRule type="cellIs" dxfId="1229" priority="128" operator="between">
      <formula>0.7</formula>
      <formula>0.79</formula>
    </cfRule>
    <cfRule type="cellIs" dxfId="1228" priority="129" operator="between">
      <formula>0.6</formula>
      <formula>0.69</formula>
    </cfRule>
    <cfRule type="cellIs" dxfId="1227" priority="130" operator="between">
      <formula>0.6</formula>
      <formula>0.69</formula>
    </cfRule>
    <cfRule type="cellIs" dxfId="1226" priority="131" operator="between">
      <formula>0.4</formula>
      <formula>0.59</formula>
    </cfRule>
    <cfRule type="cellIs" dxfId="1225" priority="132" operator="between">
      <formula>0</formula>
      <formula>0.39</formula>
    </cfRule>
  </conditionalFormatting>
  <conditionalFormatting sqref="BI79:BI81">
    <cfRule type="cellIs" dxfId="1224" priority="121" operator="between">
      <formula>0.8</formula>
      <formula>"MAS"</formula>
    </cfRule>
    <cfRule type="cellIs" dxfId="1223" priority="122" operator="between">
      <formula>0.7</formula>
      <formula>0.79</formula>
    </cfRule>
    <cfRule type="cellIs" dxfId="1222" priority="123" operator="between">
      <formula>0.6</formula>
      <formula>0.69</formula>
    </cfRule>
    <cfRule type="cellIs" dxfId="1221" priority="124" operator="between">
      <formula>0.6</formula>
      <formula>0.69</formula>
    </cfRule>
    <cfRule type="cellIs" dxfId="1220" priority="125" operator="between">
      <formula>0.4</formula>
      <formula>0.59</formula>
    </cfRule>
    <cfRule type="cellIs" dxfId="1219" priority="126" operator="between">
      <formula>0</formula>
      <formula>0.39</formula>
    </cfRule>
  </conditionalFormatting>
  <conditionalFormatting sqref="BI82:BI84">
    <cfRule type="cellIs" dxfId="1218" priority="115" operator="between">
      <formula>0.8</formula>
      <formula>"MAS"</formula>
    </cfRule>
    <cfRule type="cellIs" dxfId="1217" priority="116" operator="between">
      <formula>0.7</formula>
      <formula>0.79</formula>
    </cfRule>
    <cfRule type="cellIs" dxfId="1216" priority="117" operator="between">
      <formula>0.6</formula>
      <formula>0.69</formula>
    </cfRule>
    <cfRule type="cellIs" dxfId="1215" priority="118" operator="between">
      <formula>0.6</formula>
      <formula>0.69</formula>
    </cfRule>
    <cfRule type="cellIs" dxfId="1214" priority="119" operator="between">
      <formula>0.4</formula>
      <formula>0.59</formula>
    </cfRule>
    <cfRule type="cellIs" dxfId="1213" priority="120" operator="between">
      <formula>0</formula>
      <formula>0.39</formula>
    </cfRule>
  </conditionalFormatting>
  <conditionalFormatting sqref="BI85:BI87">
    <cfRule type="cellIs" dxfId="1212" priority="109" operator="between">
      <formula>0.8</formula>
      <formula>"MAS"</formula>
    </cfRule>
    <cfRule type="cellIs" dxfId="1211" priority="110" operator="between">
      <formula>0.7</formula>
      <formula>0.79</formula>
    </cfRule>
    <cfRule type="cellIs" dxfId="1210" priority="111" operator="between">
      <formula>0.6</formula>
      <formula>0.69</formula>
    </cfRule>
    <cfRule type="cellIs" dxfId="1209" priority="112" operator="between">
      <formula>0.6</formula>
      <formula>0.69</formula>
    </cfRule>
    <cfRule type="cellIs" dxfId="1208" priority="113" operator="between">
      <formula>0.4</formula>
      <formula>0.59</formula>
    </cfRule>
    <cfRule type="cellIs" dxfId="1207" priority="114" operator="between">
      <formula>0</formula>
      <formula>0.39</formula>
    </cfRule>
  </conditionalFormatting>
  <conditionalFormatting sqref="BI88:BI89">
    <cfRule type="cellIs" dxfId="1206" priority="103" operator="between">
      <formula>0.8</formula>
      <formula>"MAS"</formula>
    </cfRule>
    <cfRule type="cellIs" dxfId="1205" priority="104" operator="between">
      <formula>0.7</formula>
      <formula>0.79</formula>
    </cfRule>
    <cfRule type="cellIs" dxfId="1204" priority="105" operator="between">
      <formula>0.6</formula>
      <formula>0.69</formula>
    </cfRule>
    <cfRule type="cellIs" dxfId="1203" priority="106" operator="between">
      <formula>0.6</formula>
      <formula>0.69</formula>
    </cfRule>
    <cfRule type="cellIs" dxfId="1202" priority="107" operator="between">
      <formula>0.4</formula>
      <formula>0.59</formula>
    </cfRule>
    <cfRule type="cellIs" dxfId="1201" priority="108" operator="between">
      <formula>0</formula>
      <formula>0.39</formula>
    </cfRule>
  </conditionalFormatting>
  <conditionalFormatting sqref="BI90:BI92">
    <cfRule type="cellIs" dxfId="1200" priority="97" operator="between">
      <formula>0.8</formula>
      <formula>"MAS"</formula>
    </cfRule>
    <cfRule type="cellIs" dxfId="1199" priority="98" operator="between">
      <formula>0.7</formula>
      <formula>0.79</formula>
    </cfRule>
    <cfRule type="cellIs" dxfId="1198" priority="99" operator="between">
      <formula>0.6</formula>
      <formula>0.69</formula>
    </cfRule>
    <cfRule type="cellIs" dxfId="1197" priority="100" operator="between">
      <formula>0.6</formula>
      <formula>0.69</formula>
    </cfRule>
    <cfRule type="cellIs" dxfId="1196" priority="101" operator="between">
      <formula>0.4</formula>
      <formula>0.59</formula>
    </cfRule>
    <cfRule type="cellIs" dxfId="1195" priority="102" operator="between">
      <formula>0</formula>
      <formula>0.39</formula>
    </cfRule>
  </conditionalFormatting>
  <conditionalFormatting sqref="BI93:BI95">
    <cfRule type="cellIs" dxfId="1194" priority="91" operator="between">
      <formula>0.8</formula>
      <formula>"MAS"</formula>
    </cfRule>
    <cfRule type="cellIs" dxfId="1193" priority="92" operator="between">
      <formula>0.7</formula>
      <formula>0.79</formula>
    </cfRule>
    <cfRule type="cellIs" dxfId="1192" priority="93" operator="between">
      <formula>0.6</formula>
      <formula>0.69</formula>
    </cfRule>
    <cfRule type="cellIs" dxfId="1191" priority="94" operator="between">
      <formula>0.6</formula>
      <formula>0.69</formula>
    </cfRule>
    <cfRule type="cellIs" dxfId="1190" priority="95" operator="between">
      <formula>0.4</formula>
      <formula>0.59</formula>
    </cfRule>
    <cfRule type="cellIs" dxfId="1189" priority="96" operator="between">
      <formula>0</formula>
      <formula>0.39</formula>
    </cfRule>
  </conditionalFormatting>
  <conditionalFormatting sqref="BI96:BI97">
    <cfRule type="cellIs" dxfId="1188" priority="85" operator="between">
      <formula>0.8</formula>
      <formula>"MAS"</formula>
    </cfRule>
    <cfRule type="cellIs" dxfId="1187" priority="86" operator="between">
      <formula>0.7</formula>
      <formula>0.79</formula>
    </cfRule>
    <cfRule type="cellIs" dxfId="1186" priority="87" operator="between">
      <formula>0.6</formula>
      <formula>0.69</formula>
    </cfRule>
    <cfRule type="cellIs" dxfId="1185" priority="88" operator="between">
      <formula>0.6</formula>
      <formula>0.69</formula>
    </cfRule>
    <cfRule type="cellIs" dxfId="1184" priority="89" operator="between">
      <formula>0.4</formula>
      <formula>0.59</formula>
    </cfRule>
    <cfRule type="cellIs" dxfId="1183" priority="90" operator="between">
      <formula>0</formula>
      <formula>0.39</formula>
    </cfRule>
  </conditionalFormatting>
  <conditionalFormatting sqref="BI98:BI99">
    <cfRule type="cellIs" dxfId="1182" priority="79" operator="between">
      <formula>0.8</formula>
      <formula>"MAS"</formula>
    </cfRule>
    <cfRule type="cellIs" dxfId="1181" priority="80" operator="between">
      <formula>0.7</formula>
      <formula>0.79</formula>
    </cfRule>
    <cfRule type="cellIs" dxfId="1180" priority="81" operator="between">
      <formula>0.6</formula>
      <formula>0.69</formula>
    </cfRule>
    <cfRule type="cellIs" dxfId="1179" priority="82" operator="between">
      <formula>0.6</formula>
      <formula>0.69</formula>
    </cfRule>
    <cfRule type="cellIs" dxfId="1178" priority="83" operator="between">
      <formula>0.4</formula>
      <formula>0.59</formula>
    </cfRule>
    <cfRule type="cellIs" dxfId="1177" priority="84" operator="between">
      <formula>0</formula>
      <formula>0.39</formula>
    </cfRule>
  </conditionalFormatting>
  <conditionalFormatting sqref="BI100:BI101">
    <cfRule type="cellIs" dxfId="1176" priority="73" operator="between">
      <formula>0.8</formula>
      <formula>"MAS"</formula>
    </cfRule>
    <cfRule type="cellIs" dxfId="1175" priority="74" operator="between">
      <formula>0.7</formula>
      <formula>0.79</formula>
    </cfRule>
    <cfRule type="cellIs" dxfId="1174" priority="75" operator="between">
      <formula>0.6</formula>
      <formula>0.69</formula>
    </cfRule>
    <cfRule type="cellIs" dxfId="1173" priority="76" operator="between">
      <formula>0.6</formula>
      <formula>0.69</formula>
    </cfRule>
    <cfRule type="cellIs" dxfId="1172" priority="77" operator="between">
      <formula>0.4</formula>
      <formula>0.59</formula>
    </cfRule>
    <cfRule type="cellIs" dxfId="1171" priority="78" operator="between">
      <formula>0</formula>
      <formula>0.39</formula>
    </cfRule>
  </conditionalFormatting>
  <conditionalFormatting sqref="BI102:BI103">
    <cfRule type="cellIs" dxfId="1170" priority="67" operator="between">
      <formula>0.8</formula>
      <formula>"MAS"</formula>
    </cfRule>
    <cfRule type="cellIs" dxfId="1169" priority="68" operator="between">
      <formula>0.7</formula>
      <formula>0.79</formula>
    </cfRule>
    <cfRule type="cellIs" dxfId="1168" priority="69" operator="between">
      <formula>0.6</formula>
      <formula>0.69</formula>
    </cfRule>
    <cfRule type="cellIs" dxfId="1167" priority="70" operator="between">
      <formula>0.6</formula>
      <formula>0.69</formula>
    </cfRule>
    <cfRule type="cellIs" dxfId="1166" priority="71" operator="between">
      <formula>0.4</formula>
      <formula>0.59</formula>
    </cfRule>
    <cfRule type="cellIs" dxfId="1165" priority="72" operator="between">
      <formula>0</formula>
      <formula>0.39</formula>
    </cfRule>
  </conditionalFormatting>
  <conditionalFormatting sqref="BI104:BI106">
    <cfRule type="cellIs" dxfId="1164" priority="61" operator="between">
      <formula>0.8</formula>
      <formula>"MAS"</formula>
    </cfRule>
    <cfRule type="cellIs" dxfId="1163" priority="62" operator="between">
      <formula>0.7</formula>
      <formula>0.79</formula>
    </cfRule>
    <cfRule type="cellIs" dxfId="1162" priority="63" operator="between">
      <formula>0.6</formula>
      <formula>0.69</formula>
    </cfRule>
    <cfRule type="cellIs" dxfId="1161" priority="64" operator="between">
      <formula>0.6</formula>
      <formula>0.69</formula>
    </cfRule>
    <cfRule type="cellIs" dxfId="1160" priority="65" operator="between">
      <formula>0.4</formula>
      <formula>0.59</formula>
    </cfRule>
    <cfRule type="cellIs" dxfId="1159" priority="66" operator="between">
      <formula>0</formula>
      <formula>0.39</formula>
    </cfRule>
  </conditionalFormatting>
  <conditionalFormatting sqref="BI107">
    <cfRule type="cellIs" dxfId="1158" priority="55" operator="between">
      <formula>0.8</formula>
      <formula>"MAS"</formula>
    </cfRule>
    <cfRule type="cellIs" dxfId="1157" priority="56" operator="between">
      <formula>0.7</formula>
      <formula>0.79</formula>
    </cfRule>
    <cfRule type="cellIs" dxfId="1156" priority="57" operator="between">
      <formula>0.6</formula>
      <formula>0.69</formula>
    </cfRule>
    <cfRule type="cellIs" dxfId="1155" priority="58" operator="between">
      <formula>0.6</formula>
      <formula>0.69</formula>
    </cfRule>
    <cfRule type="cellIs" dxfId="1154" priority="59" operator="between">
      <formula>0.4</formula>
      <formula>0.59</formula>
    </cfRule>
    <cfRule type="cellIs" dxfId="1153" priority="60" operator="between">
      <formula>0</formula>
      <formula>0.39</formula>
    </cfRule>
  </conditionalFormatting>
  <conditionalFormatting sqref="BI109:BI111">
    <cfRule type="cellIs" dxfId="1152" priority="49" operator="between">
      <formula>0.8</formula>
      <formula>"MAS"</formula>
    </cfRule>
    <cfRule type="cellIs" dxfId="1151" priority="50" operator="between">
      <formula>0.7</formula>
      <formula>0.79</formula>
    </cfRule>
    <cfRule type="cellIs" dxfId="1150" priority="51" operator="between">
      <formula>0.6</formula>
      <formula>0.69</formula>
    </cfRule>
    <cfRule type="cellIs" dxfId="1149" priority="52" operator="between">
      <formula>0.6</formula>
      <formula>0.69</formula>
    </cfRule>
    <cfRule type="cellIs" dxfId="1148" priority="53" operator="between">
      <formula>0.4</formula>
      <formula>0.59</formula>
    </cfRule>
    <cfRule type="cellIs" dxfId="1147" priority="54" operator="between">
      <formula>0</formula>
      <formula>0.39</formula>
    </cfRule>
  </conditionalFormatting>
  <conditionalFormatting sqref="BI112">
    <cfRule type="cellIs" dxfId="1146" priority="43" operator="between">
      <formula>0.8</formula>
      <formula>"MAS"</formula>
    </cfRule>
    <cfRule type="cellIs" dxfId="1145" priority="44" operator="between">
      <formula>0.7</formula>
      <formula>0.79</formula>
    </cfRule>
    <cfRule type="cellIs" dxfId="1144" priority="45" operator="between">
      <formula>0.6</formula>
      <formula>0.69</formula>
    </cfRule>
    <cfRule type="cellIs" dxfId="1143" priority="46" operator="between">
      <formula>0.6</formula>
      <formula>0.69</formula>
    </cfRule>
    <cfRule type="cellIs" dxfId="1142" priority="47" operator="between">
      <formula>0.4</formula>
      <formula>0.59</formula>
    </cfRule>
    <cfRule type="cellIs" dxfId="1141" priority="48" operator="between">
      <formula>0</formula>
      <formula>0.39</formula>
    </cfRule>
  </conditionalFormatting>
  <conditionalFormatting sqref="BI113:BI115">
    <cfRule type="cellIs" dxfId="1140" priority="37" operator="between">
      <formula>0.8</formula>
      <formula>"MAS"</formula>
    </cfRule>
    <cfRule type="cellIs" dxfId="1139" priority="38" operator="between">
      <formula>0.7</formula>
      <formula>0.79</formula>
    </cfRule>
    <cfRule type="cellIs" dxfId="1138" priority="39" operator="between">
      <formula>0.6</formula>
      <formula>0.69</formula>
    </cfRule>
    <cfRule type="cellIs" dxfId="1137" priority="40" operator="between">
      <formula>0.6</formula>
      <formula>0.69</formula>
    </cfRule>
    <cfRule type="cellIs" dxfId="1136" priority="41" operator="between">
      <formula>0.4</formula>
      <formula>0.59</formula>
    </cfRule>
    <cfRule type="cellIs" dxfId="1135" priority="42" operator="between">
      <formula>0</formula>
      <formula>0.39</formula>
    </cfRule>
  </conditionalFormatting>
  <conditionalFormatting sqref="BI6">
    <cfRule type="cellIs" dxfId="1134" priority="31" operator="between">
      <formula>0.8</formula>
      <formula>"MAS"</formula>
    </cfRule>
    <cfRule type="cellIs" dxfId="1133" priority="32" operator="between">
      <formula>0.7</formula>
      <formula>0.79</formula>
    </cfRule>
    <cfRule type="cellIs" dxfId="1132" priority="33" operator="between">
      <formula>0.6</formula>
      <formula>0.69</formula>
    </cfRule>
    <cfRule type="cellIs" dxfId="1131" priority="34" operator="between">
      <formula>0.6</formula>
      <formula>0.69</formula>
    </cfRule>
    <cfRule type="cellIs" dxfId="1130" priority="35" operator="between">
      <formula>0.4</formula>
      <formula>0.59</formula>
    </cfRule>
    <cfRule type="cellIs" dxfId="1129" priority="36" operator="between">
      <formula>0</formula>
      <formula>0.39</formula>
    </cfRule>
  </conditionalFormatting>
  <conditionalFormatting sqref="BP32">
    <cfRule type="cellIs" dxfId="1128" priority="25" operator="between">
      <formula>0.8</formula>
      <formula>"MAS"</formula>
    </cfRule>
    <cfRule type="cellIs" dxfId="1127" priority="26" operator="between">
      <formula>0.7</formula>
      <formula>0.79</formula>
    </cfRule>
    <cfRule type="cellIs" dxfId="1126" priority="27" operator="between">
      <formula>0.6</formula>
      <formula>0.69</formula>
    </cfRule>
    <cfRule type="cellIs" dxfId="1125" priority="28" operator="between">
      <formula>0.6</formula>
      <formula>0.69</formula>
    </cfRule>
    <cfRule type="cellIs" dxfId="1124" priority="29" operator="between">
      <formula>0.4</formula>
      <formula>0.59</formula>
    </cfRule>
    <cfRule type="cellIs" dxfId="1123" priority="30" operator="between">
      <formula>0</formula>
      <formula>0.39</formula>
    </cfRule>
  </conditionalFormatting>
  <conditionalFormatting sqref="S5">
    <cfRule type="cellIs" dxfId="1122" priority="19" operator="between">
      <formula>0.8</formula>
      <formula>"MAS"</formula>
    </cfRule>
    <cfRule type="cellIs" dxfId="1121" priority="20" operator="between">
      <formula>0.7</formula>
      <formula>0.79</formula>
    </cfRule>
    <cfRule type="cellIs" dxfId="1120" priority="21" operator="between">
      <formula>0.6</formula>
      <formula>0.69</formula>
    </cfRule>
    <cfRule type="cellIs" dxfId="1119" priority="22" operator="between">
      <formula>0.6</formula>
      <formula>0.69</formula>
    </cfRule>
    <cfRule type="cellIs" dxfId="1118" priority="23" operator="between">
      <formula>0.4</formula>
      <formula>0.59</formula>
    </cfRule>
    <cfRule type="cellIs" dxfId="1117" priority="24" operator="between">
      <formula>0</formula>
      <formula>0.39</formula>
    </cfRule>
  </conditionalFormatting>
  <conditionalFormatting sqref="S9">
    <cfRule type="cellIs" dxfId="1116" priority="13" operator="between">
      <formula>0.8</formula>
      <formula>"MAS"</formula>
    </cfRule>
    <cfRule type="cellIs" dxfId="1115" priority="14" operator="between">
      <formula>0.7</formula>
      <formula>0.79</formula>
    </cfRule>
    <cfRule type="cellIs" dxfId="1114" priority="15" operator="between">
      <formula>0.6</formula>
      <formula>0.69</formula>
    </cfRule>
    <cfRule type="cellIs" dxfId="1113" priority="16" operator="between">
      <formula>0.6</formula>
      <formula>0.69</formula>
    </cfRule>
    <cfRule type="cellIs" dxfId="1112" priority="17" operator="between">
      <formula>0.4</formula>
      <formula>0.59</formula>
    </cfRule>
    <cfRule type="cellIs" dxfId="1111" priority="18" operator="between">
      <formula>0</formula>
      <formula>0.39</formula>
    </cfRule>
  </conditionalFormatting>
  <conditionalFormatting sqref="S11:S17">
    <cfRule type="cellIs" dxfId="1110" priority="7" operator="between">
      <formula>0.8</formula>
      <formula>"MAS"</formula>
    </cfRule>
    <cfRule type="cellIs" dxfId="1109" priority="8" operator="between">
      <formula>0.7</formula>
      <formula>0.79</formula>
    </cfRule>
    <cfRule type="cellIs" dxfId="1108" priority="9" operator="between">
      <formula>0.6</formula>
      <formula>0.69</formula>
    </cfRule>
    <cfRule type="cellIs" dxfId="1107" priority="10" operator="between">
      <formula>0.6</formula>
      <formula>0.69</formula>
    </cfRule>
    <cfRule type="cellIs" dxfId="1106" priority="11" operator="between">
      <formula>0.4</formula>
      <formula>0.59</formula>
    </cfRule>
    <cfRule type="cellIs" dxfId="1105" priority="12" operator="between">
      <formula>0</formula>
      <formula>0.39</formula>
    </cfRule>
  </conditionalFormatting>
  <conditionalFormatting sqref="S21:S27">
    <cfRule type="cellIs" dxfId="1104" priority="1" operator="between">
      <formula>0.8</formula>
      <formula>"MAS"</formula>
    </cfRule>
    <cfRule type="cellIs" dxfId="1103" priority="2" operator="between">
      <formula>0.7</formula>
      <formula>0.79</formula>
    </cfRule>
    <cfRule type="cellIs" dxfId="1102" priority="3" operator="between">
      <formula>0.6</formula>
      <formula>0.69</formula>
    </cfRule>
    <cfRule type="cellIs" dxfId="1101" priority="4" operator="between">
      <formula>0.6</formula>
      <formula>0.69</formula>
    </cfRule>
    <cfRule type="cellIs" dxfId="1100" priority="5" operator="between">
      <formula>0.4</formula>
      <formula>0.59</formula>
    </cfRule>
    <cfRule type="cellIs" dxfId="1099" priority="6" operator="between">
      <formula>0</formula>
      <formula>0.39</formula>
    </cfRule>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O677"/>
  <sheetViews>
    <sheetView topLeftCell="A101" workbookViewId="0">
      <pane xSplit="4" topLeftCell="AC1" activePane="topRight" state="frozen"/>
      <selection activeCell="A7" sqref="A7"/>
      <selection pane="topRight" activeCell="AD110" sqref="AD110"/>
    </sheetView>
  </sheetViews>
  <sheetFormatPr baseColWidth="10" defaultColWidth="11.42578125" defaultRowHeight="29.25" customHeight="1" x14ac:dyDescent="0.25"/>
  <cols>
    <col min="1" max="1" width="22.85546875" style="2" customWidth="1"/>
    <col min="2" max="2" width="13.42578125" style="2" customWidth="1"/>
    <col min="3" max="3" width="21.42578125" style="2" customWidth="1"/>
    <col min="4" max="4" width="11.28515625" style="2" customWidth="1"/>
    <col min="5" max="5" width="31.85546875" style="2" customWidth="1"/>
    <col min="6" max="6" width="21" style="2" customWidth="1"/>
    <col min="7" max="7" width="15.85546875" style="2" customWidth="1"/>
    <col min="8" max="8" width="13.28515625" style="2" customWidth="1"/>
    <col min="9" max="9" width="21.140625" style="2" customWidth="1"/>
    <col min="10" max="10" width="16.85546875" style="644" customWidth="1"/>
    <col min="11" max="11" width="18.7109375" style="644" customWidth="1"/>
    <col min="12" max="12" width="16.42578125" style="644" customWidth="1"/>
    <col min="13" max="13" width="15.140625" style="644" customWidth="1"/>
    <col min="14" max="14" width="14.140625" style="644" customWidth="1"/>
    <col min="15" max="16" width="13.7109375" style="644" customWidth="1"/>
    <col min="17" max="17" width="16" style="2" customWidth="1"/>
    <col min="18" max="18" width="17.85546875" style="93" customWidth="1"/>
    <col min="19" max="19" width="21.28515625" style="93" customWidth="1"/>
    <col min="20" max="20" width="22.140625" style="93" customWidth="1"/>
    <col min="21" max="21" width="19.140625" style="93" customWidth="1"/>
    <col min="22" max="22" width="18.42578125" style="93" customWidth="1"/>
    <col min="23" max="23" width="14" style="93" customWidth="1"/>
    <col min="24" max="24" width="19.85546875" style="94" customWidth="1"/>
    <col min="25" max="25" width="12" style="93" customWidth="1"/>
    <col min="26" max="26" width="19.28515625" style="94" customWidth="1"/>
    <col min="27" max="27" width="13.85546875" style="93" customWidth="1"/>
    <col min="28" max="28" width="14.7109375" style="94" customWidth="1"/>
    <col min="29" max="29" width="10.42578125" style="93" customWidth="1"/>
    <col min="30" max="30" width="21.140625" style="94" customWidth="1"/>
    <col min="31" max="31" width="100" style="766" customWidth="1"/>
    <col min="32" max="32" width="48" style="177" customWidth="1"/>
    <col min="33" max="33" width="117.140625" style="177" customWidth="1"/>
    <col min="34" max="34" width="62.28515625" style="177" customWidth="1"/>
    <col min="35" max="35" width="51" style="177" customWidth="1"/>
    <col min="36" max="36" width="69.42578125" style="177" customWidth="1"/>
    <col min="37" max="37" width="45.7109375" style="177" customWidth="1"/>
    <col min="38" max="38" width="44" style="177" customWidth="1"/>
    <col min="39" max="39" width="86.7109375" style="177" customWidth="1"/>
    <col min="40" max="40" width="50.85546875" style="177" customWidth="1"/>
    <col min="41" max="41" width="49.140625" style="177" customWidth="1"/>
    <col min="42" max="16384" width="11.42578125" style="177"/>
  </cols>
  <sheetData>
    <row r="1" spans="1:41" ht="29.25" customHeight="1" x14ac:dyDescent="0.25">
      <c r="A1" s="1125" t="s">
        <v>1468</v>
      </c>
      <c r="B1" s="1126"/>
      <c r="C1" s="1126"/>
      <c r="D1" s="1126"/>
      <c r="E1" s="1126"/>
      <c r="F1" s="1126"/>
      <c r="G1" s="1126"/>
      <c r="H1" s="1126"/>
      <c r="I1" s="1126"/>
      <c r="J1" s="1126"/>
      <c r="K1" s="1126"/>
      <c r="L1" s="1126"/>
      <c r="M1" s="1126"/>
      <c r="N1" s="1126"/>
      <c r="O1" s="1126"/>
      <c r="P1" s="1126"/>
      <c r="Q1" s="1126"/>
      <c r="R1" s="1126"/>
      <c r="S1" s="1126"/>
      <c r="T1" s="1126"/>
      <c r="U1" s="1126"/>
      <c r="V1" s="1126"/>
      <c r="W1" s="1126"/>
      <c r="X1" s="1126"/>
      <c r="Y1" s="1126"/>
      <c r="Z1" s="1126"/>
      <c r="AA1" s="1126"/>
      <c r="AB1" s="1126"/>
      <c r="AC1" s="1126"/>
      <c r="AD1" s="1126"/>
      <c r="AE1" s="1126"/>
      <c r="AF1" s="1126"/>
      <c r="AG1" s="1126"/>
      <c r="AH1" s="1126"/>
      <c r="AI1" s="1126"/>
      <c r="AJ1" s="1126"/>
      <c r="AK1" s="1126"/>
      <c r="AL1" s="1126"/>
      <c r="AM1" s="1126"/>
      <c r="AN1" s="1126"/>
      <c r="AO1" s="1126"/>
    </row>
    <row r="2" spans="1:41" ht="29.25" customHeight="1" x14ac:dyDescent="0.25">
      <c r="A2" s="775" t="s">
        <v>0</v>
      </c>
      <c r="B2" s="775" t="s">
        <v>1</v>
      </c>
      <c r="C2" s="775" t="s">
        <v>2</v>
      </c>
      <c r="D2" s="775" t="s">
        <v>12</v>
      </c>
      <c r="E2" s="775" t="s">
        <v>1469</v>
      </c>
      <c r="F2" s="770" t="s">
        <v>4</v>
      </c>
      <c r="G2" s="770" t="s">
        <v>5</v>
      </c>
      <c r="H2" s="770" t="s">
        <v>6</v>
      </c>
      <c r="I2" s="770" t="s">
        <v>7</v>
      </c>
      <c r="J2" s="1120" t="s">
        <v>1470</v>
      </c>
      <c r="K2" s="1121"/>
      <c r="L2" s="1121"/>
      <c r="M2" s="1121"/>
      <c r="N2" s="1121"/>
      <c r="O2" s="1121"/>
      <c r="P2" s="1122"/>
      <c r="Q2" s="647" t="s">
        <v>5</v>
      </c>
      <c r="R2" s="1123" t="s">
        <v>2239</v>
      </c>
      <c r="S2" s="1124"/>
      <c r="T2" s="1123" t="s">
        <v>2240</v>
      </c>
      <c r="U2" s="1124"/>
      <c r="V2" s="447" t="s">
        <v>281</v>
      </c>
      <c r="W2" s="1118" t="s">
        <v>703</v>
      </c>
      <c r="X2" s="1119"/>
      <c r="Y2" s="1118" t="s">
        <v>704</v>
      </c>
      <c r="Z2" s="1119"/>
      <c r="AA2" s="1118" t="s">
        <v>705</v>
      </c>
      <c r="AB2" s="1119"/>
      <c r="AC2" s="1118" t="s">
        <v>706</v>
      </c>
      <c r="AD2" s="1119"/>
      <c r="AE2" s="448" t="s">
        <v>2241</v>
      </c>
      <c r="AF2" s="449" t="s">
        <v>1474</v>
      </c>
      <c r="AG2" s="448" t="s">
        <v>2242</v>
      </c>
      <c r="AH2" s="449" t="s">
        <v>1474</v>
      </c>
      <c r="AI2" s="449" t="s">
        <v>1476</v>
      </c>
      <c r="AJ2" s="448" t="s">
        <v>2243</v>
      </c>
      <c r="AK2" s="449" t="s">
        <v>1474</v>
      </c>
      <c r="AL2" s="449" t="s">
        <v>1476</v>
      </c>
      <c r="AM2" s="448" t="s">
        <v>2244</v>
      </c>
      <c r="AN2" s="449" t="s">
        <v>1474</v>
      </c>
      <c r="AO2" s="449" t="s">
        <v>1476</v>
      </c>
    </row>
    <row r="3" spans="1:41" ht="29.25" customHeight="1" x14ac:dyDescent="0.25">
      <c r="A3" s="775"/>
      <c r="B3" s="775"/>
      <c r="C3" s="775"/>
      <c r="D3" s="775"/>
      <c r="E3" s="775"/>
      <c r="F3" s="769"/>
      <c r="G3" s="769"/>
      <c r="H3" s="769"/>
      <c r="I3" s="769"/>
      <c r="J3" s="450" t="s">
        <v>1479</v>
      </c>
      <c r="K3" s="450" t="s">
        <v>1480</v>
      </c>
      <c r="L3" s="450" t="s">
        <v>1481</v>
      </c>
      <c r="M3" s="450" t="s">
        <v>1482</v>
      </c>
      <c r="N3" s="450" t="s">
        <v>1483</v>
      </c>
      <c r="O3" s="450" t="s">
        <v>1484</v>
      </c>
      <c r="P3" s="450" t="s">
        <v>1485</v>
      </c>
      <c r="Q3" s="775"/>
      <c r="R3" s="775" t="s">
        <v>707</v>
      </c>
      <c r="S3" s="398" t="s">
        <v>700</v>
      </c>
      <c r="T3" s="775" t="s">
        <v>707</v>
      </c>
      <c r="U3" s="398" t="s">
        <v>700</v>
      </c>
      <c r="V3" s="451"/>
      <c r="W3" s="775" t="s">
        <v>701</v>
      </c>
      <c r="X3" s="398" t="s">
        <v>702</v>
      </c>
      <c r="Y3" s="775" t="s">
        <v>701</v>
      </c>
      <c r="Z3" s="398" t="s">
        <v>702</v>
      </c>
      <c r="AA3" s="775" t="s">
        <v>701</v>
      </c>
      <c r="AB3" s="398" t="s">
        <v>702</v>
      </c>
      <c r="AC3" s="775" t="s">
        <v>701</v>
      </c>
      <c r="AD3" s="398" t="s">
        <v>702</v>
      </c>
      <c r="AE3" s="452"/>
      <c r="AF3" s="453"/>
      <c r="AG3" s="453"/>
      <c r="AH3" s="454"/>
      <c r="AI3" s="376"/>
      <c r="AJ3" s="356"/>
      <c r="AK3" s="356"/>
      <c r="AL3" s="356"/>
      <c r="AM3" s="356"/>
      <c r="AN3" s="356"/>
      <c r="AO3" s="356"/>
    </row>
    <row r="4" spans="1:41" ht="29.25" customHeight="1" x14ac:dyDescent="0.25">
      <c r="A4" s="455" t="s">
        <v>13</v>
      </c>
      <c r="B4" s="776" t="s">
        <v>14</v>
      </c>
      <c r="C4" s="776" t="s">
        <v>15</v>
      </c>
      <c r="D4" s="767">
        <v>1</v>
      </c>
      <c r="E4" s="648" t="s">
        <v>1486</v>
      </c>
      <c r="F4" s="767" t="s">
        <v>1487</v>
      </c>
      <c r="G4" s="767" t="s">
        <v>1103</v>
      </c>
      <c r="H4" s="767" t="s">
        <v>19</v>
      </c>
      <c r="I4" s="767" t="s">
        <v>1488</v>
      </c>
      <c r="J4" s="457"/>
      <c r="K4" s="458"/>
      <c r="L4" s="458"/>
      <c r="M4" s="458"/>
      <c r="N4" s="459"/>
      <c r="O4" s="458"/>
      <c r="P4" s="458"/>
      <c r="Q4" s="73">
        <v>1</v>
      </c>
      <c r="R4" s="777">
        <v>100</v>
      </c>
      <c r="S4" s="777">
        <v>100</v>
      </c>
      <c r="T4" s="460"/>
      <c r="U4" s="461"/>
      <c r="V4" s="462">
        <f>(S4/R4)*1</f>
        <v>1</v>
      </c>
      <c r="W4" s="777"/>
      <c r="X4" s="461"/>
      <c r="Y4" s="463"/>
      <c r="Z4" s="461"/>
      <c r="AA4" s="463"/>
      <c r="AB4" s="461"/>
      <c r="AC4" s="463"/>
      <c r="AD4" s="461"/>
      <c r="AE4" s="464" t="s">
        <v>2245</v>
      </c>
      <c r="AF4" s="465" t="s">
        <v>2217</v>
      </c>
      <c r="AG4" s="466" t="s">
        <v>2378</v>
      </c>
      <c r="AH4" s="356" t="s">
        <v>1496</v>
      </c>
      <c r="AI4" s="467"/>
      <c r="AJ4" s="773" t="s">
        <v>2527</v>
      </c>
      <c r="AK4" s="773" t="s">
        <v>2528</v>
      </c>
      <c r="AL4" s="356"/>
      <c r="AM4" s="773"/>
      <c r="AN4" s="356"/>
      <c r="AO4" s="356"/>
    </row>
    <row r="5" spans="1:41" ht="29.25" customHeight="1" x14ac:dyDescent="0.25">
      <c r="A5" s="455"/>
      <c r="B5" s="776"/>
      <c r="C5" s="776"/>
      <c r="D5" s="767">
        <v>2</v>
      </c>
      <c r="E5" s="767" t="s">
        <v>21</v>
      </c>
      <c r="F5" s="767" t="s">
        <v>22</v>
      </c>
      <c r="G5" s="767" t="s">
        <v>23</v>
      </c>
      <c r="H5" s="767" t="s">
        <v>24</v>
      </c>
      <c r="I5" s="767" t="s">
        <v>1497</v>
      </c>
      <c r="J5" s="469" t="s">
        <v>1498</v>
      </c>
      <c r="K5" s="469" t="s">
        <v>1499</v>
      </c>
      <c r="L5" s="469" t="s">
        <v>1500</v>
      </c>
      <c r="M5" s="356">
        <v>28.4</v>
      </c>
      <c r="N5" s="469" t="s">
        <v>1501</v>
      </c>
      <c r="O5" s="469" t="s">
        <v>1498</v>
      </c>
      <c r="P5" s="356">
        <v>6</v>
      </c>
      <c r="Q5" s="118">
        <v>1</v>
      </c>
      <c r="R5" s="777">
        <v>3</v>
      </c>
      <c r="S5" s="470">
        <v>22</v>
      </c>
      <c r="T5" s="677" t="s">
        <v>2664</v>
      </c>
      <c r="U5" s="678" t="s">
        <v>2665</v>
      </c>
      <c r="V5" s="472">
        <f>(S5/R5)*1</f>
        <v>7.333333333333333</v>
      </c>
      <c r="W5" s="777">
        <v>2</v>
      </c>
      <c r="X5" s="650">
        <v>90320000</v>
      </c>
      <c r="Y5" s="463" t="s">
        <v>2379</v>
      </c>
      <c r="Z5" s="461" t="s">
        <v>2380</v>
      </c>
      <c r="AA5" s="463">
        <v>3</v>
      </c>
      <c r="AB5" s="461">
        <v>17959231</v>
      </c>
      <c r="AC5" s="463">
        <v>2</v>
      </c>
      <c r="AD5" s="461">
        <v>125000000</v>
      </c>
      <c r="AE5" s="464" t="s">
        <v>2246</v>
      </c>
      <c r="AF5" s="464" t="s">
        <v>2247</v>
      </c>
      <c r="AG5" s="463" t="s">
        <v>2381</v>
      </c>
      <c r="AH5" s="773" t="s">
        <v>2382</v>
      </c>
      <c r="AI5" s="467"/>
      <c r="AJ5" s="773" t="s">
        <v>2529</v>
      </c>
      <c r="AK5" s="773" t="s">
        <v>2468</v>
      </c>
      <c r="AL5" s="356"/>
      <c r="AM5" s="773" t="s">
        <v>2666</v>
      </c>
      <c r="AN5" s="773" t="s">
        <v>2667</v>
      </c>
      <c r="AO5" s="356"/>
    </row>
    <row r="6" spans="1:41" ht="29.25" customHeight="1" x14ac:dyDescent="0.25">
      <c r="A6" s="455"/>
      <c r="B6" s="776"/>
      <c r="C6" s="776"/>
      <c r="D6" s="474">
        <v>3</v>
      </c>
      <c r="E6" s="767" t="s">
        <v>1105</v>
      </c>
      <c r="F6" s="776" t="s">
        <v>27</v>
      </c>
      <c r="G6" s="776" t="s">
        <v>28</v>
      </c>
      <c r="H6" s="776" t="s">
        <v>1106</v>
      </c>
      <c r="I6" s="776" t="s">
        <v>1509</v>
      </c>
      <c r="J6" s="459"/>
      <c r="K6" s="459"/>
      <c r="L6" s="459"/>
      <c r="M6" s="459"/>
      <c r="N6" s="459"/>
      <c r="O6" s="459"/>
      <c r="P6" s="459"/>
      <c r="Q6" s="765">
        <v>10</v>
      </c>
      <c r="R6" s="475">
        <v>1</v>
      </c>
      <c r="S6" s="475">
        <v>3</v>
      </c>
      <c r="T6" s="652" t="s">
        <v>2469</v>
      </c>
      <c r="U6" s="652" t="s">
        <v>2470</v>
      </c>
      <c r="V6" s="472">
        <v>1</v>
      </c>
      <c r="W6" s="777">
        <v>2</v>
      </c>
      <c r="X6" s="651">
        <v>1000000</v>
      </c>
      <c r="Y6" s="463"/>
      <c r="Z6" s="461"/>
      <c r="AA6" s="463">
        <v>1</v>
      </c>
      <c r="AB6" s="461">
        <v>4000000</v>
      </c>
      <c r="AC6" s="463"/>
      <c r="AD6" s="461"/>
      <c r="AE6" s="464" t="s">
        <v>2248</v>
      </c>
      <c r="AF6" s="464" t="s">
        <v>2249</v>
      </c>
      <c r="AG6" s="463" t="s">
        <v>2383</v>
      </c>
      <c r="AH6" s="356" t="s">
        <v>1504</v>
      </c>
      <c r="AI6" s="467"/>
      <c r="AJ6" s="773" t="s">
        <v>2471</v>
      </c>
      <c r="AK6" s="773" t="s">
        <v>2530</v>
      </c>
      <c r="AL6" s="356"/>
      <c r="AM6" s="773" t="s">
        <v>2668</v>
      </c>
      <c r="AN6" s="773" t="s">
        <v>2669</v>
      </c>
      <c r="AO6" s="356"/>
    </row>
    <row r="7" spans="1:41" ht="29.25" customHeight="1" x14ac:dyDescent="0.25">
      <c r="A7" s="455"/>
      <c r="B7" s="776"/>
      <c r="C7" s="776"/>
      <c r="D7" s="767">
        <v>4</v>
      </c>
      <c r="E7" s="776" t="s">
        <v>1109</v>
      </c>
      <c r="F7" s="776" t="s">
        <v>32</v>
      </c>
      <c r="G7" s="776" t="s">
        <v>33</v>
      </c>
      <c r="H7" s="776" t="s">
        <v>34</v>
      </c>
      <c r="I7" s="776" t="s">
        <v>1515</v>
      </c>
      <c r="J7" s="459" t="s">
        <v>1371</v>
      </c>
      <c r="K7" s="459" t="s">
        <v>1371</v>
      </c>
      <c r="L7" s="459" t="s">
        <v>1371</v>
      </c>
      <c r="M7" s="459" t="s">
        <v>1371</v>
      </c>
      <c r="N7" s="459" t="s">
        <v>1371</v>
      </c>
      <c r="O7" s="459" t="s">
        <v>1371</v>
      </c>
      <c r="P7" s="459" t="s">
        <v>1371</v>
      </c>
      <c r="Q7" s="765">
        <v>10</v>
      </c>
      <c r="R7" s="772">
        <v>1</v>
      </c>
      <c r="S7" s="772">
        <v>2</v>
      </c>
      <c r="T7" s="652" t="s">
        <v>2384</v>
      </c>
      <c r="U7" s="652" t="s">
        <v>2385</v>
      </c>
      <c r="V7" s="472">
        <v>1</v>
      </c>
      <c r="W7" s="463">
        <v>1</v>
      </c>
      <c r="X7" s="461">
        <v>750000</v>
      </c>
      <c r="Y7" s="463">
        <v>1</v>
      </c>
      <c r="Z7" s="651">
        <v>1500000</v>
      </c>
      <c r="AA7" s="463"/>
      <c r="AB7" s="461"/>
      <c r="AC7" s="463"/>
      <c r="AD7" s="461"/>
      <c r="AE7" s="464" t="s">
        <v>2250</v>
      </c>
      <c r="AF7" s="464" t="s">
        <v>1504</v>
      </c>
      <c r="AG7" s="463" t="s">
        <v>2386</v>
      </c>
      <c r="AH7" s="773" t="s">
        <v>1504</v>
      </c>
      <c r="AI7" s="479"/>
      <c r="AJ7" s="356"/>
      <c r="AK7" s="356"/>
      <c r="AL7" s="356"/>
      <c r="AM7" s="773"/>
      <c r="AN7" s="356"/>
      <c r="AO7" s="356"/>
    </row>
    <row r="8" spans="1:41" ht="29.25" customHeight="1" x14ac:dyDescent="0.25">
      <c r="A8" s="455"/>
      <c r="B8" s="776"/>
      <c r="C8" s="776"/>
      <c r="D8" s="767">
        <v>5</v>
      </c>
      <c r="E8" s="776" t="s">
        <v>36</v>
      </c>
      <c r="F8" s="776" t="s">
        <v>37</v>
      </c>
      <c r="G8" s="776" t="s">
        <v>38</v>
      </c>
      <c r="H8" s="776" t="s">
        <v>1111</v>
      </c>
      <c r="I8" s="776" t="s">
        <v>1112</v>
      </c>
      <c r="J8" s="459" t="s">
        <v>1371</v>
      </c>
      <c r="K8" s="459" t="s">
        <v>1371</v>
      </c>
      <c r="L8" s="459" t="s">
        <v>1371</v>
      </c>
      <c r="M8" s="459" t="s">
        <v>1371</v>
      </c>
      <c r="N8" s="459" t="s">
        <v>1371</v>
      </c>
      <c r="O8" s="459" t="s">
        <v>1371</v>
      </c>
      <c r="P8" s="459" t="s">
        <v>1371</v>
      </c>
      <c r="Q8" s="765">
        <v>5</v>
      </c>
      <c r="R8" s="475">
        <v>1</v>
      </c>
      <c r="S8" s="475">
        <v>2</v>
      </c>
      <c r="T8" s="651">
        <v>4000000</v>
      </c>
      <c r="U8" s="651">
        <v>1000000</v>
      </c>
      <c r="V8" s="472">
        <f t="shared" ref="V8:V19" si="0">(S8/R8)*1</f>
        <v>2</v>
      </c>
      <c r="W8" s="777" t="s">
        <v>2251</v>
      </c>
      <c r="X8" s="652" t="s">
        <v>2252</v>
      </c>
      <c r="Y8" s="463"/>
      <c r="Z8" s="461"/>
      <c r="AA8" s="463"/>
      <c r="AB8" s="461"/>
      <c r="AC8" s="463"/>
      <c r="AD8" s="461"/>
      <c r="AE8" s="464" t="s">
        <v>2670</v>
      </c>
      <c r="AF8" s="478" t="s">
        <v>1504</v>
      </c>
      <c r="AG8" s="463" t="s">
        <v>2387</v>
      </c>
      <c r="AH8" s="773" t="s">
        <v>1508</v>
      </c>
      <c r="AI8" s="467"/>
      <c r="AJ8" s="773" t="s">
        <v>2531</v>
      </c>
      <c r="AK8" s="356" t="s">
        <v>1496</v>
      </c>
      <c r="AL8" s="356"/>
      <c r="AM8" s="773"/>
      <c r="AN8" s="773"/>
      <c r="AO8" s="356"/>
    </row>
    <row r="9" spans="1:41" ht="29.25" customHeight="1" x14ac:dyDescent="0.25">
      <c r="A9" s="455"/>
      <c r="B9" s="776"/>
      <c r="C9" s="776"/>
      <c r="D9" s="767">
        <v>6</v>
      </c>
      <c r="E9" s="767" t="s">
        <v>41</v>
      </c>
      <c r="F9" s="776" t="s">
        <v>1114</v>
      </c>
      <c r="G9" s="776" t="s">
        <v>1522</v>
      </c>
      <c r="H9" s="776" t="s">
        <v>44</v>
      </c>
      <c r="I9" s="776" t="s">
        <v>1523</v>
      </c>
      <c r="J9" s="459" t="s">
        <v>1371</v>
      </c>
      <c r="K9" s="459" t="s">
        <v>1371</v>
      </c>
      <c r="L9" s="459" t="s">
        <v>1371</v>
      </c>
      <c r="M9" s="459" t="s">
        <v>1371</v>
      </c>
      <c r="N9" s="459" t="s">
        <v>1371</v>
      </c>
      <c r="O9" s="459" t="s">
        <v>1371</v>
      </c>
      <c r="P9" s="459" t="s">
        <v>1371</v>
      </c>
      <c r="Q9" s="118">
        <v>0.8</v>
      </c>
      <c r="R9" s="475">
        <v>2</v>
      </c>
      <c r="S9" s="480">
        <v>2</v>
      </c>
      <c r="T9" s="179"/>
      <c r="U9" s="175">
        <v>320000</v>
      </c>
      <c r="V9" s="472">
        <f t="shared" si="0"/>
        <v>1</v>
      </c>
      <c r="W9" s="777" t="s">
        <v>2253</v>
      </c>
      <c r="X9" s="175" t="s">
        <v>2254</v>
      </c>
      <c r="Y9" s="463"/>
      <c r="Z9" s="461"/>
      <c r="AA9" s="463"/>
      <c r="AB9" s="461"/>
      <c r="AC9" s="463">
        <v>1</v>
      </c>
      <c r="AD9" s="461">
        <v>320000</v>
      </c>
      <c r="AE9" s="464" t="s">
        <v>2255</v>
      </c>
      <c r="AF9" s="464" t="s">
        <v>2249</v>
      </c>
      <c r="AG9" s="463" t="s">
        <v>2388</v>
      </c>
      <c r="AH9" s="356" t="s">
        <v>1504</v>
      </c>
      <c r="AI9" s="467"/>
      <c r="AJ9" s="773" t="s">
        <v>2532</v>
      </c>
      <c r="AK9" s="773" t="s">
        <v>2533</v>
      </c>
      <c r="AL9" s="356"/>
      <c r="AM9" s="773" t="s">
        <v>2671</v>
      </c>
      <c r="AN9" s="773" t="s">
        <v>2560</v>
      </c>
      <c r="AO9" s="356"/>
    </row>
    <row r="10" spans="1:41" ht="29.25" customHeight="1" x14ac:dyDescent="0.25">
      <c r="A10" s="455"/>
      <c r="B10" s="776"/>
      <c r="C10" s="776"/>
      <c r="D10" s="767">
        <v>7</v>
      </c>
      <c r="E10" s="767" t="s">
        <v>46</v>
      </c>
      <c r="F10" s="776" t="s">
        <v>47</v>
      </c>
      <c r="G10" s="776" t="s">
        <v>48</v>
      </c>
      <c r="H10" s="776" t="s">
        <v>19</v>
      </c>
      <c r="I10" s="776" t="s">
        <v>1116</v>
      </c>
      <c r="J10" s="773" t="s">
        <v>1526</v>
      </c>
      <c r="K10" s="481" t="s">
        <v>1527</v>
      </c>
      <c r="L10" s="481">
        <v>2301030</v>
      </c>
      <c r="M10" s="481" t="s">
        <v>1528</v>
      </c>
      <c r="N10" s="481" t="s">
        <v>1529</v>
      </c>
      <c r="O10" s="187"/>
      <c r="P10" s="481">
        <v>17000</v>
      </c>
      <c r="Q10" s="118">
        <v>1</v>
      </c>
      <c r="R10" s="772">
        <v>100</v>
      </c>
      <c r="S10" s="772">
        <v>100</v>
      </c>
      <c r="T10" s="773" t="s">
        <v>2472</v>
      </c>
      <c r="U10" s="773" t="s">
        <v>2473</v>
      </c>
      <c r="V10" s="482">
        <f t="shared" si="0"/>
        <v>1</v>
      </c>
      <c r="W10" s="463">
        <v>85</v>
      </c>
      <c r="X10" s="356" t="s">
        <v>2257</v>
      </c>
      <c r="Y10" s="463"/>
      <c r="Z10" s="461"/>
      <c r="AA10" s="463">
        <v>718</v>
      </c>
      <c r="AB10" s="461">
        <v>207765000</v>
      </c>
      <c r="AC10" s="463"/>
      <c r="AD10" s="461"/>
      <c r="AE10" s="464" t="s">
        <v>2258</v>
      </c>
      <c r="AF10" s="773" t="s">
        <v>2259</v>
      </c>
      <c r="AG10" s="466" t="s">
        <v>2389</v>
      </c>
      <c r="AH10" s="773" t="s">
        <v>2390</v>
      </c>
      <c r="AI10" s="467"/>
      <c r="AJ10" s="773" t="s">
        <v>2534</v>
      </c>
      <c r="AK10" s="773" t="s">
        <v>2535</v>
      </c>
      <c r="AL10" s="356"/>
      <c r="AM10" s="773"/>
      <c r="AN10" s="773"/>
      <c r="AO10" s="356"/>
    </row>
    <row r="11" spans="1:41" ht="29.25" customHeight="1" x14ac:dyDescent="0.25">
      <c r="A11" s="455"/>
      <c r="B11" s="776"/>
      <c r="C11" s="776" t="s">
        <v>1117</v>
      </c>
      <c r="D11" s="474">
        <v>8</v>
      </c>
      <c r="E11" s="776" t="s">
        <v>51</v>
      </c>
      <c r="F11" s="776" t="s">
        <v>52</v>
      </c>
      <c r="G11" s="776" t="s">
        <v>53</v>
      </c>
      <c r="H11" s="776" t="s">
        <v>54</v>
      </c>
      <c r="I11" s="776" t="s">
        <v>1537</v>
      </c>
      <c r="J11" s="776"/>
      <c r="K11" s="776" t="s">
        <v>1538</v>
      </c>
      <c r="L11" s="776">
        <v>2</v>
      </c>
      <c r="M11" s="483" t="s">
        <v>1539</v>
      </c>
      <c r="N11" s="776"/>
      <c r="O11" s="483" t="s">
        <v>1540</v>
      </c>
      <c r="P11" s="776"/>
      <c r="Q11" s="118">
        <v>1</v>
      </c>
      <c r="R11" s="475">
        <v>4</v>
      </c>
      <c r="S11" s="480">
        <v>74</v>
      </c>
      <c r="T11" s="755" t="s">
        <v>2672</v>
      </c>
      <c r="U11" s="755" t="s">
        <v>2673</v>
      </c>
      <c r="V11" s="482">
        <f t="shared" si="0"/>
        <v>18.5</v>
      </c>
      <c r="W11" s="777">
        <v>40</v>
      </c>
      <c r="X11" s="653">
        <v>5986410</v>
      </c>
      <c r="Y11" s="463"/>
      <c r="Z11" s="461"/>
      <c r="AA11" s="463">
        <v>4</v>
      </c>
      <c r="AB11" s="461">
        <v>0</v>
      </c>
      <c r="AC11" s="463">
        <v>30</v>
      </c>
      <c r="AD11" s="461">
        <v>228942166</v>
      </c>
      <c r="AE11" s="464" t="s">
        <v>2260</v>
      </c>
      <c r="AF11" s="485" t="s">
        <v>2249</v>
      </c>
      <c r="AG11" s="486" t="s">
        <v>2391</v>
      </c>
      <c r="AH11" s="356" t="s">
        <v>1496</v>
      </c>
      <c r="AI11" s="467"/>
      <c r="AJ11" s="773" t="s">
        <v>2536</v>
      </c>
      <c r="AK11" s="773" t="s">
        <v>2537</v>
      </c>
      <c r="AL11" s="356"/>
      <c r="AM11" s="654" t="s">
        <v>2674</v>
      </c>
      <c r="AN11" s="773" t="s">
        <v>2667</v>
      </c>
      <c r="AO11" s="356"/>
    </row>
    <row r="12" spans="1:41" ht="29.25" customHeight="1" x14ac:dyDescent="0.25">
      <c r="A12" s="455"/>
      <c r="B12" s="776"/>
      <c r="C12" s="776"/>
      <c r="D12" s="474">
        <v>9</v>
      </c>
      <c r="E12" s="776" t="s">
        <v>1119</v>
      </c>
      <c r="F12" s="776" t="s">
        <v>1120</v>
      </c>
      <c r="G12" s="776" t="s">
        <v>1121</v>
      </c>
      <c r="H12" s="776" t="s">
        <v>59</v>
      </c>
      <c r="I12" s="776" t="s">
        <v>1537</v>
      </c>
      <c r="J12" s="487"/>
      <c r="K12" s="776" t="s">
        <v>1538</v>
      </c>
      <c r="L12" s="776">
        <v>2</v>
      </c>
      <c r="M12" s="483" t="s">
        <v>1544</v>
      </c>
      <c r="N12" s="776"/>
      <c r="O12" s="483" t="s">
        <v>1545</v>
      </c>
      <c r="P12" s="776"/>
      <c r="Q12" s="118">
        <v>0.9</v>
      </c>
      <c r="R12" s="475">
        <v>12</v>
      </c>
      <c r="S12" s="480">
        <v>22</v>
      </c>
      <c r="T12" s="655" t="s">
        <v>2675</v>
      </c>
      <c r="U12" s="649" t="s">
        <v>2676</v>
      </c>
      <c r="V12" s="482">
        <f t="shared" si="0"/>
        <v>1.8333333333333333</v>
      </c>
      <c r="W12" s="777">
        <v>17</v>
      </c>
      <c r="X12" s="649">
        <v>123000000</v>
      </c>
      <c r="Y12" s="463">
        <v>3</v>
      </c>
      <c r="Z12" s="461">
        <v>163000000</v>
      </c>
      <c r="AA12" s="463">
        <v>11</v>
      </c>
      <c r="AB12" s="461">
        <v>721250</v>
      </c>
      <c r="AC12" s="463">
        <v>8</v>
      </c>
      <c r="AD12" s="461" t="s">
        <v>2677</v>
      </c>
      <c r="AE12" s="489" t="s">
        <v>2261</v>
      </c>
      <c r="AF12" s="464" t="s">
        <v>1568</v>
      </c>
      <c r="AG12" s="463" t="s">
        <v>2392</v>
      </c>
      <c r="AH12" s="773" t="s">
        <v>2393</v>
      </c>
      <c r="AI12" s="467"/>
      <c r="AJ12" s="773" t="s">
        <v>2538</v>
      </c>
      <c r="AK12" s="773" t="s">
        <v>2539</v>
      </c>
      <c r="AL12" s="356"/>
      <c r="AM12" s="773" t="s">
        <v>2678</v>
      </c>
      <c r="AN12" s="773" t="s">
        <v>2679</v>
      </c>
      <c r="AO12" s="356"/>
    </row>
    <row r="13" spans="1:41" ht="29.25" customHeight="1" x14ac:dyDescent="0.25">
      <c r="A13" s="455"/>
      <c r="B13" s="776"/>
      <c r="C13" s="776"/>
      <c r="D13" s="474">
        <v>10</v>
      </c>
      <c r="E13" s="776" t="s">
        <v>1550</v>
      </c>
      <c r="F13" s="776" t="s">
        <v>61</v>
      </c>
      <c r="G13" s="776" t="s">
        <v>62</v>
      </c>
      <c r="H13" s="776" t="s">
        <v>63</v>
      </c>
      <c r="I13" s="776" t="s">
        <v>1537</v>
      </c>
      <c r="J13" s="487"/>
      <c r="K13" s="776" t="s">
        <v>1538</v>
      </c>
      <c r="L13" s="776">
        <v>2</v>
      </c>
      <c r="M13" s="776" t="s">
        <v>1551</v>
      </c>
      <c r="N13" s="776">
        <v>170201700</v>
      </c>
      <c r="O13" s="776" t="s">
        <v>1552</v>
      </c>
      <c r="P13" s="776">
        <v>2500</v>
      </c>
      <c r="Q13" s="118">
        <v>0.9</v>
      </c>
      <c r="R13" s="772">
        <v>3</v>
      </c>
      <c r="S13" s="772">
        <v>2</v>
      </c>
      <c r="T13" s="490" t="s">
        <v>2474</v>
      </c>
      <c r="U13" s="476">
        <v>3200000</v>
      </c>
      <c r="V13" s="482">
        <f t="shared" si="0"/>
        <v>0.66666666666666663</v>
      </c>
      <c r="W13" s="463"/>
      <c r="X13" s="461"/>
      <c r="Y13" s="463"/>
      <c r="Z13" s="461"/>
      <c r="AA13" s="463">
        <v>2</v>
      </c>
      <c r="AB13" s="461">
        <v>3200000</v>
      </c>
      <c r="AC13" s="463"/>
      <c r="AD13" s="461"/>
      <c r="AE13" s="656" t="s">
        <v>2262</v>
      </c>
      <c r="AF13" s="464" t="s">
        <v>1568</v>
      </c>
      <c r="AG13" s="463" t="s">
        <v>2394</v>
      </c>
      <c r="AH13" s="773" t="s">
        <v>2395</v>
      </c>
      <c r="AI13" s="479"/>
      <c r="AJ13" s="773" t="s">
        <v>2540</v>
      </c>
      <c r="AK13" s="773" t="s">
        <v>2541</v>
      </c>
      <c r="AL13" s="356"/>
      <c r="AM13" s="773" t="s">
        <v>2668</v>
      </c>
      <c r="AN13" s="356" t="s">
        <v>2669</v>
      </c>
      <c r="AO13" s="356"/>
    </row>
    <row r="14" spans="1:41" ht="29.25" customHeight="1" x14ac:dyDescent="0.25">
      <c r="A14" s="455"/>
      <c r="B14" s="776"/>
      <c r="C14" s="776" t="s">
        <v>1117</v>
      </c>
      <c r="D14" s="474">
        <v>11</v>
      </c>
      <c r="E14" s="776" t="s">
        <v>1561</v>
      </c>
      <c r="F14" s="776" t="s">
        <v>1562</v>
      </c>
      <c r="G14" s="776" t="s">
        <v>66</v>
      </c>
      <c r="H14" s="776" t="s">
        <v>67</v>
      </c>
      <c r="I14" s="776" t="s">
        <v>1563</v>
      </c>
      <c r="J14" s="776"/>
      <c r="K14" s="776" t="s">
        <v>1538</v>
      </c>
      <c r="L14" s="776">
        <v>2</v>
      </c>
      <c r="M14" s="776" t="s">
        <v>1551</v>
      </c>
      <c r="N14" s="776">
        <v>170201700</v>
      </c>
      <c r="O14" s="776" t="s">
        <v>1552</v>
      </c>
      <c r="P14" s="776">
        <v>2500</v>
      </c>
      <c r="Q14" s="118">
        <v>0.95</v>
      </c>
      <c r="R14" s="475" t="s">
        <v>2817</v>
      </c>
      <c r="S14" s="480"/>
      <c r="T14" s="649" t="s">
        <v>2680</v>
      </c>
      <c r="U14" s="649" t="s">
        <v>2681</v>
      </c>
      <c r="V14" s="482" t="e">
        <f t="shared" si="0"/>
        <v>#VALUE!</v>
      </c>
      <c r="W14" s="777"/>
      <c r="X14" s="649">
        <v>16018000</v>
      </c>
      <c r="Y14" s="463"/>
      <c r="Z14" s="461"/>
      <c r="AA14" s="463"/>
      <c r="AB14" s="461"/>
      <c r="AC14" s="463"/>
      <c r="AD14" s="461"/>
      <c r="AE14" s="489" t="s">
        <v>2682</v>
      </c>
      <c r="AF14" s="464" t="s">
        <v>1568</v>
      </c>
      <c r="AG14" s="463" t="s">
        <v>2396</v>
      </c>
      <c r="AH14" s="356" t="s">
        <v>1568</v>
      </c>
      <c r="AI14" s="467"/>
      <c r="AJ14" s="773" t="s">
        <v>2542</v>
      </c>
      <c r="AK14" s="773" t="s">
        <v>2543</v>
      </c>
      <c r="AL14" s="356"/>
      <c r="AM14" s="773" t="s">
        <v>2683</v>
      </c>
      <c r="AN14" s="773" t="s">
        <v>2667</v>
      </c>
      <c r="AO14" s="356"/>
    </row>
    <row r="15" spans="1:41" ht="29.25" customHeight="1" x14ac:dyDescent="0.25">
      <c r="A15" s="455"/>
      <c r="B15" s="776"/>
      <c r="C15" s="776"/>
      <c r="D15" s="474">
        <v>12</v>
      </c>
      <c r="E15" s="776" t="s">
        <v>1128</v>
      </c>
      <c r="F15" s="776" t="s">
        <v>1129</v>
      </c>
      <c r="G15" s="776" t="s">
        <v>71</v>
      </c>
      <c r="H15" s="776" t="s">
        <v>72</v>
      </c>
      <c r="I15" s="776" t="s">
        <v>1566</v>
      </c>
      <c r="J15" s="491"/>
      <c r="K15" s="776" t="s">
        <v>1538</v>
      </c>
      <c r="L15" s="776">
        <v>2</v>
      </c>
      <c r="M15" s="776" t="s">
        <v>1551</v>
      </c>
      <c r="N15" s="776">
        <v>170201700</v>
      </c>
      <c r="O15" s="776" t="s">
        <v>1552</v>
      </c>
      <c r="P15" s="776">
        <v>2500</v>
      </c>
      <c r="Q15" s="118">
        <v>0.5</v>
      </c>
      <c r="R15" s="772">
        <v>80</v>
      </c>
      <c r="S15" s="772"/>
      <c r="T15" s="492">
        <v>13000000</v>
      </c>
      <c r="U15" s="401">
        <v>13000000</v>
      </c>
      <c r="V15" s="482">
        <f t="shared" si="0"/>
        <v>0</v>
      </c>
      <c r="W15" s="463"/>
      <c r="X15" s="493"/>
      <c r="Y15" s="463"/>
      <c r="Z15" s="461"/>
      <c r="AA15" s="463"/>
      <c r="AB15" s="461"/>
      <c r="AC15" s="463"/>
      <c r="AD15" s="461">
        <v>13000000</v>
      </c>
      <c r="AE15" s="489" t="s">
        <v>2263</v>
      </c>
      <c r="AF15" s="464"/>
      <c r="AG15" s="453"/>
      <c r="AH15" s="356"/>
      <c r="AI15" s="467"/>
      <c r="AJ15" s="773" t="s">
        <v>2542</v>
      </c>
      <c r="AK15" s="773" t="s">
        <v>2543</v>
      </c>
      <c r="AL15" s="356"/>
      <c r="AM15" s="773" t="s">
        <v>2684</v>
      </c>
      <c r="AN15" s="773" t="s">
        <v>2667</v>
      </c>
      <c r="AO15" s="356"/>
    </row>
    <row r="16" spans="1:41" ht="29.25" customHeight="1" x14ac:dyDescent="0.25">
      <c r="A16" s="455"/>
      <c r="B16" s="776"/>
      <c r="C16" s="776"/>
      <c r="D16" s="474">
        <v>13</v>
      </c>
      <c r="E16" s="776" t="s">
        <v>1131</v>
      </c>
      <c r="F16" s="776" t="s">
        <v>288</v>
      </c>
      <c r="G16" s="776" t="s">
        <v>1132</v>
      </c>
      <c r="H16" s="776" t="s">
        <v>74</v>
      </c>
      <c r="I16" s="776" t="s">
        <v>1570</v>
      </c>
      <c r="J16" s="491"/>
      <c r="K16" s="776" t="s">
        <v>1538</v>
      </c>
      <c r="L16" s="776">
        <v>2</v>
      </c>
      <c r="M16" s="776" t="s">
        <v>1551</v>
      </c>
      <c r="N16" s="776">
        <v>170201700</v>
      </c>
      <c r="O16" s="776" t="s">
        <v>1552</v>
      </c>
      <c r="P16" s="776">
        <v>2500</v>
      </c>
      <c r="Q16" s="118">
        <v>0.5</v>
      </c>
      <c r="R16" s="494" t="s">
        <v>2817</v>
      </c>
      <c r="S16" s="480">
        <v>70</v>
      </c>
      <c r="T16" s="649" t="s">
        <v>2685</v>
      </c>
      <c r="U16" s="650" t="s">
        <v>2686</v>
      </c>
      <c r="V16" s="482" t="e">
        <f t="shared" si="0"/>
        <v>#VALUE!</v>
      </c>
      <c r="W16" s="777"/>
      <c r="X16" s="650">
        <v>11100000</v>
      </c>
      <c r="Y16" s="463"/>
      <c r="Z16" s="461"/>
      <c r="AA16" s="463"/>
      <c r="AB16" s="461"/>
      <c r="AC16" s="463"/>
      <c r="AD16" s="461">
        <v>50000000</v>
      </c>
      <c r="AE16" s="489" t="s">
        <v>2687</v>
      </c>
      <c r="AF16" s="464" t="s">
        <v>1568</v>
      </c>
      <c r="AG16" s="463" t="s">
        <v>2397</v>
      </c>
      <c r="AH16" s="356" t="s">
        <v>1568</v>
      </c>
      <c r="AI16" s="467"/>
      <c r="AJ16" s="773" t="s">
        <v>2542</v>
      </c>
      <c r="AK16" s="773" t="s">
        <v>2543</v>
      </c>
      <c r="AL16" s="356"/>
      <c r="AM16" s="773" t="s">
        <v>2688</v>
      </c>
      <c r="AN16" s="773" t="s">
        <v>2667</v>
      </c>
      <c r="AO16" s="496"/>
    </row>
    <row r="17" spans="1:41" ht="29.25" customHeight="1" x14ac:dyDescent="0.25">
      <c r="A17" s="455"/>
      <c r="B17" s="776"/>
      <c r="C17" s="776"/>
      <c r="D17" s="474">
        <v>14</v>
      </c>
      <c r="E17" s="776" t="s">
        <v>75</v>
      </c>
      <c r="F17" s="776" t="s">
        <v>76</v>
      </c>
      <c r="G17" s="776" t="s">
        <v>1136</v>
      </c>
      <c r="H17" s="776" t="s">
        <v>78</v>
      </c>
      <c r="I17" s="776" t="s">
        <v>1575</v>
      </c>
      <c r="J17" s="487"/>
      <c r="K17" s="776" t="s">
        <v>1538</v>
      </c>
      <c r="L17" s="776">
        <v>2</v>
      </c>
      <c r="M17" s="776" t="s">
        <v>1551</v>
      </c>
      <c r="N17" s="776">
        <v>170201700</v>
      </c>
      <c r="O17" s="776" t="s">
        <v>1552</v>
      </c>
      <c r="P17" s="776">
        <v>2500</v>
      </c>
      <c r="Q17" s="765" t="s">
        <v>77</v>
      </c>
      <c r="R17" s="475">
        <v>0</v>
      </c>
      <c r="S17" s="480">
        <v>166</v>
      </c>
      <c r="T17" s="492"/>
      <c r="U17" s="175">
        <v>13000000</v>
      </c>
      <c r="V17" s="482">
        <v>0</v>
      </c>
      <c r="W17" s="777"/>
      <c r="X17" s="175"/>
      <c r="Y17" s="463"/>
      <c r="Z17" s="461"/>
      <c r="AA17" s="463"/>
      <c r="AB17" s="461"/>
      <c r="AC17" s="463">
        <v>166</v>
      </c>
      <c r="AD17" s="461">
        <v>13000000</v>
      </c>
      <c r="AE17" s="489" t="s">
        <v>2263</v>
      </c>
      <c r="AF17" s="464"/>
      <c r="AG17" s="453"/>
      <c r="AH17" s="356"/>
      <c r="AI17" s="479"/>
      <c r="AJ17" s="773" t="s">
        <v>2542</v>
      </c>
      <c r="AK17" s="773" t="s">
        <v>2543</v>
      </c>
      <c r="AL17" s="356"/>
      <c r="AM17" s="773" t="s">
        <v>2684</v>
      </c>
      <c r="AN17" s="773" t="s">
        <v>2667</v>
      </c>
      <c r="AO17" s="496"/>
    </row>
    <row r="18" spans="1:41" ht="29.25" customHeight="1" x14ac:dyDescent="0.25">
      <c r="A18" s="455"/>
      <c r="B18" s="776"/>
      <c r="C18" s="776" t="s">
        <v>79</v>
      </c>
      <c r="D18" s="474">
        <v>15</v>
      </c>
      <c r="E18" s="776" t="s">
        <v>80</v>
      </c>
      <c r="F18" s="776" t="s">
        <v>81</v>
      </c>
      <c r="G18" s="776" t="s">
        <v>1137</v>
      </c>
      <c r="H18" s="776" t="s">
        <v>83</v>
      </c>
      <c r="I18" s="776" t="s">
        <v>1578</v>
      </c>
      <c r="J18" s="469" t="s">
        <v>1579</v>
      </c>
      <c r="K18" s="497" t="s">
        <v>1580</v>
      </c>
      <c r="L18" s="356">
        <v>28.2</v>
      </c>
      <c r="M18" s="497" t="s">
        <v>1581</v>
      </c>
      <c r="N18" s="469" t="s">
        <v>1582</v>
      </c>
      <c r="O18" s="459"/>
      <c r="P18" s="356">
        <v>3</v>
      </c>
      <c r="Q18" s="118">
        <v>1</v>
      </c>
      <c r="R18" s="475">
        <v>3</v>
      </c>
      <c r="S18" s="498">
        <v>11</v>
      </c>
      <c r="T18" s="652" t="s">
        <v>2398</v>
      </c>
      <c r="U18" s="652" t="s">
        <v>2399</v>
      </c>
      <c r="V18" s="482">
        <v>2</v>
      </c>
      <c r="W18" s="777">
        <v>6</v>
      </c>
      <c r="X18" s="651">
        <v>3500000</v>
      </c>
      <c r="Y18" s="463">
        <v>5</v>
      </c>
      <c r="Z18" s="461">
        <v>5000000</v>
      </c>
      <c r="AA18" s="463">
        <v>100</v>
      </c>
      <c r="AB18" s="461"/>
      <c r="AC18" s="463"/>
      <c r="AD18" s="461"/>
      <c r="AE18" s="489" t="s">
        <v>2264</v>
      </c>
      <c r="AF18" s="501" t="s">
        <v>2249</v>
      </c>
      <c r="AG18" s="463" t="s">
        <v>2400</v>
      </c>
      <c r="AH18" s="773" t="s">
        <v>1508</v>
      </c>
      <c r="AI18" s="467"/>
      <c r="AJ18" s="773" t="s">
        <v>2544</v>
      </c>
      <c r="AK18" s="773" t="s">
        <v>2545</v>
      </c>
      <c r="AL18" s="356"/>
      <c r="AM18" s="773"/>
      <c r="AN18" s="773"/>
      <c r="AO18" s="356"/>
    </row>
    <row r="19" spans="1:41" ht="29.25" customHeight="1" x14ac:dyDescent="0.25">
      <c r="A19" s="455"/>
      <c r="B19" s="776"/>
      <c r="C19" s="776"/>
      <c r="D19" s="474">
        <v>16</v>
      </c>
      <c r="E19" s="776" t="s">
        <v>85</v>
      </c>
      <c r="F19" s="776" t="s">
        <v>86</v>
      </c>
      <c r="G19" s="776" t="s">
        <v>291</v>
      </c>
      <c r="H19" s="776" t="s">
        <v>87</v>
      </c>
      <c r="I19" s="776" t="s">
        <v>1587</v>
      </c>
      <c r="J19" s="502"/>
      <c r="K19" s="503"/>
      <c r="L19" s="503"/>
      <c r="M19" s="503"/>
      <c r="N19" s="503"/>
      <c r="O19" s="503"/>
      <c r="P19" s="503"/>
      <c r="Q19" s="765">
        <v>2</v>
      </c>
      <c r="R19" s="475">
        <v>1</v>
      </c>
      <c r="S19" s="498">
        <v>3</v>
      </c>
      <c r="T19" s="772"/>
      <c r="U19" s="504"/>
      <c r="V19" s="482">
        <f t="shared" si="0"/>
        <v>3</v>
      </c>
      <c r="W19" s="500">
        <v>1</v>
      </c>
      <c r="X19" s="505"/>
      <c r="Y19" s="463"/>
      <c r="Z19" s="461"/>
      <c r="AA19" s="463"/>
      <c r="AB19" s="461"/>
      <c r="AC19" s="463"/>
      <c r="AD19" s="461"/>
      <c r="AE19" s="464" t="s">
        <v>2265</v>
      </c>
      <c r="AF19" s="501" t="s">
        <v>2266</v>
      </c>
      <c r="AG19" s="463" t="s">
        <v>2401</v>
      </c>
      <c r="AH19" s="773" t="s">
        <v>2402</v>
      </c>
      <c r="AI19" s="479"/>
      <c r="AJ19" s="506" t="s">
        <v>2546</v>
      </c>
      <c r="AK19" s="506" t="s">
        <v>2547</v>
      </c>
      <c r="AL19" s="356"/>
      <c r="AM19" s="773" t="s">
        <v>2689</v>
      </c>
      <c r="AN19" s="773" t="s">
        <v>2690</v>
      </c>
      <c r="AO19" s="356"/>
    </row>
    <row r="20" spans="1:41" ht="29.25" customHeight="1" x14ac:dyDescent="0.25">
      <c r="A20" s="455"/>
      <c r="B20" s="776"/>
      <c r="C20" s="776"/>
      <c r="D20" s="474">
        <v>17</v>
      </c>
      <c r="E20" s="776" t="s">
        <v>89</v>
      </c>
      <c r="F20" s="776" t="s">
        <v>90</v>
      </c>
      <c r="G20" s="776" t="s">
        <v>91</v>
      </c>
      <c r="H20" s="776" t="s">
        <v>87</v>
      </c>
      <c r="I20" s="776" t="s">
        <v>1598</v>
      </c>
      <c r="J20" s="507"/>
      <c r="K20" s="508"/>
      <c r="L20" s="508"/>
      <c r="M20" s="508"/>
      <c r="N20" s="508"/>
      <c r="O20" s="508"/>
      <c r="P20" s="508"/>
      <c r="Q20" s="765">
        <v>1</v>
      </c>
      <c r="R20" s="475">
        <v>1</v>
      </c>
      <c r="S20" s="498">
        <v>2</v>
      </c>
      <c r="T20" s="772"/>
      <c r="U20" s="504"/>
      <c r="V20" s="509">
        <v>1</v>
      </c>
      <c r="W20" s="500"/>
      <c r="X20" s="505"/>
      <c r="Y20" s="463"/>
      <c r="Z20" s="461"/>
      <c r="AA20" s="463"/>
      <c r="AB20" s="461"/>
      <c r="AC20" s="463"/>
      <c r="AD20" s="461"/>
      <c r="AE20" s="767" t="s">
        <v>2267</v>
      </c>
      <c r="AF20" s="463" t="s">
        <v>2268</v>
      </c>
      <c r="AG20" s="463" t="s">
        <v>2403</v>
      </c>
      <c r="AH20" s="356" t="s">
        <v>2404</v>
      </c>
      <c r="AI20" s="467"/>
      <c r="AJ20" s="773" t="s">
        <v>2548</v>
      </c>
      <c r="AK20" s="773" t="s">
        <v>2549</v>
      </c>
      <c r="AL20" s="356"/>
      <c r="AM20" s="773" t="s">
        <v>2691</v>
      </c>
      <c r="AN20" s="773" t="s">
        <v>2404</v>
      </c>
      <c r="AO20" s="356"/>
    </row>
    <row r="21" spans="1:41" ht="29.25" customHeight="1" x14ac:dyDescent="0.25">
      <c r="A21" s="455"/>
      <c r="B21" s="776"/>
      <c r="C21" s="776"/>
      <c r="D21" s="474">
        <v>18</v>
      </c>
      <c r="E21" s="776" t="s">
        <v>1143</v>
      </c>
      <c r="F21" s="776" t="s">
        <v>94</v>
      </c>
      <c r="G21" s="776" t="s">
        <v>1144</v>
      </c>
      <c r="H21" s="776" t="s">
        <v>96</v>
      </c>
      <c r="I21" s="776" t="s">
        <v>1604</v>
      </c>
      <c r="J21" s="507"/>
      <c r="K21" s="508"/>
      <c r="L21" s="508"/>
      <c r="M21" s="508"/>
      <c r="N21" s="508"/>
      <c r="O21" s="508"/>
      <c r="P21" s="508"/>
      <c r="Q21" s="118">
        <v>0.9</v>
      </c>
      <c r="R21" s="475">
        <v>0</v>
      </c>
      <c r="S21" s="480"/>
      <c r="T21" s="179"/>
      <c r="U21" s="175"/>
      <c r="V21" s="482">
        <v>0</v>
      </c>
      <c r="W21" s="777"/>
      <c r="X21" s="175"/>
      <c r="Y21" s="463"/>
      <c r="Z21" s="461"/>
      <c r="AA21" s="463"/>
      <c r="AB21" s="461"/>
      <c r="AC21" s="463"/>
      <c r="AD21" s="461"/>
      <c r="AE21" s="464" t="s">
        <v>2269</v>
      </c>
      <c r="AF21" s="478" t="s">
        <v>1504</v>
      </c>
      <c r="AG21" s="463" t="s">
        <v>2405</v>
      </c>
      <c r="AH21" s="773" t="s">
        <v>2406</v>
      </c>
      <c r="AI21" s="479"/>
      <c r="AJ21" s="773" t="s">
        <v>2550</v>
      </c>
      <c r="AK21" s="773" t="s">
        <v>2551</v>
      </c>
      <c r="AL21" s="356"/>
      <c r="AM21" s="773"/>
      <c r="AN21" s="773"/>
      <c r="AO21" s="356"/>
    </row>
    <row r="22" spans="1:41" ht="29.25" customHeight="1" x14ac:dyDescent="0.25">
      <c r="A22" s="455"/>
      <c r="B22" s="776"/>
      <c r="C22" s="776"/>
      <c r="D22" s="474">
        <v>19</v>
      </c>
      <c r="E22" s="776" t="s">
        <v>98</v>
      </c>
      <c r="F22" s="776" t="s">
        <v>99</v>
      </c>
      <c r="G22" s="776" t="s">
        <v>100</v>
      </c>
      <c r="H22" s="776" t="s">
        <v>101</v>
      </c>
      <c r="I22" s="776" t="s">
        <v>1609</v>
      </c>
      <c r="J22" s="187" t="s">
        <v>233</v>
      </c>
      <c r="K22" s="187" t="s">
        <v>234</v>
      </c>
      <c r="L22" s="187">
        <v>192</v>
      </c>
      <c r="M22" s="187" t="s">
        <v>235</v>
      </c>
      <c r="N22" s="187"/>
      <c r="O22" s="187"/>
      <c r="P22" s="187"/>
      <c r="Q22" s="765" t="s">
        <v>100</v>
      </c>
      <c r="R22" s="475">
        <v>0</v>
      </c>
      <c r="S22" s="778"/>
      <c r="T22" s="167"/>
      <c r="U22" s="167"/>
      <c r="V22" s="482">
        <v>0</v>
      </c>
      <c r="W22" s="777"/>
      <c r="X22" s="167"/>
      <c r="Y22" s="463"/>
      <c r="Z22" s="461"/>
      <c r="AA22" s="463"/>
      <c r="AB22" s="461"/>
      <c r="AC22" s="463"/>
      <c r="AD22" s="461"/>
      <c r="AE22" s="464" t="s">
        <v>2270</v>
      </c>
      <c r="AF22" s="657" t="s">
        <v>2268</v>
      </c>
      <c r="AG22" s="463" t="s">
        <v>2407</v>
      </c>
      <c r="AH22" s="773" t="s">
        <v>2408</v>
      </c>
      <c r="AI22" s="479"/>
      <c r="AJ22" s="773" t="s">
        <v>2552</v>
      </c>
      <c r="AK22" s="773" t="s">
        <v>2553</v>
      </c>
      <c r="AL22" s="356"/>
      <c r="AM22" s="773" t="s">
        <v>2668</v>
      </c>
      <c r="AN22" s="356" t="s">
        <v>2669</v>
      </c>
      <c r="AO22" s="356"/>
    </row>
    <row r="23" spans="1:41" ht="29.25" customHeight="1" x14ac:dyDescent="0.25">
      <c r="A23" s="455"/>
      <c r="B23" s="776"/>
      <c r="C23" s="776"/>
      <c r="D23" s="767">
        <v>20</v>
      </c>
      <c r="E23" s="776" t="s">
        <v>1148</v>
      </c>
      <c r="F23" s="776" t="s">
        <v>104</v>
      </c>
      <c r="G23" s="776" t="s">
        <v>105</v>
      </c>
      <c r="H23" s="776" t="s">
        <v>106</v>
      </c>
      <c r="I23" s="776" t="s">
        <v>1149</v>
      </c>
      <c r="J23" s="773" t="s">
        <v>1579</v>
      </c>
      <c r="K23" s="773" t="s">
        <v>1580</v>
      </c>
      <c r="L23" s="356">
        <v>28.2</v>
      </c>
      <c r="M23" s="773" t="s">
        <v>1581</v>
      </c>
      <c r="N23" s="773" t="s">
        <v>1582</v>
      </c>
      <c r="O23" s="512"/>
      <c r="P23" s="513">
        <v>3</v>
      </c>
      <c r="Q23" s="765" t="s">
        <v>105</v>
      </c>
      <c r="R23" s="772">
        <v>3</v>
      </c>
      <c r="S23" s="772"/>
      <c r="T23" s="514"/>
      <c r="U23" s="499"/>
      <c r="V23" s="482">
        <v>0</v>
      </c>
      <c r="W23" s="463"/>
      <c r="X23" s="461"/>
      <c r="Y23" s="463"/>
      <c r="Z23" s="461"/>
      <c r="AA23" s="463"/>
      <c r="AB23" s="461"/>
      <c r="AC23" s="463"/>
      <c r="AD23" s="461"/>
      <c r="AE23" s="489" t="s">
        <v>2271</v>
      </c>
      <c r="AF23" s="464" t="s">
        <v>2272</v>
      </c>
      <c r="AG23" s="774" t="s">
        <v>2409</v>
      </c>
      <c r="AH23" s="773" t="s">
        <v>2410</v>
      </c>
      <c r="AI23" s="479"/>
      <c r="AJ23" s="506" t="s">
        <v>2475</v>
      </c>
      <c r="AK23" s="506" t="s">
        <v>2410</v>
      </c>
      <c r="AL23" s="356"/>
      <c r="AM23" s="773" t="s">
        <v>2692</v>
      </c>
      <c r="AN23" s="356" t="s">
        <v>2404</v>
      </c>
      <c r="AO23" s="356"/>
    </row>
    <row r="24" spans="1:41" ht="29.25" customHeight="1" x14ac:dyDescent="0.25">
      <c r="A24" s="455"/>
      <c r="B24" s="776" t="s">
        <v>108</v>
      </c>
      <c r="C24" s="776" t="s">
        <v>109</v>
      </c>
      <c r="D24" s="474">
        <v>21</v>
      </c>
      <c r="E24" s="776" t="s">
        <v>1150</v>
      </c>
      <c r="F24" s="776" t="s">
        <v>1151</v>
      </c>
      <c r="G24" s="776" t="s">
        <v>1152</v>
      </c>
      <c r="H24" s="776" t="s">
        <v>113</v>
      </c>
      <c r="I24" s="776" t="s">
        <v>1621</v>
      </c>
      <c r="J24" s="515" t="s">
        <v>1622</v>
      </c>
      <c r="K24" s="515" t="s">
        <v>1623</v>
      </c>
      <c r="L24" s="515">
        <v>2201030</v>
      </c>
      <c r="M24" s="515" t="s">
        <v>1624</v>
      </c>
      <c r="N24" s="515">
        <v>220103300</v>
      </c>
      <c r="O24" s="515" t="s">
        <v>1625</v>
      </c>
      <c r="P24" s="515">
        <v>36000</v>
      </c>
      <c r="Q24" s="118">
        <v>0.5</v>
      </c>
      <c r="R24" s="607">
        <v>0.5</v>
      </c>
      <c r="S24" s="475">
        <v>0</v>
      </c>
      <c r="T24" s="167"/>
      <c r="U24" s="167"/>
      <c r="V24" s="482">
        <f>S24/R24*1</f>
        <v>0</v>
      </c>
      <c r="W24" s="777">
        <v>0</v>
      </c>
      <c r="X24" s="400"/>
      <c r="Y24" s="463"/>
      <c r="Z24" s="461"/>
      <c r="AA24" s="463"/>
      <c r="AB24" s="461"/>
      <c r="AC24" s="463"/>
      <c r="AD24" s="461"/>
      <c r="AE24" s="464" t="s">
        <v>2273</v>
      </c>
      <c r="AF24" s="464" t="s">
        <v>1629</v>
      </c>
      <c r="AG24" s="774"/>
      <c r="AH24" s="501"/>
      <c r="AI24" s="467"/>
      <c r="AJ24" s="773" t="s">
        <v>2554</v>
      </c>
      <c r="AK24" s="356" t="s">
        <v>2555</v>
      </c>
      <c r="AL24" s="356"/>
      <c r="AM24" s="356"/>
      <c r="AN24" s="356"/>
      <c r="AO24" s="356"/>
    </row>
    <row r="25" spans="1:41" ht="29.25" customHeight="1" x14ac:dyDescent="0.25">
      <c r="A25" s="455"/>
      <c r="B25" s="776"/>
      <c r="C25" s="776"/>
      <c r="D25" s="474">
        <v>22</v>
      </c>
      <c r="E25" s="776" t="s">
        <v>1631</v>
      </c>
      <c r="F25" s="776" t="s">
        <v>1156</v>
      </c>
      <c r="G25" s="776" t="s">
        <v>1157</v>
      </c>
      <c r="H25" s="776" t="s">
        <v>118</v>
      </c>
      <c r="I25" s="776" t="s">
        <v>1632</v>
      </c>
      <c r="J25" s="463" t="s">
        <v>1622</v>
      </c>
      <c r="K25" s="463" t="s">
        <v>1623</v>
      </c>
      <c r="L25" s="463">
        <v>2201009</v>
      </c>
      <c r="M25" s="463" t="s">
        <v>1633</v>
      </c>
      <c r="N25" s="463" t="s">
        <v>1634</v>
      </c>
      <c r="O25" s="463"/>
      <c r="P25" s="463">
        <v>1814</v>
      </c>
      <c r="Q25" s="118">
        <v>1</v>
      </c>
      <c r="R25" s="475">
        <v>2</v>
      </c>
      <c r="S25" s="475"/>
      <c r="T25" s="175"/>
      <c r="U25" s="167"/>
      <c r="V25" s="482">
        <f>S25/R25*1</f>
        <v>0</v>
      </c>
      <c r="W25" s="495"/>
      <c r="X25" s="463"/>
      <c r="Y25" s="463"/>
      <c r="Z25" s="461"/>
      <c r="AA25" s="463"/>
      <c r="AB25" s="461"/>
      <c r="AC25" s="463"/>
      <c r="AD25" s="461"/>
      <c r="AE25" s="464" t="s">
        <v>2263</v>
      </c>
      <c r="AF25" s="464"/>
      <c r="AG25" s="776"/>
      <c r="AH25" s="356"/>
      <c r="AI25" s="467"/>
      <c r="AJ25" s="773" t="s">
        <v>2554</v>
      </c>
      <c r="AK25" s="356" t="s">
        <v>2555</v>
      </c>
      <c r="AL25" s="356"/>
      <c r="AM25" s="356"/>
      <c r="AN25" s="356"/>
      <c r="AO25" s="356"/>
    </row>
    <row r="26" spans="1:41" ht="29.25" customHeight="1" x14ac:dyDescent="0.25">
      <c r="A26" s="455"/>
      <c r="B26" s="776"/>
      <c r="C26" s="776"/>
      <c r="D26" s="474">
        <v>23</v>
      </c>
      <c r="E26" s="776" t="s">
        <v>1159</v>
      </c>
      <c r="F26" s="776" t="s">
        <v>1160</v>
      </c>
      <c r="G26" s="776" t="s">
        <v>122</v>
      </c>
      <c r="H26" s="776" t="s">
        <v>118</v>
      </c>
      <c r="I26" s="776" t="s">
        <v>1640</v>
      </c>
      <c r="J26" s="776" t="s">
        <v>96</v>
      </c>
      <c r="K26" s="776" t="s">
        <v>96</v>
      </c>
      <c r="L26" s="776" t="s">
        <v>96</v>
      </c>
      <c r="M26" s="776" t="s">
        <v>96</v>
      </c>
      <c r="N26" s="776" t="s">
        <v>96</v>
      </c>
      <c r="O26" s="776" t="s">
        <v>96</v>
      </c>
      <c r="P26" s="776" t="s">
        <v>96</v>
      </c>
      <c r="Q26" s="118">
        <v>1</v>
      </c>
      <c r="R26" s="475">
        <v>1</v>
      </c>
      <c r="S26" s="475"/>
      <c r="T26" s="772"/>
      <c r="U26" s="476"/>
      <c r="V26" s="482">
        <v>0</v>
      </c>
      <c r="W26" s="777"/>
      <c r="X26" s="461"/>
      <c r="Y26" s="463"/>
      <c r="Z26" s="461"/>
      <c r="AA26" s="463"/>
      <c r="AB26" s="461"/>
      <c r="AC26" s="463"/>
      <c r="AD26" s="461"/>
      <c r="AE26" s="489" t="s">
        <v>2263</v>
      </c>
      <c r="AF26" s="478"/>
      <c r="AG26" s="463"/>
      <c r="AH26" s="356"/>
      <c r="AI26" s="467"/>
      <c r="AJ26" s="773" t="s">
        <v>2554</v>
      </c>
      <c r="AK26" s="356" t="s">
        <v>2555</v>
      </c>
      <c r="AL26" s="356"/>
      <c r="AM26" s="773" t="s">
        <v>2693</v>
      </c>
      <c r="AN26" s="356" t="s">
        <v>2058</v>
      </c>
      <c r="AO26" s="356"/>
    </row>
    <row r="27" spans="1:41" ht="29.25" customHeight="1" x14ac:dyDescent="0.25">
      <c r="A27" s="455"/>
      <c r="B27" s="776"/>
      <c r="C27" s="776" t="s">
        <v>124</v>
      </c>
      <c r="D27" s="474">
        <v>24</v>
      </c>
      <c r="E27" s="776" t="s">
        <v>125</v>
      </c>
      <c r="F27" s="776" t="s">
        <v>126</v>
      </c>
      <c r="G27" s="776" t="s">
        <v>127</v>
      </c>
      <c r="H27" s="776" t="s">
        <v>128</v>
      </c>
      <c r="I27" s="776" t="s">
        <v>1647</v>
      </c>
      <c r="J27" s="517"/>
      <c r="K27" s="517"/>
      <c r="L27" s="517"/>
      <c r="M27" s="517"/>
      <c r="N27" s="517"/>
      <c r="O27" s="517"/>
      <c r="P27" s="517"/>
      <c r="Q27" s="765">
        <v>2</v>
      </c>
      <c r="R27" s="475">
        <v>2</v>
      </c>
      <c r="S27" s="475">
        <v>3</v>
      </c>
      <c r="T27" s="779">
        <v>15812536973.51</v>
      </c>
      <c r="U27" s="780">
        <v>12902520614.18</v>
      </c>
      <c r="V27" s="518">
        <v>1</v>
      </c>
      <c r="W27" s="777">
        <v>2</v>
      </c>
      <c r="X27" s="400"/>
      <c r="Y27" s="463"/>
      <c r="Z27" s="461"/>
      <c r="AA27" s="463"/>
      <c r="AB27" s="461"/>
      <c r="AC27" s="463">
        <v>1</v>
      </c>
      <c r="AD27" s="461">
        <v>12902520614.18</v>
      </c>
      <c r="AE27" s="501" t="s">
        <v>2274</v>
      </c>
      <c r="AF27" s="478" t="s">
        <v>1629</v>
      </c>
      <c r="AG27" s="463"/>
      <c r="AH27" s="356"/>
      <c r="AI27" s="467"/>
      <c r="AJ27" s="773" t="s">
        <v>2554</v>
      </c>
      <c r="AK27" s="356" t="s">
        <v>2555</v>
      </c>
      <c r="AL27" s="356"/>
      <c r="AM27" s="773" t="s">
        <v>2769</v>
      </c>
      <c r="AN27" s="356" t="s">
        <v>2058</v>
      </c>
      <c r="AO27" s="356"/>
    </row>
    <row r="28" spans="1:41" ht="29.25" customHeight="1" x14ac:dyDescent="0.25">
      <c r="A28" s="455"/>
      <c r="B28" s="776"/>
      <c r="C28" s="776"/>
      <c r="D28" s="474">
        <v>25</v>
      </c>
      <c r="E28" s="776" t="s">
        <v>1651</v>
      </c>
      <c r="F28" s="776" t="s">
        <v>1652</v>
      </c>
      <c r="G28" s="776" t="s">
        <v>132</v>
      </c>
      <c r="H28" s="776" t="s">
        <v>133</v>
      </c>
      <c r="I28" s="776" t="s">
        <v>1653</v>
      </c>
      <c r="J28" s="517"/>
      <c r="K28" s="517"/>
      <c r="L28" s="517"/>
      <c r="M28" s="517"/>
      <c r="N28" s="517"/>
      <c r="O28" s="517"/>
      <c r="P28" s="517"/>
      <c r="Q28" s="118">
        <v>0.8</v>
      </c>
      <c r="R28" s="607">
        <v>0.8</v>
      </c>
      <c r="S28" s="475"/>
      <c r="T28" s="401"/>
      <c r="U28" s="167"/>
      <c r="V28" s="482">
        <v>0</v>
      </c>
      <c r="W28" s="777"/>
      <c r="X28" s="400"/>
      <c r="Y28" s="463"/>
      <c r="Z28" s="461"/>
      <c r="AA28" s="463"/>
      <c r="AB28" s="461"/>
      <c r="AC28" s="463"/>
      <c r="AD28" s="461"/>
      <c r="AE28" s="463" t="s">
        <v>2784</v>
      </c>
      <c r="AF28" s="464" t="s">
        <v>2275</v>
      </c>
      <c r="AG28" s="506"/>
      <c r="AH28" s="506"/>
      <c r="AI28" s="479"/>
      <c r="AJ28" s="773" t="s">
        <v>2554</v>
      </c>
      <c r="AK28" s="356" t="s">
        <v>2555</v>
      </c>
      <c r="AL28" s="519"/>
      <c r="AM28" s="773"/>
      <c r="AN28" s="356"/>
      <c r="AO28" s="356"/>
    </row>
    <row r="29" spans="1:41" ht="29.25" customHeight="1" x14ac:dyDescent="0.25">
      <c r="A29" s="455"/>
      <c r="B29" s="776"/>
      <c r="C29" s="776" t="s">
        <v>135</v>
      </c>
      <c r="D29" s="474">
        <v>26</v>
      </c>
      <c r="E29" s="776" t="s">
        <v>1169</v>
      </c>
      <c r="F29" s="776" t="s">
        <v>137</v>
      </c>
      <c r="G29" s="776" t="s">
        <v>138</v>
      </c>
      <c r="H29" s="776" t="s">
        <v>139</v>
      </c>
      <c r="I29" s="776" t="s">
        <v>1170</v>
      </c>
      <c r="J29" s="773" t="s">
        <v>1661</v>
      </c>
      <c r="K29" s="773" t="s">
        <v>1662</v>
      </c>
      <c r="L29" s="773">
        <v>2201074</v>
      </c>
      <c r="M29" s="773" t="s">
        <v>1663</v>
      </c>
      <c r="N29" s="773">
        <v>220107400</v>
      </c>
      <c r="O29" s="773" t="s">
        <v>1664</v>
      </c>
      <c r="P29" s="773">
        <v>1814</v>
      </c>
      <c r="Q29" s="765">
        <v>5</v>
      </c>
      <c r="R29" s="772">
        <v>2</v>
      </c>
      <c r="S29" s="772">
        <v>2</v>
      </c>
      <c r="T29" s="756">
        <v>100000000</v>
      </c>
      <c r="U29" s="756">
        <v>86388934</v>
      </c>
      <c r="V29" s="482">
        <v>1</v>
      </c>
      <c r="W29" s="463"/>
      <c r="X29" s="461"/>
      <c r="Y29" s="463"/>
      <c r="Z29" s="461"/>
      <c r="AA29" s="463"/>
      <c r="AB29" s="461"/>
      <c r="AC29" s="463">
        <v>2</v>
      </c>
      <c r="AD29" s="461">
        <v>86388934</v>
      </c>
      <c r="AE29" s="464" t="s">
        <v>2263</v>
      </c>
      <c r="AF29" s="464"/>
      <c r="AG29" s="463"/>
      <c r="AH29" s="773"/>
      <c r="AI29" s="467"/>
      <c r="AJ29" s="773"/>
      <c r="AK29" s="773"/>
      <c r="AL29" s="519"/>
      <c r="AM29" s="773" t="s">
        <v>2694</v>
      </c>
      <c r="AN29" s="356" t="s">
        <v>2058</v>
      </c>
      <c r="AO29" s="356"/>
    </row>
    <row r="30" spans="1:41" ht="29.25" customHeight="1" x14ac:dyDescent="0.25">
      <c r="A30" s="455"/>
      <c r="B30" s="776"/>
      <c r="C30" s="776"/>
      <c r="D30" s="474">
        <v>27</v>
      </c>
      <c r="E30" s="776" t="s">
        <v>1172</v>
      </c>
      <c r="F30" s="776" t="s">
        <v>142</v>
      </c>
      <c r="G30" s="776" t="s">
        <v>143</v>
      </c>
      <c r="H30" s="776" t="s">
        <v>144</v>
      </c>
      <c r="I30" s="776" t="s">
        <v>1670</v>
      </c>
      <c r="J30" s="464" t="s">
        <v>1661</v>
      </c>
      <c r="K30" s="464" t="s">
        <v>1671</v>
      </c>
      <c r="L30" s="464">
        <v>2201</v>
      </c>
      <c r="M30" s="464" t="s">
        <v>1672</v>
      </c>
      <c r="N30" s="464">
        <v>2201054</v>
      </c>
      <c r="O30" s="464" t="s">
        <v>1673</v>
      </c>
      <c r="P30" s="464">
        <v>11</v>
      </c>
      <c r="Q30" s="118">
        <v>1</v>
      </c>
      <c r="R30" s="475">
        <v>3</v>
      </c>
      <c r="S30" s="498"/>
      <c r="T30" s="520"/>
      <c r="U30" s="476"/>
      <c r="V30" s="482">
        <v>0</v>
      </c>
      <c r="W30" s="777"/>
      <c r="X30" s="461"/>
      <c r="Y30" s="463"/>
      <c r="Z30" s="461"/>
      <c r="AA30" s="463"/>
      <c r="AB30" s="461"/>
      <c r="AC30" s="463"/>
      <c r="AD30" s="461"/>
      <c r="AE30" s="464" t="s">
        <v>2276</v>
      </c>
      <c r="AF30" s="464" t="s">
        <v>2217</v>
      </c>
      <c r="AG30" s="463"/>
      <c r="AH30" s="356"/>
      <c r="AI30" s="467"/>
      <c r="AJ30" s="773" t="s">
        <v>2554</v>
      </c>
      <c r="AK30" s="356" t="s">
        <v>2555</v>
      </c>
      <c r="AL30" s="519"/>
      <c r="AM30" s="356"/>
      <c r="AN30" s="356"/>
      <c r="AO30" s="356"/>
    </row>
    <row r="31" spans="1:41" ht="29.25" customHeight="1" x14ac:dyDescent="0.25">
      <c r="A31" s="455"/>
      <c r="B31" s="776" t="s">
        <v>146</v>
      </c>
      <c r="C31" s="776" t="s">
        <v>147</v>
      </c>
      <c r="D31" s="474">
        <v>28</v>
      </c>
      <c r="E31" s="776" t="s">
        <v>1680</v>
      </c>
      <c r="F31" s="776" t="s">
        <v>149</v>
      </c>
      <c r="G31" s="776" t="s">
        <v>150</v>
      </c>
      <c r="H31" s="776" t="s">
        <v>151</v>
      </c>
      <c r="I31" s="776" t="s">
        <v>179</v>
      </c>
      <c r="J31" s="517"/>
      <c r="K31" s="517"/>
      <c r="L31" s="517"/>
      <c r="M31" s="517"/>
      <c r="N31" s="517"/>
      <c r="O31" s="517"/>
      <c r="P31" s="517"/>
      <c r="Q31" s="118">
        <v>0.9</v>
      </c>
      <c r="R31" s="475">
        <v>98</v>
      </c>
      <c r="S31" s="778"/>
      <c r="T31" s="520"/>
      <c r="U31" s="476"/>
      <c r="V31" s="521">
        <v>1</v>
      </c>
      <c r="W31" s="522"/>
      <c r="X31" s="461"/>
      <c r="Y31" s="463"/>
      <c r="Z31" s="461"/>
      <c r="AA31" s="463"/>
      <c r="AB31" s="461"/>
      <c r="AC31" s="782">
        <v>0.98</v>
      </c>
      <c r="AD31" s="461"/>
      <c r="AE31" s="772" t="s">
        <v>2277</v>
      </c>
      <c r="AF31" s="464" t="s">
        <v>179</v>
      </c>
      <c r="AG31" s="463"/>
      <c r="AH31" s="356"/>
      <c r="AI31" s="467"/>
      <c r="AJ31" s="356"/>
      <c r="AK31" s="356"/>
      <c r="AL31" s="356"/>
      <c r="AM31" s="773" t="s">
        <v>2785</v>
      </c>
      <c r="AN31" s="356" t="s">
        <v>179</v>
      </c>
      <c r="AO31" s="356"/>
    </row>
    <row r="32" spans="1:41" ht="29.25" customHeight="1" x14ac:dyDescent="0.25">
      <c r="A32" s="455"/>
      <c r="B32" s="776"/>
      <c r="C32" s="776"/>
      <c r="D32" s="474">
        <v>29</v>
      </c>
      <c r="E32" s="776" t="s">
        <v>1684</v>
      </c>
      <c r="F32" s="523" t="s">
        <v>154</v>
      </c>
      <c r="G32" s="523" t="s">
        <v>155</v>
      </c>
      <c r="H32" s="523" t="s">
        <v>151</v>
      </c>
      <c r="I32" s="523" t="s">
        <v>179</v>
      </c>
      <c r="J32" s="517"/>
      <c r="K32" s="517"/>
      <c r="L32" s="517"/>
      <c r="M32" s="517"/>
      <c r="N32" s="517"/>
      <c r="O32" s="517"/>
      <c r="P32" s="517"/>
      <c r="Q32" s="658">
        <v>0.9</v>
      </c>
      <c r="R32" s="475">
        <v>1</v>
      </c>
      <c r="S32" s="778">
        <v>1</v>
      </c>
      <c r="T32" s="520">
        <v>44000000</v>
      </c>
      <c r="U32" s="401">
        <v>44000000</v>
      </c>
      <c r="V32" s="482">
        <f>S32/R32*1</f>
        <v>1</v>
      </c>
      <c r="W32" s="158"/>
      <c r="X32" s="524"/>
      <c r="Y32" s="463">
        <v>1</v>
      </c>
      <c r="Z32" s="461">
        <v>44000000</v>
      </c>
      <c r="AA32" s="463"/>
      <c r="AB32" s="461"/>
      <c r="AC32" s="463">
        <v>98</v>
      </c>
      <c r="AD32" s="461"/>
      <c r="AE32" s="489" t="s">
        <v>2263</v>
      </c>
      <c r="AF32" s="464"/>
      <c r="AG32" s="463" t="s">
        <v>2411</v>
      </c>
      <c r="AH32" s="356" t="s">
        <v>179</v>
      </c>
      <c r="AI32" s="467"/>
      <c r="AJ32" s="773"/>
      <c r="AK32" s="356"/>
      <c r="AL32" s="506"/>
      <c r="AM32" s="773" t="s">
        <v>2786</v>
      </c>
      <c r="AN32" s="356" t="s">
        <v>179</v>
      </c>
      <c r="AO32" s="356"/>
    </row>
    <row r="33" spans="1:41" ht="29.25" customHeight="1" x14ac:dyDescent="0.25">
      <c r="A33" s="455"/>
      <c r="B33" s="776"/>
      <c r="C33" s="776" t="s">
        <v>156</v>
      </c>
      <c r="D33" s="474">
        <v>30</v>
      </c>
      <c r="E33" s="776" t="s">
        <v>157</v>
      </c>
      <c r="F33" s="523" t="s">
        <v>158</v>
      </c>
      <c r="G33" s="523" t="s">
        <v>159</v>
      </c>
      <c r="H33" s="523" t="s">
        <v>151</v>
      </c>
      <c r="I33" s="523" t="s">
        <v>179</v>
      </c>
      <c r="J33" s="525"/>
      <c r="K33" s="525"/>
      <c r="L33" s="525"/>
      <c r="M33" s="525"/>
      <c r="N33" s="525"/>
      <c r="O33" s="525"/>
      <c r="P33" s="525"/>
      <c r="Q33" s="658">
        <v>0.9</v>
      </c>
      <c r="R33" s="475">
        <v>1</v>
      </c>
      <c r="S33" s="526"/>
      <c r="T33" s="170"/>
      <c r="U33" s="527"/>
      <c r="V33" s="761">
        <v>1</v>
      </c>
      <c r="W33" s="158"/>
      <c r="X33" s="529"/>
      <c r="Y33" s="463"/>
      <c r="Z33" s="461"/>
      <c r="AA33" s="463"/>
      <c r="AB33" s="461"/>
      <c r="AC33" s="463"/>
      <c r="AD33" s="461"/>
      <c r="AE33" s="489" t="s">
        <v>2263</v>
      </c>
      <c r="AF33" s="464"/>
      <c r="AG33" s="463"/>
      <c r="AH33" s="356"/>
      <c r="AI33" s="479"/>
      <c r="AJ33" s="773"/>
      <c r="AK33" s="356"/>
      <c r="AL33" s="356"/>
      <c r="AM33" s="773" t="s">
        <v>2787</v>
      </c>
      <c r="AN33" s="356" t="s">
        <v>179</v>
      </c>
      <c r="AO33" s="356"/>
    </row>
    <row r="34" spans="1:41" ht="29.25" customHeight="1" x14ac:dyDescent="0.25">
      <c r="A34" s="455"/>
      <c r="B34" s="776"/>
      <c r="C34" s="776"/>
      <c r="D34" s="474">
        <v>31</v>
      </c>
      <c r="E34" s="776" t="s">
        <v>160</v>
      </c>
      <c r="F34" s="776" t="s">
        <v>1178</v>
      </c>
      <c r="G34" s="776" t="s">
        <v>162</v>
      </c>
      <c r="H34" s="776" t="s">
        <v>118</v>
      </c>
      <c r="I34" s="776" t="s">
        <v>1691</v>
      </c>
      <c r="J34" s="776" t="s">
        <v>1692</v>
      </c>
      <c r="K34" s="776" t="s">
        <v>1693</v>
      </c>
      <c r="L34" s="530">
        <v>1905021</v>
      </c>
      <c r="M34" s="531" t="s">
        <v>1694</v>
      </c>
      <c r="N34" s="532">
        <v>190502100</v>
      </c>
      <c r="O34" s="533" t="s">
        <v>1695</v>
      </c>
      <c r="P34" s="534">
        <v>48</v>
      </c>
      <c r="Q34" s="658">
        <v>1</v>
      </c>
      <c r="R34" s="772">
        <v>5</v>
      </c>
      <c r="S34" s="772"/>
      <c r="T34" s="535"/>
      <c r="U34" s="535"/>
      <c r="V34" s="482">
        <v>0</v>
      </c>
      <c r="W34" s="463"/>
      <c r="X34" s="535"/>
      <c r="Y34" s="463"/>
      <c r="Z34" s="461"/>
      <c r="AA34" s="463"/>
      <c r="AB34" s="461"/>
      <c r="AC34" s="463"/>
      <c r="AD34" s="461"/>
      <c r="AE34" s="464" t="s">
        <v>2263</v>
      </c>
      <c r="AF34" s="478"/>
      <c r="AG34" s="453"/>
      <c r="AH34" s="356"/>
      <c r="AI34" s="467"/>
      <c r="AJ34" s="773" t="s">
        <v>2554</v>
      </c>
      <c r="AK34" s="356" t="s">
        <v>2555</v>
      </c>
      <c r="AL34" s="356"/>
      <c r="AM34" s="773" t="s">
        <v>2788</v>
      </c>
      <c r="AN34" s="356" t="s">
        <v>179</v>
      </c>
      <c r="AO34" s="356"/>
    </row>
    <row r="35" spans="1:41" ht="29.25" customHeight="1" x14ac:dyDescent="0.25">
      <c r="A35" s="455"/>
      <c r="B35" s="776"/>
      <c r="C35" s="776" t="s">
        <v>164</v>
      </c>
      <c r="D35" s="474">
        <v>32</v>
      </c>
      <c r="E35" s="776" t="s">
        <v>165</v>
      </c>
      <c r="F35" s="776" t="s">
        <v>166</v>
      </c>
      <c r="G35" s="776" t="s">
        <v>167</v>
      </c>
      <c r="H35" s="776" t="s">
        <v>168</v>
      </c>
      <c r="I35" s="776" t="s">
        <v>1696</v>
      </c>
      <c r="J35" s="776" t="s">
        <v>1692</v>
      </c>
      <c r="K35" s="776" t="s">
        <v>1693</v>
      </c>
      <c r="L35" s="530">
        <v>1905021</v>
      </c>
      <c r="M35" s="531" t="s">
        <v>1694</v>
      </c>
      <c r="N35" s="532">
        <v>190502100</v>
      </c>
      <c r="O35" s="533" t="s">
        <v>1695</v>
      </c>
      <c r="P35" s="534">
        <v>48</v>
      </c>
      <c r="Q35" s="658">
        <v>0.9</v>
      </c>
      <c r="R35" s="475">
        <v>12</v>
      </c>
      <c r="S35" s="778">
        <v>20</v>
      </c>
      <c r="T35" s="536">
        <v>885000</v>
      </c>
      <c r="U35" s="536" t="s">
        <v>2695</v>
      </c>
      <c r="V35" s="482">
        <f>S35/R35*1</f>
        <v>1.6666666666666667</v>
      </c>
      <c r="W35" s="777">
        <v>3</v>
      </c>
      <c r="X35" s="536"/>
      <c r="Y35" s="463">
        <v>5</v>
      </c>
      <c r="Z35" s="461">
        <v>885000</v>
      </c>
      <c r="AA35" s="463"/>
      <c r="AB35" s="461"/>
      <c r="AC35" s="463">
        <v>12</v>
      </c>
      <c r="AD35" s="461">
        <v>22999000</v>
      </c>
      <c r="AE35" s="464" t="s">
        <v>2278</v>
      </c>
      <c r="AF35" s="464" t="s">
        <v>179</v>
      </c>
      <c r="AG35" s="463" t="s">
        <v>2412</v>
      </c>
      <c r="AH35" s="356" t="s">
        <v>179</v>
      </c>
      <c r="AI35" s="467"/>
      <c r="AJ35" s="773"/>
      <c r="AK35" s="356"/>
      <c r="AL35" s="519"/>
      <c r="AM35" s="773" t="s">
        <v>2789</v>
      </c>
      <c r="AN35" s="773" t="s">
        <v>2790</v>
      </c>
      <c r="AO35" s="773" t="s">
        <v>2770</v>
      </c>
    </row>
    <row r="36" spans="1:41" ht="29.25" customHeight="1" x14ac:dyDescent="0.25">
      <c r="A36" s="455"/>
      <c r="B36" s="776"/>
      <c r="C36" s="776"/>
      <c r="D36" s="474">
        <v>33</v>
      </c>
      <c r="E36" s="776" t="s">
        <v>170</v>
      </c>
      <c r="F36" s="776" t="s">
        <v>171</v>
      </c>
      <c r="G36" s="776" t="s">
        <v>172</v>
      </c>
      <c r="H36" s="776" t="s">
        <v>173</v>
      </c>
      <c r="I36" s="776" t="s">
        <v>1708</v>
      </c>
      <c r="J36" s="515" t="s">
        <v>1622</v>
      </c>
      <c r="K36" s="515" t="s">
        <v>1693</v>
      </c>
      <c r="L36" s="515">
        <v>1905014</v>
      </c>
      <c r="M36" s="515" t="s">
        <v>1709</v>
      </c>
      <c r="N36" s="515" t="s">
        <v>1710</v>
      </c>
      <c r="O36" s="537" t="s">
        <v>1711</v>
      </c>
      <c r="P36" s="515">
        <v>12</v>
      </c>
      <c r="Q36" s="765">
        <v>1</v>
      </c>
      <c r="R36" s="475">
        <v>1</v>
      </c>
      <c r="S36" s="778">
        <v>1</v>
      </c>
      <c r="T36" s="167"/>
      <c r="U36" s="167">
        <v>22999000</v>
      </c>
      <c r="V36" s="482">
        <v>1</v>
      </c>
      <c r="W36" s="777">
        <v>1</v>
      </c>
      <c r="X36" s="167"/>
      <c r="Y36" s="463"/>
      <c r="Z36" s="461"/>
      <c r="AA36" s="463"/>
      <c r="AB36" s="461"/>
      <c r="AC36" s="463">
        <v>1</v>
      </c>
      <c r="AD36" s="461">
        <v>22999000</v>
      </c>
      <c r="AE36" s="501" t="s">
        <v>2279</v>
      </c>
      <c r="AF36" s="464" t="s">
        <v>179</v>
      </c>
      <c r="AG36" s="463"/>
      <c r="AH36" s="356"/>
      <c r="AI36" s="467"/>
      <c r="AJ36" s="773" t="s">
        <v>2554</v>
      </c>
      <c r="AK36" s="356" t="s">
        <v>2555</v>
      </c>
      <c r="AL36" s="519"/>
      <c r="AM36" s="773" t="s">
        <v>2791</v>
      </c>
      <c r="AN36" s="773" t="s">
        <v>2790</v>
      </c>
      <c r="AO36" s="356"/>
    </row>
    <row r="37" spans="1:41" ht="29.25" customHeight="1" x14ac:dyDescent="0.25">
      <c r="A37" s="455"/>
      <c r="B37" s="776"/>
      <c r="C37" s="776"/>
      <c r="D37" s="474">
        <v>34</v>
      </c>
      <c r="E37" s="776" t="s">
        <v>175</v>
      </c>
      <c r="F37" s="776" t="s">
        <v>176</v>
      </c>
      <c r="G37" s="776" t="s">
        <v>177</v>
      </c>
      <c r="H37" s="776" t="s">
        <v>178</v>
      </c>
      <c r="I37" s="776" t="s">
        <v>179</v>
      </c>
      <c r="J37" s="538" t="s">
        <v>254</v>
      </c>
      <c r="K37" s="539" t="s">
        <v>262</v>
      </c>
      <c r="L37" s="540">
        <v>1905022</v>
      </c>
      <c r="M37" s="541" t="s">
        <v>1718</v>
      </c>
      <c r="N37" s="542">
        <v>190502200</v>
      </c>
      <c r="O37" s="543" t="s">
        <v>1719</v>
      </c>
      <c r="P37" s="544">
        <v>60</v>
      </c>
      <c r="Q37" s="765" t="s">
        <v>177</v>
      </c>
      <c r="R37" s="772">
        <v>15</v>
      </c>
      <c r="S37" s="772"/>
      <c r="T37" s="577">
        <v>17310000</v>
      </c>
      <c r="U37" s="577">
        <v>17310000</v>
      </c>
      <c r="V37" s="482">
        <v>0</v>
      </c>
      <c r="W37" s="463"/>
      <c r="X37" s="577">
        <v>17310000</v>
      </c>
      <c r="Y37" s="463"/>
      <c r="Z37" s="461"/>
      <c r="AA37" s="463"/>
      <c r="AB37" s="461"/>
      <c r="AC37" s="463"/>
      <c r="AD37" s="461"/>
      <c r="AE37" s="489" t="s">
        <v>2280</v>
      </c>
      <c r="AF37" s="464" t="s">
        <v>179</v>
      </c>
      <c r="AG37" s="463"/>
      <c r="AH37" s="356"/>
      <c r="AI37" s="479"/>
      <c r="AJ37" s="356"/>
      <c r="AK37" s="356"/>
      <c r="AL37" s="356"/>
      <c r="AM37" s="356"/>
      <c r="AN37" s="356"/>
      <c r="AO37" s="356"/>
    </row>
    <row r="38" spans="1:41" ht="29.25" customHeight="1" x14ac:dyDescent="0.25">
      <c r="A38" s="455"/>
      <c r="B38" s="776"/>
      <c r="C38" s="776"/>
      <c r="D38" s="474">
        <v>35</v>
      </c>
      <c r="E38" s="776" t="s">
        <v>180</v>
      </c>
      <c r="F38" s="776" t="s">
        <v>1182</v>
      </c>
      <c r="G38" s="776" t="s">
        <v>1183</v>
      </c>
      <c r="H38" s="776" t="s">
        <v>183</v>
      </c>
      <c r="I38" s="776" t="s">
        <v>1724</v>
      </c>
      <c r="J38" s="545" t="s">
        <v>1371</v>
      </c>
      <c r="K38" s="545" t="s">
        <v>1371</v>
      </c>
      <c r="L38" s="545" t="s">
        <v>1371</v>
      </c>
      <c r="M38" s="545" t="s">
        <v>1371</v>
      </c>
      <c r="N38" s="545" t="s">
        <v>1371</v>
      </c>
      <c r="O38" s="545" t="s">
        <v>1371</v>
      </c>
      <c r="P38" s="544" t="s">
        <v>1371</v>
      </c>
      <c r="Q38" s="118">
        <v>0.9</v>
      </c>
      <c r="R38" s="772">
        <v>0</v>
      </c>
      <c r="S38" s="772"/>
      <c r="T38" s="520"/>
      <c r="U38" s="476"/>
      <c r="V38" s="482">
        <v>0</v>
      </c>
      <c r="W38" s="463"/>
      <c r="X38" s="461"/>
      <c r="Y38" s="463"/>
      <c r="Z38" s="461"/>
      <c r="AA38" s="463"/>
      <c r="AB38" s="461"/>
      <c r="AC38" s="463"/>
      <c r="AD38" s="461"/>
      <c r="AE38" s="489" t="s">
        <v>2263</v>
      </c>
      <c r="AF38" s="464"/>
      <c r="AG38" s="774"/>
      <c r="AH38" s="774"/>
      <c r="AI38" s="479"/>
      <c r="AJ38" s="356"/>
      <c r="AK38" s="356"/>
      <c r="AL38" s="356"/>
      <c r="AM38" s="773" t="s">
        <v>2792</v>
      </c>
      <c r="AN38" s="356" t="s">
        <v>179</v>
      </c>
      <c r="AO38" s="356"/>
    </row>
    <row r="39" spans="1:41" ht="29.25" customHeight="1" x14ac:dyDescent="0.25">
      <c r="A39" s="455"/>
      <c r="B39" s="776"/>
      <c r="C39" s="776"/>
      <c r="D39" s="474">
        <v>36</v>
      </c>
      <c r="E39" s="776" t="s">
        <v>185</v>
      </c>
      <c r="F39" s="776" t="s">
        <v>186</v>
      </c>
      <c r="G39" s="776" t="s">
        <v>1186</v>
      </c>
      <c r="H39" s="776" t="s">
        <v>1187</v>
      </c>
      <c r="I39" s="776" t="s">
        <v>1728</v>
      </c>
      <c r="J39" s="776" t="s">
        <v>1692</v>
      </c>
      <c r="K39" s="483" t="s">
        <v>1693</v>
      </c>
      <c r="L39" s="546">
        <v>1905015</v>
      </c>
      <c r="M39" s="547" t="s">
        <v>1729</v>
      </c>
      <c r="N39" s="546">
        <v>190501503</v>
      </c>
      <c r="O39" s="548" t="s">
        <v>1730</v>
      </c>
      <c r="P39" s="549">
        <v>60</v>
      </c>
      <c r="Q39" s="765" t="s">
        <v>187</v>
      </c>
      <c r="R39" s="772">
        <v>15</v>
      </c>
      <c r="S39" s="772">
        <v>18</v>
      </c>
      <c r="T39" s="520"/>
      <c r="U39" s="476"/>
      <c r="V39" s="482">
        <v>1</v>
      </c>
      <c r="W39" s="463">
        <v>18</v>
      </c>
      <c r="X39" s="461"/>
      <c r="Y39" s="463"/>
      <c r="Z39" s="461"/>
      <c r="AA39" s="463"/>
      <c r="AB39" s="461"/>
      <c r="AC39" s="463"/>
      <c r="AD39" s="461"/>
      <c r="AE39" s="489" t="s">
        <v>2281</v>
      </c>
      <c r="AF39" s="478" t="s">
        <v>179</v>
      </c>
      <c r="AG39" s="774"/>
      <c r="AH39" s="506"/>
      <c r="AI39" s="479"/>
      <c r="AJ39" s="773" t="s">
        <v>2554</v>
      </c>
      <c r="AK39" s="356" t="s">
        <v>2555</v>
      </c>
      <c r="AL39" s="356"/>
      <c r="AM39" s="773" t="s">
        <v>2793</v>
      </c>
      <c r="AN39" s="773" t="s">
        <v>179</v>
      </c>
      <c r="AO39" s="356"/>
    </row>
    <row r="40" spans="1:41" ht="29.25" customHeight="1" x14ac:dyDescent="0.25">
      <c r="A40" s="455"/>
      <c r="B40" s="776"/>
      <c r="C40" s="776" t="s">
        <v>190</v>
      </c>
      <c r="D40" s="474">
        <v>37</v>
      </c>
      <c r="E40" s="776" t="s">
        <v>1189</v>
      </c>
      <c r="F40" s="776" t="s">
        <v>192</v>
      </c>
      <c r="G40" s="776" t="s">
        <v>193</v>
      </c>
      <c r="H40" s="776" t="s">
        <v>194</v>
      </c>
      <c r="I40" s="776" t="s">
        <v>179</v>
      </c>
      <c r="J40" s="776" t="s">
        <v>1692</v>
      </c>
      <c r="K40" s="550" t="s">
        <v>1736</v>
      </c>
      <c r="L40" s="551">
        <v>1903015</v>
      </c>
      <c r="M40" s="552" t="s">
        <v>1737</v>
      </c>
      <c r="N40" s="553">
        <v>190301500</v>
      </c>
      <c r="O40" s="554" t="s">
        <v>1738</v>
      </c>
      <c r="P40" s="544">
        <v>48</v>
      </c>
      <c r="Q40" s="118">
        <v>1</v>
      </c>
      <c r="R40" s="607">
        <v>1</v>
      </c>
      <c r="S40" s="526">
        <v>1</v>
      </c>
      <c r="T40" s="555"/>
      <c r="U40" s="555"/>
      <c r="V40" s="482">
        <v>1</v>
      </c>
      <c r="W40" s="556"/>
      <c r="X40" s="555"/>
      <c r="Y40" s="463"/>
      <c r="Z40" s="461"/>
      <c r="AA40" s="463"/>
      <c r="AB40" s="461"/>
      <c r="AC40" s="782">
        <v>1</v>
      </c>
      <c r="AD40" s="461"/>
      <c r="AE40" s="464" t="s">
        <v>2263</v>
      </c>
      <c r="AF40" s="464"/>
      <c r="AG40" s="463"/>
      <c r="AH40" s="356"/>
      <c r="AI40" s="479"/>
      <c r="AJ40" s="773"/>
      <c r="AK40" s="356"/>
      <c r="AL40" s="519"/>
      <c r="AM40" s="773" t="s">
        <v>2794</v>
      </c>
      <c r="AN40" s="356" t="s">
        <v>179</v>
      </c>
      <c r="AO40" s="356"/>
    </row>
    <row r="41" spans="1:41" ht="29.25" customHeight="1" x14ac:dyDescent="0.25">
      <c r="A41" s="455"/>
      <c r="B41" s="776"/>
      <c r="C41" s="776"/>
      <c r="D41" s="474">
        <v>38</v>
      </c>
      <c r="E41" s="776" t="s">
        <v>195</v>
      </c>
      <c r="F41" s="776" t="s">
        <v>192</v>
      </c>
      <c r="G41" s="776" t="s">
        <v>193</v>
      </c>
      <c r="H41" s="776" t="s">
        <v>194</v>
      </c>
      <c r="I41" s="776" t="s">
        <v>179</v>
      </c>
      <c r="J41" s="545" t="s">
        <v>1371</v>
      </c>
      <c r="K41" s="545" t="s">
        <v>1371</v>
      </c>
      <c r="L41" s="545" t="s">
        <v>1371</v>
      </c>
      <c r="M41" s="545" t="s">
        <v>1371</v>
      </c>
      <c r="N41" s="545" t="s">
        <v>1371</v>
      </c>
      <c r="O41" s="545" t="s">
        <v>1371</v>
      </c>
      <c r="P41" s="544" t="s">
        <v>1371</v>
      </c>
      <c r="Q41" s="118">
        <v>1</v>
      </c>
      <c r="R41" s="607">
        <v>1</v>
      </c>
      <c r="S41" s="526">
        <v>1</v>
      </c>
      <c r="T41" s="555"/>
      <c r="U41" s="557"/>
      <c r="V41" s="762">
        <v>1</v>
      </c>
      <c r="W41" s="500"/>
      <c r="X41" s="557"/>
      <c r="Y41" s="463"/>
      <c r="Z41" s="461"/>
      <c r="AA41" s="463"/>
      <c r="AB41" s="461"/>
      <c r="AC41" s="782">
        <v>1</v>
      </c>
      <c r="AD41" s="461"/>
      <c r="AE41" s="464" t="s">
        <v>2263</v>
      </c>
      <c r="AF41" s="464"/>
      <c r="AG41" s="453"/>
      <c r="AH41" s="356"/>
      <c r="AI41" s="467"/>
      <c r="AJ41" s="356"/>
      <c r="AK41" s="356"/>
      <c r="AL41" s="356"/>
      <c r="AM41" s="773" t="s">
        <v>2794</v>
      </c>
      <c r="AN41" s="356" t="s">
        <v>179</v>
      </c>
      <c r="AO41" s="356"/>
    </row>
    <row r="42" spans="1:41" ht="29.25" customHeight="1" x14ac:dyDescent="0.25">
      <c r="A42" s="455"/>
      <c r="B42" s="776"/>
      <c r="C42" s="776"/>
      <c r="D42" s="474">
        <v>39</v>
      </c>
      <c r="E42" s="776" t="s">
        <v>1191</v>
      </c>
      <c r="F42" s="776" t="s">
        <v>197</v>
      </c>
      <c r="G42" s="776" t="s">
        <v>198</v>
      </c>
      <c r="H42" s="776" t="s">
        <v>199</v>
      </c>
      <c r="I42" s="776" t="s">
        <v>179</v>
      </c>
      <c r="J42" s="559"/>
      <c r="K42" s="560"/>
      <c r="L42" s="560"/>
      <c r="M42" s="560"/>
      <c r="N42" s="560"/>
      <c r="O42" s="560"/>
      <c r="P42" s="560"/>
      <c r="Q42" s="765" t="s">
        <v>198</v>
      </c>
      <c r="R42" s="475">
        <v>1</v>
      </c>
      <c r="S42" s="498">
        <v>1</v>
      </c>
      <c r="T42" s="520"/>
      <c r="U42" s="520"/>
      <c r="V42" s="482">
        <v>1</v>
      </c>
      <c r="W42" s="520"/>
      <c r="X42" s="520"/>
      <c r="Y42" s="463"/>
      <c r="Z42" s="461"/>
      <c r="AA42" s="463"/>
      <c r="AB42" s="461"/>
      <c r="AC42" s="463">
        <v>1</v>
      </c>
      <c r="AD42" s="461"/>
      <c r="AE42" s="464" t="s">
        <v>2263</v>
      </c>
      <c r="AF42" s="464"/>
      <c r="AG42" s="453"/>
      <c r="AH42" s="356"/>
      <c r="AI42" s="467"/>
      <c r="AJ42" s="356"/>
      <c r="AK42" s="356"/>
      <c r="AL42" s="356"/>
      <c r="AM42" s="773" t="s">
        <v>2795</v>
      </c>
      <c r="AN42" s="356" t="s">
        <v>179</v>
      </c>
      <c r="AO42" s="356"/>
    </row>
    <row r="43" spans="1:41" ht="29.25" customHeight="1" x14ac:dyDescent="0.25">
      <c r="A43" s="455"/>
      <c r="B43" s="776"/>
      <c r="C43" s="776"/>
      <c r="D43" s="474">
        <v>40</v>
      </c>
      <c r="E43" s="776" t="s">
        <v>200</v>
      </c>
      <c r="F43" s="776" t="s">
        <v>201</v>
      </c>
      <c r="G43" s="776" t="s">
        <v>202</v>
      </c>
      <c r="H43" s="776" t="s">
        <v>203</v>
      </c>
      <c r="I43" s="776" t="s">
        <v>1745</v>
      </c>
      <c r="J43" s="561" t="s">
        <v>1371</v>
      </c>
      <c r="K43" s="561" t="s">
        <v>1371</v>
      </c>
      <c r="L43" s="561" t="s">
        <v>1371</v>
      </c>
      <c r="M43" s="561" t="s">
        <v>1371</v>
      </c>
      <c r="N43" s="561" t="s">
        <v>1371</v>
      </c>
      <c r="O43" s="561" t="s">
        <v>1371</v>
      </c>
      <c r="P43" s="561" t="s">
        <v>1371</v>
      </c>
      <c r="Q43" s="765" t="s">
        <v>202</v>
      </c>
      <c r="R43" s="475">
        <v>0</v>
      </c>
      <c r="S43" s="778"/>
      <c r="T43" s="520"/>
      <c r="U43" s="476"/>
      <c r="V43" s="482">
        <v>0</v>
      </c>
      <c r="W43" s="500"/>
      <c r="X43" s="562"/>
      <c r="Y43" s="463"/>
      <c r="Z43" s="461"/>
      <c r="AA43" s="463"/>
      <c r="AB43" s="461"/>
      <c r="AC43" s="463"/>
      <c r="AD43" s="461"/>
      <c r="AE43" s="464" t="s">
        <v>2263</v>
      </c>
      <c r="AF43" s="464"/>
      <c r="AG43" s="774"/>
      <c r="AH43" s="506"/>
      <c r="AI43" s="479"/>
      <c r="AJ43" s="773" t="s">
        <v>2554</v>
      </c>
      <c r="AK43" s="356" t="s">
        <v>2555</v>
      </c>
      <c r="AL43" s="356"/>
      <c r="AM43" s="356"/>
      <c r="AN43" s="356"/>
      <c r="AO43" s="356"/>
    </row>
    <row r="44" spans="1:41" ht="29.25" customHeight="1" x14ac:dyDescent="0.25">
      <c r="A44" s="563" t="s">
        <v>292</v>
      </c>
      <c r="B44" s="776" t="s">
        <v>293</v>
      </c>
      <c r="C44" s="776" t="s">
        <v>1194</v>
      </c>
      <c r="D44" s="474">
        <v>41</v>
      </c>
      <c r="E44" s="776" t="s">
        <v>295</v>
      </c>
      <c r="F44" s="776" t="s">
        <v>1195</v>
      </c>
      <c r="G44" s="776" t="s">
        <v>297</v>
      </c>
      <c r="H44" s="776" t="s">
        <v>298</v>
      </c>
      <c r="I44" s="776" t="s">
        <v>1748</v>
      </c>
      <c r="J44" s="564" t="s">
        <v>1749</v>
      </c>
      <c r="K44" s="564" t="s">
        <v>1750</v>
      </c>
      <c r="L44" s="564">
        <v>4502001</v>
      </c>
      <c r="M44" s="564" t="s">
        <v>1751</v>
      </c>
      <c r="N44" s="564">
        <v>450200100</v>
      </c>
      <c r="O44" s="564" t="s">
        <v>1752</v>
      </c>
      <c r="P44" s="564">
        <v>3</v>
      </c>
      <c r="Q44" s="118">
        <v>0.9</v>
      </c>
      <c r="R44" s="772">
        <v>1</v>
      </c>
      <c r="S44" s="772">
        <v>1</v>
      </c>
      <c r="T44" s="659" t="s">
        <v>2696</v>
      </c>
      <c r="U44" s="659" t="s">
        <v>2696</v>
      </c>
      <c r="V44" s="482">
        <f>S44/R44*1</f>
        <v>1</v>
      </c>
      <c r="W44" s="463">
        <v>0</v>
      </c>
      <c r="X44" s="565">
        <v>1000000</v>
      </c>
      <c r="Y44" s="463"/>
      <c r="Z44" s="461"/>
      <c r="AA44" s="463"/>
      <c r="AB44" s="461">
        <v>11400000</v>
      </c>
      <c r="AC44" s="463">
        <v>1</v>
      </c>
      <c r="AD44" s="461">
        <v>560000</v>
      </c>
      <c r="AE44" s="464" t="s">
        <v>2282</v>
      </c>
      <c r="AF44" s="464" t="s">
        <v>2283</v>
      </c>
      <c r="AG44" s="463"/>
      <c r="AH44" s="356"/>
      <c r="AI44" s="467"/>
      <c r="AJ44" s="773" t="s">
        <v>2556</v>
      </c>
      <c r="AK44" s="773" t="s">
        <v>2283</v>
      </c>
      <c r="AL44" s="356"/>
      <c r="AM44" s="773" t="s">
        <v>2697</v>
      </c>
      <c r="AN44" s="356" t="s">
        <v>2698</v>
      </c>
      <c r="AO44" s="356"/>
    </row>
    <row r="45" spans="1:41" ht="29.25" customHeight="1" x14ac:dyDescent="0.25">
      <c r="A45" s="563"/>
      <c r="B45" s="776"/>
      <c r="C45" s="776"/>
      <c r="D45" s="767">
        <v>42</v>
      </c>
      <c r="E45" s="776" t="s">
        <v>1198</v>
      </c>
      <c r="F45" s="776" t="s">
        <v>301</v>
      </c>
      <c r="G45" s="776" t="s">
        <v>302</v>
      </c>
      <c r="H45" s="776" t="s">
        <v>303</v>
      </c>
      <c r="I45" s="776" t="s">
        <v>1756</v>
      </c>
      <c r="J45" s="566"/>
      <c r="K45" s="523"/>
      <c r="L45" s="523"/>
      <c r="M45" s="523"/>
      <c r="N45" s="523"/>
      <c r="O45" s="523"/>
      <c r="P45" s="523"/>
      <c r="Q45" s="660" t="s">
        <v>302</v>
      </c>
      <c r="R45" s="475">
        <v>0</v>
      </c>
      <c r="S45" s="778"/>
      <c r="T45" s="772"/>
      <c r="U45" s="504"/>
      <c r="V45" s="482">
        <v>0</v>
      </c>
      <c r="W45" s="500"/>
      <c r="X45" s="567"/>
      <c r="Y45" s="463"/>
      <c r="Z45" s="461"/>
      <c r="AA45" s="463"/>
      <c r="AB45" s="461"/>
      <c r="AC45" s="463"/>
      <c r="AD45" s="461"/>
      <c r="AE45" s="489" t="s">
        <v>2284</v>
      </c>
      <c r="AF45" s="464" t="s">
        <v>2283</v>
      </c>
      <c r="AG45" s="453"/>
      <c r="AH45" s="356"/>
      <c r="AI45" s="479"/>
      <c r="AJ45" s="773" t="s">
        <v>2554</v>
      </c>
      <c r="AK45" s="356" t="s">
        <v>2555</v>
      </c>
      <c r="AL45" s="356"/>
      <c r="AM45" s="773" t="s">
        <v>2699</v>
      </c>
      <c r="AN45" s="356" t="s">
        <v>1763</v>
      </c>
      <c r="AO45" s="356"/>
    </row>
    <row r="46" spans="1:41" ht="29.25" customHeight="1" x14ac:dyDescent="0.25">
      <c r="A46" s="563"/>
      <c r="B46" s="776"/>
      <c r="C46" s="776"/>
      <c r="D46" s="767">
        <v>43</v>
      </c>
      <c r="E46" s="776" t="s">
        <v>1202</v>
      </c>
      <c r="F46" s="776" t="s">
        <v>306</v>
      </c>
      <c r="G46" s="776" t="s">
        <v>307</v>
      </c>
      <c r="H46" s="776" t="s">
        <v>308</v>
      </c>
      <c r="I46" s="776" t="s">
        <v>1761</v>
      </c>
      <c r="J46" s="404"/>
      <c r="K46" s="776"/>
      <c r="L46" s="776"/>
      <c r="M46" s="776"/>
      <c r="N46" s="776"/>
      <c r="O46" s="776"/>
      <c r="P46" s="776"/>
      <c r="Q46" s="660" t="s">
        <v>307</v>
      </c>
      <c r="R46" s="475">
        <v>0</v>
      </c>
      <c r="S46" s="778"/>
      <c r="T46" s="772"/>
      <c r="U46" s="504"/>
      <c r="V46" s="482">
        <v>0</v>
      </c>
      <c r="W46" s="500"/>
      <c r="X46" s="567"/>
      <c r="Y46" s="463"/>
      <c r="Z46" s="461"/>
      <c r="AA46" s="463"/>
      <c r="AB46" s="461"/>
      <c r="AC46" s="463"/>
      <c r="AD46" s="461"/>
      <c r="AE46" s="489" t="s">
        <v>2285</v>
      </c>
      <c r="AF46" s="568" t="s">
        <v>2217</v>
      </c>
      <c r="AG46" s="569" t="s">
        <v>2413</v>
      </c>
      <c r="AH46" s="774" t="s">
        <v>2414</v>
      </c>
      <c r="AI46" s="479"/>
      <c r="AJ46" s="773" t="s">
        <v>2554</v>
      </c>
      <c r="AK46" s="356" t="s">
        <v>2555</v>
      </c>
      <c r="AL46" s="356"/>
      <c r="AM46" s="773" t="s">
        <v>2699</v>
      </c>
      <c r="AN46" s="356" t="s">
        <v>1763</v>
      </c>
      <c r="AO46" s="356"/>
    </row>
    <row r="47" spans="1:41" ht="29.25" customHeight="1" x14ac:dyDescent="0.25">
      <c r="A47" s="563"/>
      <c r="B47" s="776"/>
      <c r="C47" s="776"/>
      <c r="D47" s="767">
        <v>44</v>
      </c>
      <c r="E47" s="776" t="s">
        <v>1204</v>
      </c>
      <c r="F47" s="776" t="s">
        <v>1765</v>
      </c>
      <c r="G47" s="776" t="s">
        <v>312</v>
      </c>
      <c r="H47" s="776" t="s">
        <v>313</v>
      </c>
      <c r="I47" s="776" t="s">
        <v>1761</v>
      </c>
      <c r="J47" s="561"/>
      <c r="K47" s="570"/>
      <c r="L47" s="570"/>
      <c r="M47" s="570"/>
      <c r="N47" s="570"/>
      <c r="O47" s="570"/>
      <c r="P47" s="570"/>
      <c r="Q47" s="118">
        <v>1</v>
      </c>
      <c r="R47" s="475">
        <v>100</v>
      </c>
      <c r="S47" s="778">
        <v>10</v>
      </c>
      <c r="T47" s="772">
        <v>560000</v>
      </c>
      <c r="U47" s="504"/>
      <c r="V47" s="482">
        <v>0</v>
      </c>
      <c r="W47" s="500"/>
      <c r="X47" s="567"/>
      <c r="Y47" s="463"/>
      <c r="Z47" s="461"/>
      <c r="AA47" s="463"/>
      <c r="AB47" s="461"/>
      <c r="AC47" s="463">
        <v>1</v>
      </c>
      <c r="AD47" s="461">
        <v>560000</v>
      </c>
      <c r="AE47" s="489" t="s">
        <v>2285</v>
      </c>
      <c r="AF47" s="568" t="s">
        <v>2217</v>
      </c>
      <c r="AG47" s="463" t="s">
        <v>2413</v>
      </c>
      <c r="AH47" s="356" t="s">
        <v>2414</v>
      </c>
      <c r="AI47" s="479"/>
      <c r="AJ47" s="773" t="s">
        <v>2554</v>
      </c>
      <c r="AK47" s="356" t="s">
        <v>2555</v>
      </c>
      <c r="AL47" s="356"/>
      <c r="AM47" s="773" t="s">
        <v>2697</v>
      </c>
      <c r="AN47" s="356" t="s">
        <v>1763</v>
      </c>
      <c r="AO47" s="356"/>
    </row>
    <row r="48" spans="1:41" ht="29.25" customHeight="1" x14ac:dyDescent="0.25">
      <c r="A48" s="563"/>
      <c r="B48" s="776" t="s">
        <v>380</v>
      </c>
      <c r="C48" s="776" t="s">
        <v>315</v>
      </c>
      <c r="D48" s="767">
        <v>45</v>
      </c>
      <c r="E48" s="776" t="s">
        <v>316</v>
      </c>
      <c r="F48" s="776" t="s">
        <v>317</v>
      </c>
      <c r="G48" s="776" t="s">
        <v>318</v>
      </c>
      <c r="H48" s="776" t="s">
        <v>319</v>
      </c>
      <c r="I48" s="776" t="s">
        <v>1766</v>
      </c>
      <c r="J48" s="571" t="s">
        <v>1767</v>
      </c>
      <c r="K48" s="571" t="s">
        <v>1768</v>
      </c>
      <c r="L48" s="571">
        <v>1202004</v>
      </c>
      <c r="M48" s="572" t="s">
        <v>1769</v>
      </c>
      <c r="N48" s="564">
        <v>120200400</v>
      </c>
      <c r="O48" s="564" t="s">
        <v>1770</v>
      </c>
      <c r="P48" s="573">
        <v>12</v>
      </c>
      <c r="Q48" s="7" t="s">
        <v>318</v>
      </c>
      <c r="R48" s="772">
        <v>1</v>
      </c>
      <c r="S48" s="772"/>
      <c r="T48" s="574"/>
      <c r="U48" s="574"/>
      <c r="V48" s="482">
        <v>0</v>
      </c>
      <c r="W48" s="463"/>
      <c r="X48" s="574"/>
      <c r="Y48" s="463"/>
      <c r="Z48" s="461"/>
      <c r="AA48" s="463"/>
      <c r="AB48" s="461"/>
      <c r="AC48" s="463"/>
      <c r="AD48" s="461"/>
      <c r="AE48" s="489" t="s">
        <v>2263</v>
      </c>
      <c r="AF48" s="464"/>
      <c r="AG48" s="463"/>
      <c r="AH48" s="356"/>
      <c r="AI48" s="467"/>
      <c r="AJ48" s="463" t="s">
        <v>2557</v>
      </c>
      <c r="AK48" s="463" t="s">
        <v>2558</v>
      </c>
      <c r="AL48" s="356"/>
      <c r="AM48" s="356"/>
      <c r="AN48" s="356"/>
      <c r="AO48" s="356"/>
    </row>
    <row r="49" spans="1:41" ht="29.25" customHeight="1" x14ac:dyDescent="0.25">
      <c r="A49" s="563"/>
      <c r="B49" s="776"/>
      <c r="C49" s="776" t="s">
        <v>321</v>
      </c>
      <c r="D49" s="767">
        <v>46</v>
      </c>
      <c r="E49" s="776" t="s">
        <v>322</v>
      </c>
      <c r="F49" s="776" t="s">
        <v>323</v>
      </c>
      <c r="G49" s="776" t="s">
        <v>324</v>
      </c>
      <c r="H49" s="776" t="s">
        <v>325</v>
      </c>
      <c r="I49" s="776" t="s">
        <v>1775</v>
      </c>
      <c r="J49" s="575" t="s">
        <v>1749</v>
      </c>
      <c r="K49" s="575" t="s">
        <v>1750</v>
      </c>
      <c r="L49" s="564">
        <v>4502001</v>
      </c>
      <c r="M49" s="575" t="s">
        <v>1751</v>
      </c>
      <c r="N49" s="564">
        <v>450200100</v>
      </c>
      <c r="O49" s="575" t="s">
        <v>1752</v>
      </c>
      <c r="P49" s="564">
        <v>3</v>
      </c>
      <c r="Q49" s="118">
        <v>0.9</v>
      </c>
      <c r="R49" s="475">
        <v>1</v>
      </c>
      <c r="S49" s="778"/>
      <c r="T49" s="241"/>
      <c r="U49" s="504"/>
      <c r="V49" s="482">
        <f t="shared" ref="V49:V56" si="1">S49/R49*1</f>
        <v>0</v>
      </c>
      <c r="W49" s="500"/>
      <c r="X49" s="567"/>
      <c r="Y49" s="463"/>
      <c r="Z49" s="461"/>
      <c r="AA49" s="463"/>
      <c r="AB49" s="461"/>
      <c r="AC49" s="463"/>
      <c r="AD49" s="461"/>
      <c r="AE49" s="489" t="s">
        <v>2286</v>
      </c>
      <c r="AF49" s="464" t="s">
        <v>2283</v>
      </c>
      <c r="AG49" s="453"/>
      <c r="AH49" s="356"/>
      <c r="AI49" s="467"/>
      <c r="AJ49" s="463" t="s">
        <v>2557</v>
      </c>
      <c r="AK49" s="463" t="s">
        <v>2559</v>
      </c>
      <c r="AL49" s="356"/>
      <c r="AM49" s="773" t="s">
        <v>2699</v>
      </c>
      <c r="AN49" s="356" t="s">
        <v>1763</v>
      </c>
      <c r="AO49" s="356"/>
    </row>
    <row r="50" spans="1:41" ht="29.25" customHeight="1" x14ac:dyDescent="0.25">
      <c r="A50" s="563"/>
      <c r="B50" s="776"/>
      <c r="C50" s="776"/>
      <c r="D50" s="576">
        <v>47</v>
      </c>
      <c r="E50" s="767" t="s">
        <v>1777</v>
      </c>
      <c r="F50" s="776" t="s">
        <v>1211</v>
      </c>
      <c r="G50" s="776" t="s">
        <v>1212</v>
      </c>
      <c r="H50" s="776" t="s">
        <v>330</v>
      </c>
      <c r="I50" s="776" t="s">
        <v>1778</v>
      </c>
      <c r="J50" s="577" t="s">
        <v>1779</v>
      </c>
      <c r="K50" s="776" t="s">
        <v>1780</v>
      </c>
      <c r="L50" s="578">
        <v>4599019</v>
      </c>
      <c r="M50" s="776" t="s">
        <v>1781</v>
      </c>
      <c r="N50" s="776">
        <v>459901900</v>
      </c>
      <c r="O50" s="579" t="s">
        <v>1782</v>
      </c>
      <c r="P50" s="776">
        <v>1</v>
      </c>
      <c r="Q50" s="118">
        <v>1</v>
      </c>
      <c r="R50" s="475">
        <v>12</v>
      </c>
      <c r="S50" s="778">
        <v>12</v>
      </c>
      <c r="T50" s="580">
        <v>560000</v>
      </c>
      <c r="U50" s="580">
        <v>560000</v>
      </c>
      <c r="V50" s="482">
        <f t="shared" si="1"/>
        <v>1</v>
      </c>
      <c r="W50" s="777"/>
      <c r="X50" s="580"/>
      <c r="Y50" s="463"/>
      <c r="Z50" s="461"/>
      <c r="AA50" s="463"/>
      <c r="AB50" s="461"/>
      <c r="AC50" s="463">
        <v>12</v>
      </c>
      <c r="AD50" s="461">
        <v>560000</v>
      </c>
      <c r="AE50" s="464" t="s">
        <v>2287</v>
      </c>
      <c r="AF50" s="464" t="s">
        <v>2217</v>
      </c>
      <c r="AG50" s="774"/>
      <c r="AH50" s="501"/>
      <c r="AI50" s="467"/>
      <c r="AJ50" s="773" t="s">
        <v>2542</v>
      </c>
      <c r="AK50" s="773" t="s">
        <v>2543</v>
      </c>
      <c r="AL50" s="356"/>
      <c r="AM50" s="773" t="s">
        <v>2700</v>
      </c>
      <c r="AN50" s="773" t="s">
        <v>2701</v>
      </c>
      <c r="AO50" s="356"/>
    </row>
    <row r="51" spans="1:41" ht="29.25" customHeight="1" x14ac:dyDescent="0.25">
      <c r="A51" s="563"/>
      <c r="B51" s="776"/>
      <c r="C51" s="776"/>
      <c r="D51" s="767">
        <v>48</v>
      </c>
      <c r="E51" s="767" t="s">
        <v>332</v>
      </c>
      <c r="F51" s="776" t="s">
        <v>333</v>
      </c>
      <c r="G51" s="776" t="s">
        <v>334</v>
      </c>
      <c r="H51" s="776" t="s">
        <v>335</v>
      </c>
      <c r="I51" s="776" t="s">
        <v>1788</v>
      </c>
      <c r="J51" s="581" t="s">
        <v>1538</v>
      </c>
      <c r="K51" s="582" t="s">
        <v>1789</v>
      </c>
      <c r="L51" s="583">
        <v>1702011</v>
      </c>
      <c r="M51" s="582" t="s">
        <v>1790</v>
      </c>
      <c r="N51" s="583" t="s">
        <v>1791</v>
      </c>
      <c r="O51" s="513" t="s">
        <v>1792</v>
      </c>
      <c r="P51" s="545">
        <v>4</v>
      </c>
      <c r="Q51" s="118">
        <v>1</v>
      </c>
      <c r="R51" s="475">
        <v>1</v>
      </c>
      <c r="S51" s="498">
        <v>22</v>
      </c>
      <c r="T51" s="580">
        <v>2885000</v>
      </c>
      <c r="U51" s="580" t="s">
        <v>2702</v>
      </c>
      <c r="V51" s="482">
        <f t="shared" si="1"/>
        <v>22</v>
      </c>
      <c r="W51" s="777">
        <v>2</v>
      </c>
      <c r="X51" s="580">
        <v>412000</v>
      </c>
      <c r="Y51" s="463">
        <v>1</v>
      </c>
      <c r="Z51" s="461">
        <v>360000</v>
      </c>
      <c r="AA51" s="463">
        <v>8</v>
      </c>
      <c r="AB51" s="461">
        <v>721250</v>
      </c>
      <c r="AC51" s="463">
        <v>11</v>
      </c>
      <c r="AD51" s="461">
        <v>360000</v>
      </c>
      <c r="AE51" s="464" t="s">
        <v>2288</v>
      </c>
      <c r="AF51" s="464" t="s">
        <v>2217</v>
      </c>
      <c r="AG51" s="463" t="s">
        <v>2415</v>
      </c>
      <c r="AH51" s="773" t="s">
        <v>2414</v>
      </c>
      <c r="AI51" s="467"/>
      <c r="AJ51" s="773" t="s">
        <v>2504</v>
      </c>
      <c r="AK51" s="773" t="s">
        <v>2491</v>
      </c>
      <c r="AL51" s="356"/>
      <c r="AM51" s="773" t="s">
        <v>2703</v>
      </c>
      <c r="AN51" s="773" t="s">
        <v>2704</v>
      </c>
      <c r="AO51" s="356"/>
    </row>
    <row r="52" spans="1:41" ht="29.25" customHeight="1" x14ac:dyDescent="0.25">
      <c r="A52" s="563" t="s">
        <v>292</v>
      </c>
      <c r="B52" s="776"/>
      <c r="C52" s="776" t="s">
        <v>337</v>
      </c>
      <c r="D52" s="776">
        <v>49</v>
      </c>
      <c r="E52" s="767" t="s">
        <v>1805</v>
      </c>
      <c r="F52" s="776" t="s">
        <v>339</v>
      </c>
      <c r="G52" s="776" t="s">
        <v>1218</v>
      </c>
      <c r="H52" s="776" t="s">
        <v>341</v>
      </c>
      <c r="I52" s="776" t="s">
        <v>1806</v>
      </c>
      <c r="J52" s="776" t="s">
        <v>1807</v>
      </c>
      <c r="K52" s="776" t="s">
        <v>1750</v>
      </c>
      <c r="L52" s="776">
        <v>4502001</v>
      </c>
      <c r="M52" s="776" t="s">
        <v>1751</v>
      </c>
      <c r="N52" s="776">
        <v>450200108</v>
      </c>
      <c r="O52" s="776" t="s">
        <v>1808</v>
      </c>
      <c r="P52" s="776">
        <v>1</v>
      </c>
      <c r="Q52" s="118">
        <v>1</v>
      </c>
      <c r="R52" s="776">
        <v>6</v>
      </c>
      <c r="S52" s="776">
        <v>13</v>
      </c>
      <c r="T52" s="580"/>
      <c r="U52" s="580"/>
      <c r="V52" s="482">
        <f t="shared" si="1"/>
        <v>2.1666666666666665</v>
      </c>
      <c r="W52" s="777">
        <v>12</v>
      </c>
      <c r="X52" s="580"/>
      <c r="Y52" s="463">
        <v>1</v>
      </c>
      <c r="Z52" s="461"/>
      <c r="AA52" s="463"/>
      <c r="AB52" s="461">
        <v>0</v>
      </c>
      <c r="AC52" s="463"/>
      <c r="AD52" s="461"/>
      <c r="AE52" s="464" t="s">
        <v>2289</v>
      </c>
      <c r="AF52" s="464" t="s">
        <v>2290</v>
      </c>
      <c r="AG52" s="774" t="s">
        <v>2416</v>
      </c>
      <c r="AH52" s="506" t="s">
        <v>2414</v>
      </c>
      <c r="AI52" s="467"/>
      <c r="AJ52" s="463" t="s">
        <v>2505</v>
      </c>
      <c r="AK52" s="773" t="s">
        <v>2506</v>
      </c>
      <c r="AL52" s="356"/>
      <c r="AM52" s="773" t="s">
        <v>2705</v>
      </c>
      <c r="AN52" s="773" t="s">
        <v>2706</v>
      </c>
      <c r="AO52" s="356"/>
    </row>
    <row r="53" spans="1:41" ht="29.25" customHeight="1" x14ac:dyDescent="0.25">
      <c r="A53" s="563"/>
      <c r="B53" s="776"/>
      <c r="C53" s="776"/>
      <c r="D53" s="474">
        <v>50</v>
      </c>
      <c r="E53" s="776" t="s">
        <v>1815</v>
      </c>
      <c r="F53" s="776" t="s">
        <v>344</v>
      </c>
      <c r="G53" s="776" t="s">
        <v>345</v>
      </c>
      <c r="H53" s="776" t="s">
        <v>346</v>
      </c>
      <c r="I53" s="776" t="s">
        <v>1816</v>
      </c>
      <c r="J53" s="564" t="s">
        <v>1817</v>
      </c>
      <c r="K53" s="564" t="s">
        <v>1818</v>
      </c>
      <c r="L53" s="564">
        <v>4501024</v>
      </c>
      <c r="M53" s="564" t="s">
        <v>1819</v>
      </c>
      <c r="N53" s="564" t="s">
        <v>1820</v>
      </c>
      <c r="O53" s="564" t="s">
        <v>1821</v>
      </c>
      <c r="P53" s="564">
        <v>10</v>
      </c>
      <c r="Q53" s="118">
        <v>1</v>
      </c>
      <c r="R53" s="475">
        <v>4</v>
      </c>
      <c r="S53" s="480">
        <v>8</v>
      </c>
      <c r="T53" s="661" t="s">
        <v>2707</v>
      </c>
      <c r="U53" s="661" t="s">
        <v>2708</v>
      </c>
      <c r="V53" s="482">
        <f t="shared" si="1"/>
        <v>2</v>
      </c>
      <c r="W53" s="777">
        <v>7</v>
      </c>
      <c r="X53" s="584">
        <v>2800000</v>
      </c>
      <c r="Y53" s="463">
        <v>1</v>
      </c>
      <c r="Z53" s="461">
        <v>2000000</v>
      </c>
      <c r="AA53" s="463"/>
      <c r="AB53" s="461">
        <v>0</v>
      </c>
      <c r="AC53" s="463"/>
      <c r="AD53" s="461" t="s">
        <v>2709</v>
      </c>
      <c r="AE53" s="489" t="s">
        <v>2292</v>
      </c>
      <c r="AF53" s="464" t="s">
        <v>2283</v>
      </c>
      <c r="AG53" s="463" t="s">
        <v>2417</v>
      </c>
      <c r="AH53" s="773" t="s">
        <v>1763</v>
      </c>
      <c r="AI53" s="467"/>
      <c r="AJ53" s="463" t="s">
        <v>2507</v>
      </c>
      <c r="AK53" s="773" t="s">
        <v>2508</v>
      </c>
      <c r="AL53" s="356"/>
      <c r="AM53" s="773" t="s">
        <v>2710</v>
      </c>
      <c r="AN53" s="773" t="s">
        <v>2706</v>
      </c>
      <c r="AO53" s="356"/>
    </row>
    <row r="54" spans="1:41" ht="29.25" customHeight="1" x14ac:dyDescent="0.25">
      <c r="A54" s="563"/>
      <c r="B54" s="776" t="s">
        <v>1829</v>
      </c>
      <c r="C54" s="776" t="s">
        <v>348</v>
      </c>
      <c r="D54" s="474">
        <v>51</v>
      </c>
      <c r="E54" s="776" t="s">
        <v>349</v>
      </c>
      <c r="F54" s="776" t="s">
        <v>1830</v>
      </c>
      <c r="G54" s="776" t="s">
        <v>351</v>
      </c>
      <c r="H54" s="776" t="s">
        <v>1224</v>
      </c>
      <c r="I54" s="776" t="s">
        <v>1831</v>
      </c>
      <c r="J54" s="773" t="s">
        <v>1661</v>
      </c>
      <c r="K54" s="773" t="s">
        <v>1662</v>
      </c>
      <c r="L54" s="773">
        <v>2201074</v>
      </c>
      <c r="M54" s="773" t="s">
        <v>1832</v>
      </c>
      <c r="N54" s="773">
        <v>2201067</v>
      </c>
      <c r="O54" s="773" t="s">
        <v>1833</v>
      </c>
      <c r="P54" s="773">
        <v>54</v>
      </c>
      <c r="Q54" s="118">
        <v>1</v>
      </c>
      <c r="R54" s="662">
        <v>1</v>
      </c>
      <c r="S54" s="778">
        <v>36</v>
      </c>
      <c r="T54" s="781" t="s">
        <v>2771</v>
      </c>
      <c r="U54" s="781" t="s">
        <v>2772</v>
      </c>
      <c r="V54" s="482">
        <v>0.36</v>
      </c>
      <c r="W54" s="663">
        <v>0.25919999999999999</v>
      </c>
      <c r="X54" s="567">
        <v>5570000</v>
      </c>
      <c r="Y54" s="463"/>
      <c r="Z54" s="461"/>
      <c r="AA54" s="463"/>
      <c r="AB54" s="461"/>
      <c r="AC54" s="463">
        <v>10</v>
      </c>
      <c r="AD54" s="461">
        <v>8885000</v>
      </c>
      <c r="AE54" s="501" t="s">
        <v>2293</v>
      </c>
      <c r="AF54" s="464" t="s">
        <v>2294</v>
      </c>
      <c r="AG54" s="463"/>
      <c r="AH54" s="773"/>
      <c r="AI54" s="479"/>
      <c r="AJ54" s="506" t="s">
        <v>2554</v>
      </c>
      <c r="AK54" s="356" t="s">
        <v>2560</v>
      </c>
      <c r="AL54" s="356"/>
      <c r="AM54" s="773" t="s">
        <v>2773</v>
      </c>
      <c r="AN54" s="356" t="s">
        <v>2058</v>
      </c>
      <c r="AO54" s="356" t="s">
        <v>2774</v>
      </c>
    </row>
    <row r="55" spans="1:41" ht="29.25" customHeight="1" x14ac:dyDescent="0.25">
      <c r="A55" s="563" t="s">
        <v>292</v>
      </c>
      <c r="B55" s="776"/>
      <c r="C55" s="776"/>
      <c r="D55" s="767">
        <v>52</v>
      </c>
      <c r="E55" s="767" t="s">
        <v>1225</v>
      </c>
      <c r="F55" s="776" t="s">
        <v>1226</v>
      </c>
      <c r="G55" s="776" t="s">
        <v>356</v>
      </c>
      <c r="H55" s="776" t="s">
        <v>357</v>
      </c>
      <c r="I55" s="776" t="s">
        <v>1844</v>
      </c>
      <c r="J55" s="586" t="s">
        <v>1779</v>
      </c>
      <c r="K55" s="587" t="s">
        <v>1845</v>
      </c>
      <c r="L55" s="588">
        <f>[1]FAMILIA!$E$60</f>
        <v>4103050</v>
      </c>
      <c r="M55" s="589" t="str">
        <f>[1]FAMILIA!$F$60</f>
        <v>Servicio de acompañamiento familiar y comunitario para la superación de la pobreza</v>
      </c>
      <c r="N55" s="588">
        <f>[1]FAMILIA!$G$60</f>
        <v>410305001</v>
      </c>
      <c r="O55" s="588" t="str">
        <f>[1]FAMILIA!$H$60</f>
        <v>Comunidades con acompañamiento familiar.</v>
      </c>
      <c r="P55" s="588">
        <v>12</v>
      </c>
      <c r="Q55" s="765">
        <v>10</v>
      </c>
      <c r="R55" s="475">
        <v>1</v>
      </c>
      <c r="S55" s="778">
        <v>1</v>
      </c>
      <c r="T55" s="772"/>
      <c r="U55" s="504">
        <v>320000</v>
      </c>
      <c r="V55" s="482">
        <f t="shared" si="1"/>
        <v>1</v>
      </c>
      <c r="W55" s="500"/>
      <c r="X55" s="567"/>
      <c r="Y55" s="463"/>
      <c r="Z55" s="461"/>
      <c r="AA55" s="463"/>
      <c r="AB55" s="461"/>
      <c r="AC55" s="463">
        <v>1</v>
      </c>
      <c r="AD55" s="461">
        <v>320000</v>
      </c>
      <c r="AE55" s="464" t="s">
        <v>2276</v>
      </c>
      <c r="AF55" s="478" t="s">
        <v>2217</v>
      </c>
      <c r="AG55" s="453"/>
      <c r="AH55" s="356"/>
      <c r="AI55" s="467"/>
      <c r="AJ55" s="506" t="s">
        <v>2492</v>
      </c>
      <c r="AK55" s="773" t="s">
        <v>2493</v>
      </c>
      <c r="AL55" s="356"/>
      <c r="AM55" s="773" t="s">
        <v>2711</v>
      </c>
      <c r="AN55" s="356" t="s">
        <v>2499</v>
      </c>
      <c r="AO55" s="356"/>
    </row>
    <row r="56" spans="1:41" ht="29.25" customHeight="1" x14ac:dyDescent="0.25">
      <c r="A56" s="563"/>
      <c r="B56" s="776"/>
      <c r="C56" s="776"/>
      <c r="D56" s="767">
        <v>53</v>
      </c>
      <c r="E56" s="776" t="s">
        <v>1849</v>
      </c>
      <c r="F56" s="776" t="s">
        <v>1850</v>
      </c>
      <c r="G56" s="776" t="s">
        <v>1229</v>
      </c>
      <c r="H56" s="776" t="s">
        <v>361</v>
      </c>
      <c r="I56" s="776" t="s">
        <v>1851</v>
      </c>
      <c r="J56" s="590" t="s">
        <v>1852</v>
      </c>
      <c r="K56" s="590" t="s">
        <v>1852</v>
      </c>
      <c r="L56" s="590" t="s">
        <v>1852</v>
      </c>
      <c r="M56" s="590" t="s">
        <v>1852</v>
      </c>
      <c r="N56" s="590" t="s">
        <v>1852</v>
      </c>
      <c r="O56" s="590" t="s">
        <v>1852</v>
      </c>
      <c r="P56" s="590" t="s">
        <v>1852</v>
      </c>
      <c r="Q56" s="7" t="s">
        <v>360</v>
      </c>
      <c r="R56" s="475">
        <v>1</v>
      </c>
      <c r="S56" s="778">
        <v>1</v>
      </c>
      <c r="T56" s="693">
        <v>0</v>
      </c>
      <c r="U56" s="504">
        <v>0</v>
      </c>
      <c r="V56" s="482">
        <f t="shared" si="1"/>
        <v>1</v>
      </c>
      <c r="W56" s="500"/>
      <c r="X56" s="567"/>
      <c r="Y56" s="463"/>
      <c r="Z56" s="461"/>
      <c r="AA56" s="463"/>
      <c r="AB56" s="461"/>
      <c r="AC56" s="463"/>
      <c r="AD56" s="461"/>
      <c r="AE56" s="489" t="s">
        <v>2276</v>
      </c>
      <c r="AF56" s="478" t="s">
        <v>2217</v>
      </c>
      <c r="AG56" s="463" t="s">
        <v>2476</v>
      </c>
      <c r="AH56" s="356" t="s">
        <v>2477</v>
      </c>
      <c r="AI56" s="467"/>
      <c r="AJ56" s="463" t="s">
        <v>2561</v>
      </c>
      <c r="AK56" s="773" t="s">
        <v>2562</v>
      </c>
      <c r="AL56" s="356"/>
      <c r="AM56" s="773"/>
      <c r="AN56" s="356"/>
      <c r="AO56" s="356"/>
    </row>
    <row r="57" spans="1:41" ht="29.25" customHeight="1" x14ac:dyDescent="0.25">
      <c r="A57" s="563"/>
      <c r="B57" s="776"/>
      <c r="C57" s="776"/>
      <c r="D57" s="474">
        <v>54</v>
      </c>
      <c r="E57" s="776" t="s">
        <v>363</v>
      </c>
      <c r="F57" s="776" t="s">
        <v>1231</v>
      </c>
      <c r="G57" s="776" t="s">
        <v>365</v>
      </c>
      <c r="H57" s="776" t="s">
        <v>366</v>
      </c>
      <c r="I57" s="776" t="s">
        <v>1854</v>
      </c>
      <c r="J57" s="591"/>
      <c r="K57" s="459"/>
      <c r="L57" s="592"/>
      <c r="M57" s="459"/>
      <c r="N57" s="459"/>
      <c r="O57" s="459"/>
      <c r="P57" s="459"/>
      <c r="Q57" s="118">
        <v>1</v>
      </c>
      <c r="R57" s="475">
        <v>10</v>
      </c>
      <c r="S57" s="778">
        <v>7</v>
      </c>
      <c r="T57" s="652" t="s">
        <v>2398</v>
      </c>
      <c r="U57" s="652" t="s">
        <v>2399</v>
      </c>
      <c r="V57" s="482">
        <v>0.7</v>
      </c>
      <c r="W57" s="500">
        <v>5</v>
      </c>
      <c r="X57" s="461">
        <v>3500000</v>
      </c>
      <c r="Y57" s="463">
        <v>2</v>
      </c>
      <c r="Z57" s="461">
        <v>5000000</v>
      </c>
      <c r="AA57" s="463"/>
      <c r="AB57" s="461"/>
      <c r="AC57" s="463"/>
      <c r="AD57" s="461"/>
      <c r="AE57" s="464" t="s">
        <v>2295</v>
      </c>
      <c r="AF57" s="464" t="s">
        <v>2249</v>
      </c>
      <c r="AG57" s="463" t="s">
        <v>2418</v>
      </c>
      <c r="AH57" s="356" t="s">
        <v>1504</v>
      </c>
      <c r="AI57" s="479"/>
      <c r="AJ57" s="773" t="s">
        <v>2554</v>
      </c>
      <c r="AK57" s="356" t="s">
        <v>2217</v>
      </c>
      <c r="AL57" s="356"/>
      <c r="AM57" s="773"/>
      <c r="AN57" s="356"/>
      <c r="AO57" s="356"/>
    </row>
    <row r="58" spans="1:41" ht="29.25" customHeight="1" x14ac:dyDescent="0.25">
      <c r="A58" s="563"/>
      <c r="B58" s="776" t="s">
        <v>368</v>
      </c>
      <c r="C58" s="776" t="s">
        <v>369</v>
      </c>
      <c r="D58" s="767">
        <v>55</v>
      </c>
      <c r="E58" s="767" t="s">
        <v>1233</v>
      </c>
      <c r="F58" s="776" t="s">
        <v>371</v>
      </c>
      <c r="G58" s="776" t="s">
        <v>372</v>
      </c>
      <c r="H58" s="776" t="s">
        <v>373</v>
      </c>
      <c r="I58" s="776" t="s">
        <v>1858</v>
      </c>
      <c r="J58" s="776" t="s">
        <v>1807</v>
      </c>
      <c r="K58" s="776" t="s">
        <v>1750</v>
      </c>
      <c r="L58" s="776">
        <v>4502038</v>
      </c>
      <c r="M58" s="776" t="str">
        <f>[1]FAMILIA!$F$60</f>
        <v>Servicio de acompañamiento familiar y comunitario para la superación de la pobreza</v>
      </c>
      <c r="N58" s="776">
        <v>450203800</v>
      </c>
      <c r="O58" s="776" t="str">
        <f>[1]FAMILIA!$H$97</f>
        <v>Política pública de la mujer y equidad de género   implementada.</v>
      </c>
      <c r="P58" s="776">
        <v>1</v>
      </c>
      <c r="Q58" s="118">
        <v>1</v>
      </c>
      <c r="R58" s="475">
        <v>1</v>
      </c>
      <c r="S58" s="778">
        <v>4</v>
      </c>
      <c r="T58" s="514">
        <v>800000</v>
      </c>
      <c r="U58" s="504">
        <v>800000</v>
      </c>
      <c r="V58" s="482">
        <v>1</v>
      </c>
      <c r="W58" s="500" t="s">
        <v>2296</v>
      </c>
      <c r="X58" s="567" t="s">
        <v>2297</v>
      </c>
      <c r="Y58" s="463"/>
      <c r="Z58" s="461"/>
      <c r="AA58" s="463">
        <v>1</v>
      </c>
      <c r="AB58" s="461">
        <v>0</v>
      </c>
      <c r="AC58" s="463"/>
      <c r="AD58" s="461"/>
      <c r="AE58" s="464" t="s">
        <v>2298</v>
      </c>
      <c r="AF58" s="464" t="s">
        <v>2299</v>
      </c>
      <c r="AG58" s="463" t="s">
        <v>2419</v>
      </c>
      <c r="AH58" s="773" t="s">
        <v>2420</v>
      </c>
      <c r="AI58" s="467"/>
      <c r="AJ58" s="773" t="s">
        <v>2563</v>
      </c>
      <c r="AK58" s="773" t="s">
        <v>2564</v>
      </c>
      <c r="AL58" s="356"/>
      <c r="AM58" s="773" t="s">
        <v>2775</v>
      </c>
      <c r="AN58" s="773" t="s">
        <v>2776</v>
      </c>
      <c r="AO58" s="773" t="s">
        <v>2777</v>
      </c>
    </row>
    <row r="59" spans="1:41" ht="29.25" customHeight="1" x14ac:dyDescent="0.25">
      <c r="A59" s="563" t="s">
        <v>292</v>
      </c>
      <c r="B59" s="776"/>
      <c r="C59" s="776"/>
      <c r="D59" s="767">
        <v>56</v>
      </c>
      <c r="E59" s="767" t="s">
        <v>1868</v>
      </c>
      <c r="F59" s="776" t="s">
        <v>1869</v>
      </c>
      <c r="G59" s="776" t="s">
        <v>1237</v>
      </c>
      <c r="H59" s="776" t="s">
        <v>378</v>
      </c>
      <c r="I59" s="776" t="s">
        <v>1870</v>
      </c>
      <c r="J59" s="776" t="s">
        <v>1807</v>
      </c>
      <c r="K59" s="776" t="s">
        <v>1750</v>
      </c>
      <c r="L59" s="776">
        <v>4502038</v>
      </c>
      <c r="M59" s="776" t="str">
        <f>[1]FAMILIA!$F$60</f>
        <v>Servicio de acompañamiento familiar y comunitario para la superación de la pobreza</v>
      </c>
      <c r="N59" s="776">
        <v>450203800</v>
      </c>
      <c r="O59" s="776" t="str">
        <f>[1]FAMILIA!$H$97</f>
        <v>Política pública de la mujer y equidad de género   implementada.</v>
      </c>
      <c r="P59" s="776">
        <v>1</v>
      </c>
      <c r="Q59" s="660" t="s">
        <v>377</v>
      </c>
      <c r="R59" s="475">
        <v>12</v>
      </c>
      <c r="S59" s="778">
        <v>13</v>
      </c>
      <c r="T59" s="580"/>
      <c r="U59" s="580"/>
      <c r="V59" s="482">
        <f>S59/R59*1</f>
        <v>1.0833333333333333</v>
      </c>
      <c r="W59" s="500">
        <v>12</v>
      </c>
      <c r="X59" s="593"/>
      <c r="Y59" s="463">
        <v>1</v>
      </c>
      <c r="Z59" s="461"/>
      <c r="AA59" s="463"/>
      <c r="AB59" s="461">
        <v>0</v>
      </c>
      <c r="AC59" s="463"/>
      <c r="AD59" s="461"/>
      <c r="AE59" s="464" t="s">
        <v>2300</v>
      </c>
      <c r="AF59" s="464" t="s">
        <v>2217</v>
      </c>
      <c r="AG59" s="774" t="s">
        <v>2421</v>
      </c>
      <c r="AH59" s="506" t="s">
        <v>2414</v>
      </c>
      <c r="AI59" s="467"/>
      <c r="AJ59" s="463" t="s">
        <v>2509</v>
      </c>
      <c r="AK59" s="773" t="s">
        <v>2510</v>
      </c>
      <c r="AL59" s="356"/>
      <c r="AM59" s="773" t="s">
        <v>2712</v>
      </c>
      <c r="AN59" s="356" t="s">
        <v>2499</v>
      </c>
      <c r="AO59" s="356"/>
    </row>
    <row r="60" spans="1:41" ht="29.25" customHeight="1" x14ac:dyDescent="0.25">
      <c r="A60" s="594" t="s">
        <v>393</v>
      </c>
      <c r="B60" s="767" t="s">
        <v>394</v>
      </c>
      <c r="C60" s="767" t="s">
        <v>1086</v>
      </c>
      <c r="D60" s="474">
        <v>57</v>
      </c>
      <c r="E60" s="776" t="s">
        <v>1876</v>
      </c>
      <c r="F60" s="776" t="s">
        <v>1877</v>
      </c>
      <c r="G60" s="776" t="s">
        <v>1878</v>
      </c>
      <c r="H60" s="776" t="s">
        <v>399</v>
      </c>
      <c r="I60" s="776" t="s">
        <v>1879</v>
      </c>
      <c r="J60" s="545" t="s">
        <v>1661</v>
      </c>
      <c r="K60" s="545" t="s">
        <v>1880</v>
      </c>
      <c r="L60" s="545">
        <v>3301087</v>
      </c>
      <c r="M60" s="545" t="s">
        <v>1881</v>
      </c>
      <c r="N60" s="545">
        <v>330108701</v>
      </c>
      <c r="O60" s="545" t="s">
        <v>1882</v>
      </c>
      <c r="P60" s="545">
        <v>18785</v>
      </c>
      <c r="Q60" s="118">
        <v>1</v>
      </c>
      <c r="R60" s="475">
        <v>1</v>
      </c>
      <c r="S60" s="526">
        <v>1</v>
      </c>
      <c r="T60" s="694">
        <v>40000000</v>
      </c>
      <c r="U60" s="694" t="s">
        <v>2713</v>
      </c>
      <c r="V60" s="482">
        <f>S60/R60*1</f>
        <v>1</v>
      </c>
      <c r="W60" s="777"/>
      <c r="X60" s="167"/>
      <c r="Y60" s="463"/>
      <c r="Z60" s="461"/>
      <c r="AA60" s="463"/>
      <c r="AB60" s="694">
        <v>8655000</v>
      </c>
      <c r="AC60" s="463">
        <v>1</v>
      </c>
      <c r="AD60" s="461">
        <v>11540000</v>
      </c>
      <c r="AE60" s="464" t="s">
        <v>2263</v>
      </c>
      <c r="AF60" s="464"/>
      <c r="AG60" s="463"/>
      <c r="AH60" s="356"/>
      <c r="AI60" s="467"/>
      <c r="AJ60" s="773" t="s">
        <v>2565</v>
      </c>
      <c r="AK60" s="773" t="s">
        <v>2566</v>
      </c>
      <c r="AL60" s="356"/>
      <c r="AM60" s="773" t="s">
        <v>2714</v>
      </c>
      <c r="AN60" s="356" t="s">
        <v>1887</v>
      </c>
      <c r="AO60" s="356"/>
    </row>
    <row r="61" spans="1:41" ht="29.25" customHeight="1" x14ac:dyDescent="0.25">
      <c r="A61" s="594"/>
      <c r="B61" s="767"/>
      <c r="C61" s="767"/>
      <c r="D61" s="474">
        <v>58</v>
      </c>
      <c r="E61" s="776" t="s">
        <v>1243</v>
      </c>
      <c r="F61" s="776" t="s">
        <v>402</v>
      </c>
      <c r="G61" s="776" t="s">
        <v>403</v>
      </c>
      <c r="H61" s="776" t="s">
        <v>404</v>
      </c>
      <c r="I61" s="776" t="s">
        <v>1888</v>
      </c>
      <c r="J61" s="595" t="s">
        <v>1622</v>
      </c>
      <c r="K61" s="595" t="s">
        <v>1889</v>
      </c>
      <c r="L61" s="356">
        <v>4301037</v>
      </c>
      <c r="M61" s="595" t="s">
        <v>1890</v>
      </c>
      <c r="N61" s="596" t="s">
        <v>1891</v>
      </c>
      <c r="O61" s="595" t="s">
        <v>1892</v>
      </c>
      <c r="P61" s="773">
        <v>12</v>
      </c>
      <c r="Q61" s="118">
        <v>1</v>
      </c>
      <c r="R61" s="475">
        <v>3</v>
      </c>
      <c r="S61" s="526">
        <v>13</v>
      </c>
      <c r="T61" s="688" t="s">
        <v>2715</v>
      </c>
      <c r="U61" s="688" t="s">
        <v>2716</v>
      </c>
      <c r="V61" s="482">
        <v>1</v>
      </c>
      <c r="W61" s="777">
        <v>2</v>
      </c>
      <c r="X61" s="529"/>
      <c r="Y61" s="463">
        <v>2</v>
      </c>
      <c r="Z61" s="461">
        <v>739786459</v>
      </c>
      <c r="AA61" s="463" t="s">
        <v>2478</v>
      </c>
      <c r="AB61" s="461" t="s">
        <v>2511</v>
      </c>
      <c r="AC61" s="463">
        <v>7</v>
      </c>
      <c r="AD61" s="461" t="s">
        <v>2717</v>
      </c>
      <c r="AE61" s="464" t="s">
        <v>2301</v>
      </c>
      <c r="AF61" s="464" t="s">
        <v>1898</v>
      </c>
      <c r="AG61" s="463" t="s">
        <v>2466</v>
      </c>
      <c r="AH61" s="356" t="s">
        <v>1898</v>
      </c>
      <c r="AI61" s="467"/>
      <c r="AJ61" s="463" t="s">
        <v>2567</v>
      </c>
      <c r="AK61" s="773" t="s">
        <v>2568</v>
      </c>
      <c r="AL61" s="356"/>
      <c r="AM61" s="773" t="s">
        <v>2718</v>
      </c>
      <c r="AN61" s="773" t="s">
        <v>2719</v>
      </c>
      <c r="AO61" s="356"/>
    </row>
    <row r="62" spans="1:41" ht="29.25" customHeight="1" x14ac:dyDescent="0.25">
      <c r="A62" s="594"/>
      <c r="B62" s="767"/>
      <c r="C62" s="767"/>
      <c r="D62" s="474">
        <v>59</v>
      </c>
      <c r="E62" s="776" t="s">
        <v>1899</v>
      </c>
      <c r="F62" s="776" t="s">
        <v>1900</v>
      </c>
      <c r="G62" s="776" t="s">
        <v>411</v>
      </c>
      <c r="H62" s="776" t="s">
        <v>412</v>
      </c>
      <c r="I62" s="776" t="s">
        <v>1901</v>
      </c>
      <c r="J62" s="545" t="s">
        <v>1661</v>
      </c>
      <c r="K62" s="545" t="s">
        <v>1880</v>
      </c>
      <c r="L62" s="545">
        <v>3301073</v>
      </c>
      <c r="M62" s="545" t="s">
        <v>1902</v>
      </c>
      <c r="N62" s="545">
        <v>330107301</v>
      </c>
      <c r="O62" s="545" t="s">
        <v>1903</v>
      </c>
      <c r="P62" s="545">
        <v>1800</v>
      </c>
      <c r="Q62" s="118">
        <v>0.9</v>
      </c>
      <c r="R62" s="475"/>
      <c r="S62" s="597">
        <v>1</v>
      </c>
      <c r="T62" s="179">
        <v>10000000</v>
      </c>
      <c r="U62" s="179">
        <v>10000000</v>
      </c>
      <c r="V62" s="679">
        <v>1</v>
      </c>
      <c r="W62" s="777"/>
      <c r="X62" s="179"/>
      <c r="Y62" s="463">
        <v>1</v>
      </c>
      <c r="Z62" s="461"/>
      <c r="AA62" s="463"/>
      <c r="AB62" s="461"/>
      <c r="AC62" s="463">
        <v>1</v>
      </c>
      <c r="AD62" s="461">
        <v>10000000</v>
      </c>
      <c r="AE62" s="464" t="s">
        <v>2263</v>
      </c>
      <c r="AF62" s="464"/>
      <c r="AG62" s="463" t="s">
        <v>2422</v>
      </c>
      <c r="AH62" s="356" t="s">
        <v>1887</v>
      </c>
      <c r="AI62" s="467"/>
      <c r="AJ62" s="773" t="s">
        <v>2569</v>
      </c>
      <c r="AK62" s="356" t="s">
        <v>2217</v>
      </c>
      <c r="AL62" s="356"/>
      <c r="AM62" s="773" t="s">
        <v>2720</v>
      </c>
      <c r="AN62" s="356" t="s">
        <v>1887</v>
      </c>
      <c r="AO62" s="356"/>
    </row>
    <row r="63" spans="1:41" ht="29.25" customHeight="1" x14ac:dyDescent="0.25">
      <c r="A63" s="594"/>
      <c r="B63" s="767"/>
      <c r="C63" s="767"/>
      <c r="D63" s="474">
        <v>60</v>
      </c>
      <c r="E63" s="776" t="s">
        <v>1907</v>
      </c>
      <c r="F63" s="776" t="s">
        <v>415</v>
      </c>
      <c r="G63" s="776" t="s">
        <v>416</v>
      </c>
      <c r="H63" s="776" t="s">
        <v>417</v>
      </c>
      <c r="I63" s="776" t="s">
        <v>1901</v>
      </c>
      <c r="J63" s="560" t="s">
        <v>1908</v>
      </c>
      <c r="K63" s="560"/>
      <c r="L63" s="560"/>
      <c r="M63" s="560"/>
      <c r="N63" s="560"/>
      <c r="O63" s="560"/>
      <c r="P63" s="560"/>
      <c r="Q63" s="664" t="s">
        <v>416</v>
      </c>
      <c r="R63" s="475">
        <v>1</v>
      </c>
      <c r="S63" s="526">
        <v>5</v>
      </c>
      <c r="T63" s="757">
        <v>918000000</v>
      </c>
      <c r="U63" s="758">
        <v>31500000</v>
      </c>
      <c r="V63" s="482">
        <f>S63/R63*1</f>
        <v>5</v>
      </c>
      <c r="W63" s="777"/>
      <c r="X63" s="400"/>
      <c r="Y63" s="463"/>
      <c r="Z63" s="461"/>
      <c r="AA63" s="463">
        <v>2</v>
      </c>
      <c r="AB63" s="461"/>
      <c r="AC63" s="463">
        <v>3</v>
      </c>
      <c r="AD63" s="461">
        <v>31500000</v>
      </c>
      <c r="AE63" s="501" t="s">
        <v>2302</v>
      </c>
      <c r="AF63" s="478" t="s">
        <v>1887</v>
      </c>
      <c r="AG63" s="453"/>
      <c r="AH63" s="356"/>
      <c r="AI63" s="467"/>
      <c r="AJ63" s="773" t="s">
        <v>2570</v>
      </c>
      <c r="AK63" s="773" t="s">
        <v>2566</v>
      </c>
      <c r="AL63" s="356"/>
      <c r="AM63" s="773" t="s">
        <v>2721</v>
      </c>
      <c r="AN63" s="356" t="s">
        <v>1887</v>
      </c>
      <c r="AO63" s="356"/>
    </row>
    <row r="64" spans="1:41" ht="29.25" customHeight="1" x14ac:dyDescent="0.25">
      <c r="A64" s="594"/>
      <c r="B64" s="767"/>
      <c r="C64" s="767" t="s">
        <v>418</v>
      </c>
      <c r="D64" s="474">
        <v>61</v>
      </c>
      <c r="E64" s="776" t="s">
        <v>1909</v>
      </c>
      <c r="F64" s="776" t="s">
        <v>420</v>
      </c>
      <c r="G64" s="776" t="s">
        <v>421</v>
      </c>
      <c r="H64" s="776" t="s">
        <v>422</v>
      </c>
      <c r="I64" s="776" t="s">
        <v>1910</v>
      </c>
      <c r="J64" s="564" t="s">
        <v>1817</v>
      </c>
      <c r="K64" s="564" t="s">
        <v>1818</v>
      </c>
      <c r="L64" s="564">
        <v>4501024</v>
      </c>
      <c r="M64" s="564" t="s">
        <v>1819</v>
      </c>
      <c r="N64" s="564" t="s">
        <v>1820</v>
      </c>
      <c r="O64" s="564" t="s">
        <v>1821</v>
      </c>
      <c r="P64" s="564">
        <v>10</v>
      </c>
      <c r="Q64" s="765">
        <v>10</v>
      </c>
      <c r="R64" s="772">
        <v>3</v>
      </c>
      <c r="S64" s="772">
        <v>2</v>
      </c>
      <c r="T64" s="598"/>
      <c r="U64" s="564"/>
      <c r="V64" s="482">
        <f>S64/R64*1</f>
        <v>0.66666666666666663</v>
      </c>
      <c r="W64" s="463" t="s">
        <v>2303</v>
      </c>
      <c r="X64" s="564"/>
      <c r="Y64" s="463"/>
      <c r="Z64" s="461"/>
      <c r="AA64" s="463"/>
      <c r="AB64" s="461"/>
      <c r="AC64" s="463"/>
      <c r="AD64" s="461"/>
      <c r="AE64" s="489" t="s">
        <v>2304</v>
      </c>
      <c r="AF64" s="464" t="s">
        <v>2305</v>
      </c>
      <c r="AG64" s="774" t="s">
        <v>2423</v>
      </c>
      <c r="AH64" s="506" t="s">
        <v>1950</v>
      </c>
      <c r="AI64" s="467"/>
      <c r="AJ64" s="773" t="s">
        <v>2512</v>
      </c>
      <c r="AK64" s="773" t="s">
        <v>2513</v>
      </c>
      <c r="AL64" s="356"/>
      <c r="AM64" s="773" t="s">
        <v>2722</v>
      </c>
      <c r="AN64" s="773" t="s">
        <v>2723</v>
      </c>
      <c r="AO64" s="356"/>
    </row>
    <row r="65" spans="1:41" ht="29.25" customHeight="1" x14ac:dyDescent="0.25">
      <c r="A65" s="594"/>
      <c r="B65" s="767"/>
      <c r="C65" s="767"/>
      <c r="D65" s="767">
        <v>62</v>
      </c>
      <c r="E65" s="776" t="s">
        <v>426</v>
      </c>
      <c r="F65" s="776" t="s">
        <v>427</v>
      </c>
      <c r="G65" s="776" t="s">
        <v>428</v>
      </c>
      <c r="H65" s="776" t="s">
        <v>429</v>
      </c>
      <c r="I65" s="776" t="s">
        <v>1921</v>
      </c>
      <c r="J65" s="560"/>
      <c r="K65" s="560"/>
      <c r="L65" s="560"/>
      <c r="M65" s="560"/>
      <c r="N65" s="560"/>
      <c r="O65" s="560"/>
      <c r="P65" s="560"/>
      <c r="Q65" s="118">
        <v>0.9</v>
      </c>
      <c r="R65" s="475">
        <v>90</v>
      </c>
      <c r="S65" s="778">
        <v>90</v>
      </c>
      <c r="T65" s="772">
        <v>1500000</v>
      </c>
      <c r="U65" s="476">
        <v>1500000</v>
      </c>
      <c r="V65" s="482">
        <v>1</v>
      </c>
      <c r="W65" s="777"/>
      <c r="X65" s="461"/>
      <c r="Y65" s="463"/>
      <c r="Z65" s="461"/>
      <c r="AA65" s="463"/>
      <c r="AB65" s="461"/>
      <c r="AC65" s="463"/>
      <c r="AD65" s="461">
        <v>1500000</v>
      </c>
      <c r="AE65" s="489" t="s">
        <v>2306</v>
      </c>
      <c r="AF65" s="464" t="s">
        <v>2217</v>
      </c>
      <c r="AG65" s="453"/>
      <c r="AH65" s="356"/>
      <c r="AI65" s="479"/>
      <c r="AJ65" s="773" t="s">
        <v>2494</v>
      </c>
      <c r="AK65" s="773" t="s">
        <v>2495</v>
      </c>
      <c r="AL65" s="356"/>
      <c r="AM65" s="773" t="s">
        <v>2724</v>
      </c>
      <c r="AN65" s="773" t="s">
        <v>2725</v>
      </c>
      <c r="AO65" s="356"/>
    </row>
    <row r="66" spans="1:41" ht="29.25" customHeight="1" x14ac:dyDescent="0.25">
      <c r="A66" s="594"/>
      <c r="B66" s="767"/>
      <c r="C66" s="767"/>
      <c r="D66" s="474">
        <v>63</v>
      </c>
      <c r="E66" s="776" t="s">
        <v>431</v>
      </c>
      <c r="F66" s="776" t="s">
        <v>432</v>
      </c>
      <c r="G66" s="776" t="s">
        <v>433</v>
      </c>
      <c r="H66" s="776" t="s">
        <v>434</v>
      </c>
      <c r="I66" s="776" t="s">
        <v>1924</v>
      </c>
      <c r="J66" s="515" t="s">
        <v>1622</v>
      </c>
      <c r="K66" s="515" t="s">
        <v>1925</v>
      </c>
      <c r="L66" s="515" t="s">
        <v>1926</v>
      </c>
      <c r="M66" s="515" t="s">
        <v>1927</v>
      </c>
      <c r="N66" s="515" t="s">
        <v>1928</v>
      </c>
      <c r="O66" s="515"/>
      <c r="P66" s="515">
        <v>48</v>
      </c>
      <c r="Q66" s="765">
        <v>3</v>
      </c>
      <c r="R66" s="772">
        <v>3</v>
      </c>
      <c r="S66" s="772">
        <v>2</v>
      </c>
      <c r="T66" s="695">
        <v>918000000</v>
      </c>
      <c r="U66" s="694">
        <v>48674941</v>
      </c>
      <c r="V66" s="482">
        <v>1</v>
      </c>
      <c r="W66" s="463"/>
      <c r="X66" s="461"/>
      <c r="Y66" s="463"/>
      <c r="Z66" s="461"/>
      <c r="AA66" s="463">
        <v>1</v>
      </c>
      <c r="AB66" s="694">
        <v>35484282.109999999</v>
      </c>
      <c r="AC66" s="463">
        <v>1</v>
      </c>
      <c r="AD66" s="461">
        <v>13190659.050000001</v>
      </c>
      <c r="AE66" s="489" t="s">
        <v>2307</v>
      </c>
      <c r="AF66" s="464" t="s">
        <v>2308</v>
      </c>
      <c r="AG66" s="774"/>
      <c r="AH66" s="599"/>
      <c r="AI66" s="467"/>
      <c r="AJ66" s="773" t="s">
        <v>2571</v>
      </c>
      <c r="AK66" s="773" t="s">
        <v>2566</v>
      </c>
      <c r="AL66" s="356"/>
      <c r="AM66" s="773" t="s">
        <v>2726</v>
      </c>
      <c r="AN66" s="356" t="s">
        <v>1887</v>
      </c>
      <c r="AO66" s="356"/>
    </row>
    <row r="67" spans="1:41" ht="29.25" customHeight="1" x14ac:dyDescent="0.25">
      <c r="A67" s="594"/>
      <c r="B67" s="767"/>
      <c r="C67" s="767"/>
      <c r="D67" s="767">
        <v>64</v>
      </c>
      <c r="E67" s="776" t="s">
        <v>436</v>
      </c>
      <c r="F67" s="776" t="s">
        <v>437</v>
      </c>
      <c r="G67" s="776" t="s">
        <v>438</v>
      </c>
      <c r="H67" s="776" t="s">
        <v>439</v>
      </c>
      <c r="I67" s="776" t="s">
        <v>1932</v>
      </c>
      <c r="J67" s="600"/>
      <c r="K67" s="600"/>
      <c r="L67" s="600"/>
      <c r="M67" s="601"/>
      <c r="N67" s="601"/>
      <c r="O67" s="601"/>
      <c r="P67" s="601"/>
      <c r="Q67" s="665">
        <v>0.5</v>
      </c>
      <c r="R67" s="772">
        <v>60</v>
      </c>
      <c r="S67" s="772">
        <v>6</v>
      </c>
      <c r="T67" s="772">
        <v>2885000</v>
      </c>
      <c r="U67" s="476" t="s">
        <v>2727</v>
      </c>
      <c r="V67" s="482">
        <v>0.05</v>
      </c>
      <c r="W67" s="463" t="s">
        <v>2309</v>
      </c>
      <c r="X67" s="461" t="s">
        <v>2310</v>
      </c>
      <c r="Y67" s="463">
        <v>2</v>
      </c>
      <c r="Z67" s="461">
        <v>360000</v>
      </c>
      <c r="AA67" s="463"/>
      <c r="AB67" s="461"/>
      <c r="AC67" s="463"/>
      <c r="AD67" s="461" t="s">
        <v>2796</v>
      </c>
      <c r="AE67" s="489" t="s">
        <v>2311</v>
      </c>
      <c r="AF67" s="464" t="s">
        <v>2305</v>
      </c>
      <c r="AG67" s="463" t="s">
        <v>2424</v>
      </c>
      <c r="AH67" s="356" t="s">
        <v>2414</v>
      </c>
      <c r="AI67" s="479"/>
      <c r="AJ67" s="773" t="s">
        <v>2514</v>
      </c>
      <c r="AK67" s="773" t="s">
        <v>2513</v>
      </c>
      <c r="AL67" s="356"/>
      <c r="AM67" s="773" t="s">
        <v>2797</v>
      </c>
      <c r="AN67" s="773" t="s">
        <v>2798</v>
      </c>
      <c r="AO67" s="356"/>
    </row>
    <row r="68" spans="1:41" ht="29.25" customHeight="1" x14ac:dyDescent="0.25">
      <c r="A68" s="594"/>
      <c r="B68" s="767"/>
      <c r="C68" s="767"/>
      <c r="D68" s="767">
        <v>65</v>
      </c>
      <c r="E68" s="776" t="s">
        <v>1940</v>
      </c>
      <c r="F68" s="776" t="s">
        <v>1941</v>
      </c>
      <c r="G68" s="776" t="s">
        <v>1942</v>
      </c>
      <c r="H68" s="776" t="s">
        <v>446</v>
      </c>
      <c r="I68" s="776" t="s">
        <v>1943</v>
      </c>
      <c r="J68" s="601"/>
      <c r="K68" s="601"/>
      <c r="L68" s="600"/>
      <c r="M68" s="600"/>
      <c r="N68" s="600"/>
      <c r="O68" s="600"/>
      <c r="P68" s="600"/>
      <c r="Q68" s="118">
        <v>0.9</v>
      </c>
      <c r="R68" s="475">
        <v>0.9</v>
      </c>
      <c r="S68" s="778">
        <v>0.7</v>
      </c>
      <c r="T68" s="772"/>
      <c r="U68" s="476">
        <v>360000</v>
      </c>
      <c r="V68" s="680">
        <v>0.78</v>
      </c>
      <c r="W68" s="777"/>
      <c r="X68" s="461"/>
      <c r="Y68" s="463">
        <v>0.5</v>
      </c>
      <c r="Z68" s="461">
        <v>360000</v>
      </c>
      <c r="AA68" s="463"/>
      <c r="AB68" s="461"/>
      <c r="AC68" s="463">
        <v>0.2</v>
      </c>
      <c r="AD68" s="461"/>
      <c r="AE68" s="489" t="s">
        <v>2312</v>
      </c>
      <c r="AF68" s="464" t="s">
        <v>2313</v>
      </c>
      <c r="AG68" s="463" t="s">
        <v>2425</v>
      </c>
      <c r="AH68" s="356" t="s">
        <v>2414</v>
      </c>
      <c r="AI68" s="479"/>
      <c r="AJ68" s="773" t="s">
        <v>2515</v>
      </c>
      <c r="AK68" s="773" t="s">
        <v>2513</v>
      </c>
      <c r="AL68" s="356"/>
      <c r="AM68" s="773" t="s">
        <v>2799</v>
      </c>
      <c r="AN68" s="773" t="s">
        <v>2800</v>
      </c>
      <c r="AO68" s="356"/>
    </row>
    <row r="69" spans="1:41" ht="29.25" customHeight="1" x14ac:dyDescent="0.25">
      <c r="A69" s="594"/>
      <c r="B69" s="767" t="s">
        <v>448</v>
      </c>
      <c r="C69" s="767" t="s">
        <v>449</v>
      </c>
      <c r="D69" s="767">
        <v>66</v>
      </c>
      <c r="E69" s="776" t="s">
        <v>450</v>
      </c>
      <c r="F69" s="776" t="s">
        <v>451</v>
      </c>
      <c r="G69" s="776" t="s">
        <v>452</v>
      </c>
      <c r="H69" s="776" t="s">
        <v>453</v>
      </c>
      <c r="I69" s="776" t="s">
        <v>1947</v>
      </c>
      <c r="J69" s="601"/>
      <c r="K69" s="601"/>
      <c r="L69" s="600"/>
      <c r="M69" s="600"/>
      <c r="N69" s="600"/>
      <c r="O69" s="600"/>
      <c r="P69" s="600"/>
      <c r="Q69" s="118">
        <v>1</v>
      </c>
      <c r="R69" s="772">
        <v>100</v>
      </c>
      <c r="S69" s="772">
        <v>100</v>
      </c>
      <c r="T69" s="772" t="s">
        <v>2496</v>
      </c>
      <c r="U69" s="167" t="s">
        <v>2729</v>
      </c>
      <c r="V69" s="518">
        <v>1</v>
      </c>
      <c r="W69" s="463"/>
      <c r="X69" s="400">
        <v>321000</v>
      </c>
      <c r="Y69" s="463">
        <v>100</v>
      </c>
      <c r="Z69" s="461">
        <v>360000</v>
      </c>
      <c r="AA69" s="463">
        <v>100</v>
      </c>
      <c r="AB69" s="461">
        <v>367000</v>
      </c>
      <c r="AC69" s="463"/>
      <c r="AD69" s="461">
        <v>900000</v>
      </c>
      <c r="AE69" s="489" t="s">
        <v>2314</v>
      </c>
      <c r="AF69" s="478" t="s">
        <v>2217</v>
      </c>
      <c r="AG69" s="463" t="s">
        <v>2426</v>
      </c>
      <c r="AH69" s="773" t="s">
        <v>2427</v>
      </c>
      <c r="AI69" s="467"/>
      <c r="AJ69" s="773" t="s">
        <v>2516</v>
      </c>
      <c r="AK69" s="773" t="s">
        <v>2493</v>
      </c>
      <c r="AL69" s="356"/>
      <c r="AM69" s="773" t="s">
        <v>2730</v>
      </c>
      <c r="AN69" s="356" t="s">
        <v>2499</v>
      </c>
      <c r="AO69" s="356"/>
    </row>
    <row r="70" spans="1:41" ht="29.25" customHeight="1" x14ac:dyDescent="0.25">
      <c r="A70" s="594"/>
      <c r="B70" s="767"/>
      <c r="C70" s="767"/>
      <c r="D70" s="767">
        <v>67</v>
      </c>
      <c r="E70" s="776" t="s">
        <v>456</v>
      </c>
      <c r="F70" s="776" t="s">
        <v>457</v>
      </c>
      <c r="G70" s="776" t="s">
        <v>458</v>
      </c>
      <c r="H70" s="776" t="s">
        <v>459</v>
      </c>
      <c r="I70" s="776" t="s">
        <v>1951</v>
      </c>
      <c r="J70" s="601"/>
      <c r="K70" s="601"/>
      <c r="L70" s="600"/>
      <c r="M70" s="600"/>
      <c r="N70" s="600"/>
      <c r="O70" s="600"/>
      <c r="P70" s="600"/>
      <c r="Q70" s="765">
        <v>6</v>
      </c>
      <c r="R70" s="475">
        <v>0</v>
      </c>
      <c r="S70" s="778"/>
      <c r="T70" s="772"/>
      <c r="U70" s="504"/>
      <c r="V70" s="482">
        <v>0</v>
      </c>
      <c r="W70" s="500"/>
      <c r="X70" s="567"/>
      <c r="Y70" s="463"/>
      <c r="Z70" s="461"/>
      <c r="AA70" s="463"/>
      <c r="AB70" s="461"/>
      <c r="AC70" s="463"/>
      <c r="AD70" s="461"/>
      <c r="AE70" s="464" t="s">
        <v>2315</v>
      </c>
      <c r="AF70" s="478" t="s">
        <v>2217</v>
      </c>
      <c r="AG70" s="463" t="s">
        <v>2428</v>
      </c>
      <c r="AH70" s="356" t="s">
        <v>2414</v>
      </c>
      <c r="AI70" s="479"/>
      <c r="AJ70" s="773" t="s">
        <v>2554</v>
      </c>
      <c r="AK70" s="356" t="s">
        <v>2217</v>
      </c>
      <c r="AL70" s="356"/>
      <c r="AM70" s="356"/>
      <c r="AN70" s="356"/>
      <c r="AO70" s="356"/>
    </row>
    <row r="71" spans="1:41" ht="29.25" customHeight="1" x14ac:dyDescent="0.25">
      <c r="A71" s="594"/>
      <c r="B71" s="767"/>
      <c r="C71" s="767"/>
      <c r="D71" s="474">
        <v>68</v>
      </c>
      <c r="E71" s="776" t="s">
        <v>461</v>
      </c>
      <c r="F71" s="776" t="s">
        <v>462</v>
      </c>
      <c r="G71" s="776" t="s">
        <v>463</v>
      </c>
      <c r="H71" s="776" t="s">
        <v>464</v>
      </c>
      <c r="I71" s="776" t="s">
        <v>1954</v>
      </c>
      <c r="J71" s="564" t="s">
        <v>1955</v>
      </c>
      <c r="K71" s="564" t="s">
        <v>1956</v>
      </c>
      <c r="L71" s="564">
        <v>4101023</v>
      </c>
      <c r="M71" s="564" t="s">
        <v>1957</v>
      </c>
      <c r="N71" s="564" t="s">
        <v>1958</v>
      </c>
      <c r="O71" s="564" t="s">
        <v>1959</v>
      </c>
      <c r="P71" s="564">
        <v>2500</v>
      </c>
      <c r="Q71" s="118">
        <v>1</v>
      </c>
      <c r="R71" s="475">
        <v>1</v>
      </c>
      <c r="S71" s="498">
        <v>1</v>
      </c>
      <c r="T71" s="584">
        <v>2885000</v>
      </c>
      <c r="U71" s="584" t="s">
        <v>2731</v>
      </c>
      <c r="V71" s="482">
        <f>S71/R71*1</f>
        <v>1</v>
      </c>
      <c r="W71" s="777"/>
      <c r="X71" s="584"/>
      <c r="Y71" s="463">
        <v>1</v>
      </c>
      <c r="Z71" s="584">
        <v>1500000</v>
      </c>
      <c r="AA71" s="463"/>
      <c r="AB71" s="461"/>
      <c r="AC71" s="463">
        <v>1</v>
      </c>
      <c r="AD71" s="461">
        <v>2885000</v>
      </c>
      <c r="AE71" s="489" t="s">
        <v>2316</v>
      </c>
      <c r="AF71" s="464" t="s">
        <v>2317</v>
      </c>
      <c r="AG71" s="774" t="s">
        <v>2429</v>
      </c>
      <c r="AH71" s="506" t="s">
        <v>2430</v>
      </c>
      <c r="AI71" s="467"/>
      <c r="AJ71" s="773" t="s">
        <v>2572</v>
      </c>
      <c r="AK71" s="773" t="s">
        <v>2573</v>
      </c>
      <c r="AL71" s="356"/>
      <c r="AM71" s="773" t="s">
        <v>2732</v>
      </c>
      <c r="AN71" s="773" t="s">
        <v>2723</v>
      </c>
      <c r="AO71" s="356"/>
    </row>
    <row r="72" spans="1:41" ht="29.25" customHeight="1" x14ac:dyDescent="0.25">
      <c r="A72" s="594"/>
      <c r="B72" s="767"/>
      <c r="C72" s="767" t="s">
        <v>466</v>
      </c>
      <c r="D72" s="474">
        <v>69</v>
      </c>
      <c r="E72" s="776" t="s">
        <v>467</v>
      </c>
      <c r="F72" s="776" t="s">
        <v>468</v>
      </c>
      <c r="G72" s="776" t="s">
        <v>469</v>
      </c>
      <c r="H72" s="776" t="s">
        <v>470</v>
      </c>
      <c r="I72" s="776" t="s">
        <v>1967</v>
      </c>
      <c r="J72" s="564" t="s">
        <v>1818</v>
      </c>
      <c r="K72" s="564">
        <v>4501024</v>
      </c>
      <c r="L72" s="564" t="s">
        <v>1819</v>
      </c>
      <c r="M72" s="564" t="s">
        <v>1820</v>
      </c>
      <c r="N72" s="564" t="s">
        <v>1821</v>
      </c>
      <c r="O72" s="564">
        <v>10</v>
      </c>
      <c r="P72" s="564">
        <v>10</v>
      </c>
      <c r="Q72" s="118">
        <v>0.5</v>
      </c>
      <c r="R72" s="475">
        <v>12</v>
      </c>
      <c r="S72" s="498">
        <v>25</v>
      </c>
      <c r="T72" s="666" t="s">
        <v>2733</v>
      </c>
      <c r="U72" s="666" t="s">
        <v>2734</v>
      </c>
      <c r="V72" s="482">
        <f>S72/R72*1</f>
        <v>2.0833333333333335</v>
      </c>
      <c r="W72" s="498">
        <v>12</v>
      </c>
      <c r="X72" s="584">
        <v>3000000</v>
      </c>
      <c r="Y72" s="463">
        <v>12</v>
      </c>
      <c r="Z72" s="461">
        <v>1500000</v>
      </c>
      <c r="AA72" s="463"/>
      <c r="AB72" s="461"/>
      <c r="AC72" s="463">
        <v>1</v>
      </c>
      <c r="AD72" s="461">
        <v>700000</v>
      </c>
      <c r="AE72" s="489" t="s">
        <v>2318</v>
      </c>
      <c r="AF72" s="464" t="s">
        <v>2319</v>
      </c>
      <c r="AG72" s="463" t="s">
        <v>2431</v>
      </c>
      <c r="AH72" s="773" t="s">
        <v>2430</v>
      </c>
      <c r="AI72" s="479"/>
      <c r="AJ72" s="773" t="s">
        <v>2574</v>
      </c>
      <c r="AK72" s="773" t="s">
        <v>2573</v>
      </c>
      <c r="AL72" s="356"/>
      <c r="AM72" s="773" t="s">
        <v>2735</v>
      </c>
      <c r="AN72" s="773" t="s">
        <v>2723</v>
      </c>
      <c r="AO72" s="356"/>
    </row>
    <row r="73" spans="1:41" ht="29.25" customHeight="1" x14ac:dyDescent="0.25">
      <c r="A73" s="594"/>
      <c r="B73" s="767"/>
      <c r="C73" s="767"/>
      <c r="D73" s="767">
        <v>70</v>
      </c>
      <c r="E73" s="776" t="s">
        <v>472</v>
      </c>
      <c r="F73" s="776" t="s">
        <v>473</v>
      </c>
      <c r="G73" s="776" t="s">
        <v>474</v>
      </c>
      <c r="H73" s="776" t="s">
        <v>475</v>
      </c>
      <c r="I73" s="776" t="s">
        <v>476</v>
      </c>
      <c r="J73" s="604"/>
      <c r="K73" s="605"/>
      <c r="L73" s="605"/>
      <c r="M73" s="600"/>
      <c r="N73" s="600"/>
      <c r="O73" s="600"/>
      <c r="P73" s="600"/>
      <c r="Q73" s="118">
        <v>0.8</v>
      </c>
      <c r="R73" s="475">
        <v>2</v>
      </c>
      <c r="S73" s="498">
        <v>8</v>
      </c>
      <c r="T73" s="772"/>
      <c r="U73" s="504" t="s">
        <v>2320</v>
      </c>
      <c r="V73" s="482">
        <v>1.75</v>
      </c>
      <c r="W73" s="777" t="s">
        <v>2321</v>
      </c>
      <c r="X73" s="461" t="s">
        <v>2322</v>
      </c>
      <c r="Y73" s="463"/>
      <c r="Z73" s="461"/>
      <c r="AA73" s="463">
        <v>2</v>
      </c>
      <c r="AB73" s="461"/>
      <c r="AC73" s="463"/>
      <c r="AD73" s="461"/>
      <c r="AE73" s="464" t="s">
        <v>2432</v>
      </c>
      <c r="AF73" s="464" t="s">
        <v>2433</v>
      </c>
      <c r="AG73" s="463" t="s">
        <v>2434</v>
      </c>
      <c r="AH73" s="773" t="s">
        <v>2435</v>
      </c>
      <c r="AI73" s="467"/>
      <c r="AJ73" s="773" t="s">
        <v>2517</v>
      </c>
      <c r="AK73" s="773" t="s">
        <v>2518</v>
      </c>
      <c r="AL73" s="356"/>
      <c r="AM73" s="773" t="s">
        <v>2778</v>
      </c>
      <c r="AN73" s="773" t="s">
        <v>2779</v>
      </c>
      <c r="AO73" s="773" t="s">
        <v>2777</v>
      </c>
    </row>
    <row r="74" spans="1:41" ht="29.25" customHeight="1" x14ac:dyDescent="0.25">
      <c r="A74" s="594"/>
      <c r="B74" s="767"/>
      <c r="C74" s="767"/>
      <c r="D74" s="767">
        <v>71</v>
      </c>
      <c r="E74" s="776" t="s">
        <v>477</v>
      </c>
      <c r="F74" s="776" t="s">
        <v>478</v>
      </c>
      <c r="G74" s="776" t="s">
        <v>479</v>
      </c>
      <c r="H74" s="776" t="s">
        <v>480</v>
      </c>
      <c r="I74" s="776" t="s">
        <v>1990</v>
      </c>
      <c r="J74" s="604"/>
      <c r="K74" s="605"/>
      <c r="L74" s="605"/>
      <c r="M74" s="600"/>
      <c r="N74" s="600"/>
      <c r="O74" s="600"/>
      <c r="P74" s="600"/>
      <c r="Q74" s="118">
        <v>0.8</v>
      </c>
      <c r="R74" s="772">
        <v>0</v>
      </c>
      <c r="S74" s="772"/>
      <c r="T74" s="772"/>
      <c r="U74" s="167"/>
      <c r="V74" s="482">
        <v>0</v>
      </c>
      <c r="W74" s="463"/>
      <c r="X74" s="400"/>
      <c r="Y74" s="463"/>
      <c r="Z74" s="461"/>
      <c r="AA74" s="463"/>
      <c r="AB74" s="461"/>
      <c r="AC74" s="463"/>
      <c r="AD74" s="461"/>
      <c r="AE74" s="464" t="s">
        <v>2323</v>
      </c>
      <c r="AF74" s="464" t="s">
        <v>2324</v>
      </c>
      <c r="AG74" s="463" t="s">
        <v>2423</v>
      </c>
      <c r="AH74" s="356" t="s">
        <v>1950</v>
      </c>
      <c r="AI74" s="467"/>
      <c r="AJ74" s="773" t="s">
        <v>2575</v>
      </c>
      <c r="AK74" s="773" t="s">
        <v>2573</v>
      </c>
      <c r="AL74" s="356"/>
      <c r="AM74" s="773" t="s">
        <v>2736</v>
      </c>
      <c r="AN74" s="773" t="s">
        <v>2723</v>
      </c>
      <c r="AO74" s="356"/>
    </row>
    <row r="75" spans="1:41" ht="29.25" customHeight="1" x14ac:dyDescent="0.25">
      <c r="A75" s="594"/>
      <c r="B75" s="767"/>
      <c r="C75" s="767"/>
      <c r="D75" s="767">
        <v>72</v>
      </c>
      <c r="E75" s="776" t="s">
        <v>483</v>
      </c>
      <c r="F75" s="776" t="s">
        <v>484</v>
      </c>
      <c r="G75" s="776" t="s">
        <v>485</v>
      </c>
      <c r="H75" s="776" t="s">
        <v>486</v>
      </c>
      <c r="I75" s="776" t="s">
        <v>1999</v>
      </c>
      <c r="J75" s="564" t="s">
        <v>1526</v>
      </c>
      <c r="K75" s="564" t="s">
        <v>2000</v>
      </c>
      <c r="L75" s="564">
        <v>4501001</v>
      </c>
      <c r="M75" s="564" t="s">
        <v>2001</v>
      </c>
      <c r="N75" s="564">
        <v>450100100</v>
      </c>
      <c r="O75" s="564" t="s">
        <v>2002</v>
      </c>
      <c r="P75" s="564">
        <v>12</v>
      </c>
      <c r="Q75" s="118">
        <v>0.95</v>
      </c>
      <c r="R75" s="475">
        <v>3</v>
      </c>
      <c r="S75" s="498">
        <v>14</v>
      </c>
      <c r="T75" s="667" t="s">
        <v>2325</v>
      </c>
      <c r="U75" s="606">
        <v>2855000</v>
      </c>
      <c r="V75" s="482">
        <f>S75/R75*1</f>
        <v>4.666666666666667</v>
      </c>
      <c r="W75" s="777">
        <v>2</v>
      </c>
      <c r="X75" s="606">
        <v>10000000</v>
      </c>
      <c r="Y75" s="463">
        <v>12</v>
      </c>
      <c r="Z75" s="461">
        <v>2855000</v>
      </c>
      <c r="AA75" s="463"/>
      <c r="AB75" s="461"/>
      <c r="AC75" s="463"/>
      <c r="AD75" s="461"/>
      <c r="AE75" s="489" t="s">
        <v>2326</v>
      </c>
      <c r="AF75" s="464" t="s">
        <v>2319</v>
      </c>
      <c r="AG75" s="463" t="s">
        <v>2431</v>
      </c>
      <c r="AH75" s="773" t="s">
        <v>2430</v>
      </c>
      <c r="AI75" s="467"/>
      <c r="AJ75" s="773" t="s">
        <v>2576</v>
      </c>
      <c r="AK75" s="773" t="s">
        <v>2573</v>
      </c>
      <c r="AL75" s="356"/>
      <c r="AM75" s="773" t="s">
        <v>2737</v>
      </c>
      <c r="AN75" s="773" t="s">
        <v>2723</v>
      </c>
      <c r="AO75" s="356"/>
    </row>
    <row r="76" spans="1:41" ht="29.25" customHeight="1" x14ac:dyDescent="0.25">
      <c r="A76" s="594"/>
      <c r="B76" s="767"/>
      <c r="C76" s="767"/>
      <c r="D76" s="474">
        <v>73</v>
      </c>
      <c r="E76" s="776" t="s">
        <v>1260</v>
      </c>
      <c r="F76" s="776" t="s">
        <v>489</v>
      </c>
      <c r="G76" s="776" t="s">
        <v>490</v>
      </c>
      <c r="H76" s="776" t="s">
        <v>491</v>
      </c>
      <c r="I76" s="776" t="s">
        <v>2010</v>
      </c>
      <c r="J76" s="773" t="s">
        <v>1622</v>
      </c>
      <c r="K76" s="773" t="s">
        <v>1956</v>
      </c>
      <c r="L76" s="773" t="s">
        <v>2011</v>
      </c>
      <c r="M76" s="773" t="s">
        <v>2012</v>
      </c>
      <c r="N76" s="773" t="s">
        <v>2013</v>
      </c>
      <c r="O76" s="537" t="s">
        <v>1711</v>
      </c>
      <c r="P76" s="773">
        <v>48</v>
      </c>
      <c r="Q76" s="118">
        <v>0.9</v>
      </c>
      <c r="R76" s="607">
        <v>0.9</v>
      </c>
      <c r="S76" s="607">
        <v>1</v>
      </c>
      <c r="T76" s="772"/>
      <c r="U76" s="476"/>
      <c r="V76" s="482">
        <v>1</v>
      </c>
      <c r="W76" s="777">
        <v>100</v>
      </c>
      <c r="X76" s="461"/>
      <c r="Y76" s="463"/>
      <c r="Z76" s="461"/>
      <c r="AA76" s="463"/>
      <c r="AB76" s="461"/>
      <c r="AC76" s="463">
        <v>24</v>
      </c>
      <c r="AD76" s="461">
        <v>5000000</v>
      </c>
      <c r="AE76" s="501" t="s">
        <v>2327</v>
      </c>
      <c r="AF76" s="464" t="s">
        <v>2328</v>
      </c>
      <c r="AG76" s="463" t="s">
        <v>2423</v>
      </c>
      <c r="AH76" s="356" t="s">
        <v>1950</v>
      </c>
      <c r="AI76" s="608"/>
      <c r="AJ76" s="773" t="s">
        <v>2576</v>
      </c>
      <c r="AK76" s="773" t="s">
        <v>2573</v>
      </c>
      <c r="AL76" s="356"/>
      <c r="AM76" s="773" t="s">
        <v>2801</v>
      </c>
      <c r="AN76" s="773" t="s">
        <v>2723</v>
      </c>
      <c r="AO76" s="356"/>
    </row>
    <row r="77" spans="1:41" ht="29.25" customHeight="1" x14ac:dyDescent="0.25">
      <c r="A77" s="609" t="s">
        <v>495</v>
      </c>
      <c r="B77" s="767" t="s">
        <v>496</v>
      </c>
      <c r="C77" s="767" t="s">
        <v>497</v>
      </c>
      <c r="D77" s="767">
        <v>74</v>
      </c>
      <c r="E77" s="776" t="s">
        <v>1262</v>
      </c>
      <c r="F77" s="776" t="s">
        <v>1263</v>
      </c>
      <c r="G77" s="776" t="s">
        <v>500</v>
      </c>
      <c r="H77" s="776" t="s">
        <v>501</v>
      </c>
      <c r="I77" s="776" t="s">
        <v>2022</v>
      </c>
      <c r="J77" s="564" t="s">
        <v>1526</v>
      </c>
      <c r="K77" s="564" t="s">
        <v>2000</v>
      </c>
      <c r="L77" s="564">
        <v>4501001</v>
      </c>
      <c r="M77" s="564" t="s">
        <v>2001</v>
      </c>
      <c r="N77" s="564">
        <v>450100100</v>
      </c>
      <c r="O77" s="564" t="s">
        <v>2002</v>
      </c>
      <c r="P77" s="564">
        <v>12</v>
      </c>
      <c r="Q77" s="118">
        <v>0.9</v>
      </c>
      <c r="R77" s="772">
        <v>1</v>
      </c>
      <c r="S77" s="772">
        <v>1</v>
      </c>
      <c r="T77" s="610" t="s">
        <v>2384</v>
      </c>
      <c r="U77" s="610" t="s">
        <v>2384</v>
      </c>
      <c r="V77" s="482">
        <f>S77/R77*1</f>
        <v>1</v>
      </c>
      <c r="W77" s="463">
        <v>1</v>
      </c>
      <c r="X77" s="610">
        <v>3000000</v>
      </c>
      <c r="Y77" s="463"/>
      <c r="Z77" s="461"/>
      <c r="AA77" s="463"/>
      <c r="AB77" s="461">
        <v>3000000</v>
      </c>
      <c r="AC77" s="463"/>
      <c r="AD77" s="461"/>
      <c r="AE77" s="489" t="s">
        <v>2329</v>
      </c>
      <c r="AF77" s="464" t="s">
        <v>2319</v>
      </c>
      <c r="AG77" s="463" t="s">
        <v>2423</v>
      </c>
      <c r="AH77" s="773" t="s">
        <v>1950</v>
      </c>
      <c r="AI77" s="467"/>
      <c r="AJ77" s="773" t="s">
        <v>2577</v>
      </c>
      <c r="AK77" s="773" t="s">
        <v>2578</v>
      </c>
      <c r="AL77" s="356"/>
      <c r="AM77" s="773" t="s">
        <v>2738</v>
      </c>
      <c r="AN77" s="773" t="s">
        <v>2723</v>
      </c>
      <c r="AO77" s="356"/>
    </row>
    <row r="78" spans="1:41" ht="29.25" customHeight="1" x14ac:dyDescent="0.25">
      <c r="A78" s="609"/>
      <c r="B78" s="767"/>
      <c r="C78" s="767"/>
      <c r="D78" s="767">
        <v>75</v>
      </c>
      <c r="E78" s="776" t="s">
        <v>503</v>
      </c>
      <c r="F78" s="776" t="s">
        <v>504</v>
      </c>
      <c r="G78" s="776" t="s">
        <v>505</v>
      </c>
      <c r="H78" s="776" t="s">
        <v>506</v>
      </c>
      <c r="I78" s="776" t="s">
        <v>2029</v>
      </c>
      <c r="J78" s="575" t="s">
        <v>1526</v>
      </c>
      <c r="K78" s="575" t="s">
        <v>2000</v>
      </c>
      <c r="L78" s="564">
        <v>4501001</v>
      </c>
      <c r="M78" s="575" t="s">
        <v>2001</v>
      </c>
      <c r="N78" s="564">
        <v>450100100</v>
      </c>
      <c r="O78" s="575" t="s">
        <v>2002</v>
      </c>
      <c r="P78" s="564">
        <v>12</v>
      </c>
      <c r="Q78" s="765" t="s">
        <v>505</v>
      </c>
      <c r="R78" s="475">
        <v>12</v>
      </c>
      <c r="S78" s="498">
        <v>13</v>
      </c>
      <c r="T78" s="461">
        <v>3000000</v>
      </c>
      <c r="U78" s="461" t="s">
        <v>2436</v>
      </c>
      <c r="V78" s="482">
        <v>1</v>
      </c>
      <c r="W78" s="777">
        <v>1</v>
      </c>
      <c r="X78" s="461">
        <v>3000000</v>
      </c>
      <c r="Y78" s="463">
        <v>12</v>
      </c>
      <c r="Z78" s="461">
        <v>2855000</v>
      </c>
      <c r="AA78" s="463"/>
      <c r="AB78" s="461"/>
      <c r="AC78" s="463"/>
      <c r="AD78" s="461"/>
      <c r="AE78" s="489" t="s">
        <v>2329</v>
      </c>
      <c r="AF78" s="464" t="s">
        <v>2319</v>
      </c>
      <c r="AG78" s="463" t="s">
        <v>2431</v>
      </c>
      <c r="AH78" s="773" t="s">
        <v>2430</v>
      </c>
      <c r="AI78" s="467"/>
      <c r="AJ78" s="773" t="s">
        <v>2579</v>
      </c>
      <c r="AK78" s="773" t="s">
        <v>2573</v>
      </c>
      <c r="AL78" s="356"/>
      <c r="AM78" s="773" t="s">
        <v>2738</v>
      </c>
      <c r="AN78" s="773" t="s">
        <v>2723</v>
      </c>
      <c r="AO78" s="356"/>
    </row>
    <row r="79" spans="1:41" ht="29.25" customHeight="1" x14ac:dyDescent="0.25">
      <c r="A79" s="609"/>
      <c r="B79" s="767"/>
      <c r="C79" s="767"/>
      <c r="D79" s="767">
        <v>76</v>
      </c>
      <c r="E79" s="776" t="s">
        <v>508</v>
      </c>
      <c r="F79" s="776" t="s">
        <v>509</v>
      </c>
      <c r="G79" s="776" t="s">
        <v>510</v>
      </c>
      <c r="H79" s="776" t="s">
        <v>511</v>
      </c>
      <c r="I79" s="776" t="s">
        <v>2022</v>
      </c>
      <c r="J79" s="560"/>
      <c r="K79" s="560"/>
      <c r="L79" s="611"/>
      <c r="M79" s="560"/>
      <c r="N79" s="560"/>
      <c r="O79" s="560"/>
      <c r="P79" s="560"/>
      <c r="Q79" s="765">
        <v>2</v>
      </c>
      <c r="R79" s="772">
        <v>0</v>
      </c>
      <c r="S79" s="772"/>
      <c r="T79" s="772"/>
      <c r="U79" s="476"/>
      <c r="V79" s="482">
        <v>0</v>
      </c>
      <c r="W79" s="463"/>
      <c r="X79" s="461"/>
      <c r="Y79" s="463"/>
      <c r="Z79" s="461"/>
      <c r="AA79" s="463"/>
      <c r="AB79" s="461"/>
      <c r="AC79" s="463"/>
      <c r="AD79" s="461"/>
      <c r="AE79" s="489" t="s">
        <v>2330</v>
      </c>
      <c r="AF79" s="464" t="s">
        <v>2313</v>
      </c>
      <c r="AG79" s="93" t="s">
        <v>2437</v>
      </c>
      <c r="AH79" s="773" t="s">
        <v>2427</v>
      </c>
      <c r="AI79" s="479"/>
      <c r="AJ79" s="773" t="s">
        <v>2579</v>
      </c>
      <c r="AK79" s="773" t="s">
        <v>2573</v>
      </c>
      <c r="AL79" s="356"/>
      <c r="AM79" s="773" t="s">
        <v>2738</v>
      </c>
      <c r="AN79" s="773" t="s">
        <v>2723</v>
      </c>
      <c r="AO79" s="356"/>
    </row>
    <row r="80" spans="1:41" ht="29.25" customHeight="1" x14ac:dyDescent="0.25">
      <c r="A80" s="609"/>
      <c r="B80" s="767"/>
      <c r="C80" s="767"/>
      <c r="D80" s="474">
        <v>77</v>
      </c>
      <c r="E80" s="776" t="s">
        <v>513</v>
      </c>
      <c r="F80" s="776" t="s">
        <v>514</v>
      </c>
      <c r="G80" s="776" t="s">
        <v>515</v>
      </c>
      <c r="H80" s="776" t="s">
        <v>516</v>
      </c>
      <c r="I80" s="776" t="s">
        <v>2036</v>
      </c>
      <c r="J80" s="560"/>
      <c r="K80" s="560"/>
      <c r="L80" s="611"/>
      <c r="M80" s="560"/>
      <c r="N80" s="560"/>
      <c r="O80" s="560"/>
      <c r="P80" s="560"/>
      <c r="Q80" s="118">
        <v>0.9</v>
      </c>
      <c r="R80" s="475">
        <v>3</v>
      </c>
      <c r="S80" s="778"/>
      <c r="T80" s="772"/>
      <c r="U80" s="504"/>
      <c r="V80" s="482">
        <v>1</v>
      </c>
      <c r="W80" s="500"/>
      <c r="X80" s="567"/>
      <c r="Y80" s="463"/>
      <c r="Z80" s="461"/>
      <c r="AA80" s="463"/>
      <c r="AB80" s="461"/>
      <c r="AC80" s="463"/>
      <c r="AD80" s="461"/>
      <c r="AE80" s="489" t="s">
        <v>2331</v>
      </c>
      <c r="AF80" s="464" t="s">
        <v>2305</v>
      </c>
      <c r="AG80" s="463" t="s">
        <v>2438</v>
      </c>
      <c r="AH80" s="356" t="s">
        <v>1950</v>
      </c>
      <c r="AI80" s="467"/>
      <c r="AJ80" s="773" t="s">
        <v>2580</v>
      </c>
      <c r="AK80" s="773" t="s">
        <v>2573</v>
      </c>
      <c r="AL80" s="356"/>
      <c r="AM80" s="773" t="s">
        <v>2739</v>
      </c>
      <c r="AN80" s="773" t="s">
        <v>2723</v>
      </c>
      <c r="AO80" s="356"/>
    </row>
    <row r="81" spans="1:41" ht="29.25" customHeight="1" x14ac:dyDescent="0.25">
      <c r="A81" s="609"/>
      <c r="B81" s="767"/>
      <c r="C81" s="767"/>
      <c r="D81" s="767">
        <v>78</v>
      </c>
      <c r="E81" s="776" t="s">
        <v>518</v>
      </c>
      <c r="F81" s="776" t="s">
        <v>519</v>
      </c>
      <c r="G81" s="776" t="s">
        <v>520</v>
      </c>
      <c r="H81" s="776" t="s">
        <v>516</v>
      </c>
      <c r="I81" s="776" t="s">
        <v>2041</v>
      </c>
      <c r="J81" s="483" t="s">
        <v>96</v>
      </c>
      <c r="K81" s="483" t="s">
        <v>96</v>
      </c>
      <c r="L81" s="577" t="s">
        <v>96</v>
      </c>
      <c r="M81" s="483" t="s">
        <v>96</v>
      </c>
      <c r="N81" s="500" t="s">
        <v>96</v>
      </c>
      <c r="O81" s="612" t="s">
        <v>96</v>
      </c>
      <c r="P81" s="613" t="s">
        <v>96</v>
      </c>
      <c r="Q81" s="118">
        <v>0.9</v>
      </c>
      <c r="R81" s="475">
        <v>1</v>
      </c>
      <c r="S81" s="778">
        <v>1</v>
      </c>
      <c r="T81" s="772">
        <v>3300000</v>
      </c>
      <c r="U81" s="504" t="s">
        <v>2740</v>
      </c>
      <c r="V81" s="482">
        <f>S81/R81*1</f>
        <v>1</v>
      </c>
      <c r="W81" s="500"/>
      <c r="X81" s="567"/>
      <c r="Y81" s="463"/>
      <c r="Z81" s="461"/>
      <c r="AA81" s="463">
        <v>1</v>
      </c>
      <c r="AB81" s="461">
        <v>367000</v>
      </c>
      <c r="AC81" s="463"/>
      <c r="AD81" s="461">
        <v>300000</v>
      </c>
      <c r="AE81" s="489" t="s">
        <v>2332</v>
      </c>
      <c r="AF81" s="464" t="s">
        <v>2333</v>
      </c>
      <c r="AG81" s="463" t="s">
        <v>2439</v>
      </c>
      <c r="AH81" s="453" t="s">
        <v>2404</v>
      </c>
      <c r="AI81" s="467"/>
      <c r="AJ81" s="773" t="s">
        <v>2519</v>
      </c>
      <c r="AK81" s="773" t="s">
        <v>2497</v>
      </c>
      <c r="AL81" s="356"/>
      <c r="AM81" s="773" t="s">
        <v>2802</v>
      </c>
      <c r="AN81" s="773" t="s">
        <v>2803</v>
      </c>
      <c r="AO81" s="356"/>
    </row>
    <row r="82" spans="1:41" ht="29.25" customHeight="1" x14ac:dyDescent="0.25">
      <c r="A82" s="609"/>
      <c r="B82" s="767"/>
      <c r="C82" s="767" t="s">
        <v>1272</v>
      </c>
      <c r="D82" s="767">
        <v>79</v>
      </c>
      <c r="E82" s="776" t="s">
        <v>523</v>
      </c>
      <c r="F82" s="776" t="s">
        <v>1273</v>
      </c>
      <c r="G82" s="776" t="s">
        <v>1274</v>
      </c>
      <c r="H82" s="776" t="s">
        <v>59</v>
      </c>
      <c r="I82" s="776" t="s">
        <v>2047</v>
      </c>
      <c r="J82" s="483" t="s">
        <v>96</v>
      </c>
      <c r="K82" s="483" t="s">
        <v>96</v>
      </c>
      <c r="L82" s="577" t="s">
        <v>96</v>
      </c>
      <c r="M82" s="483" t="s">
        <v>96</v>
      </c>
      <c r="N82" s="500" t="s">
        <v>96</v>
      </c>
      <c r="O82" s="612" t="s">
        <v>96</v>
      </c>
      <c r="P82" s="613" t="s">
        <v>96</v>
      </c>
      <c r="Q82" s="118">
        <v>0.9</v>
      </c>
      <c r="R82" s="475">
        <v>4</v>
      </c>
      <c r="S82" s="778">
        <v>4</v>
      </c>
      <c r="T82" s="772" t="s">
        <v>2496</v>
      </c>
      <c r="U82" s="476" t="s">
        <v>2498</v>
      </c>
      <c r="V82" s="482">
        <v>1</v>
      </c>
      <c r="W82" s="777">
        <v>2</v>
      </c>
      <c r="X82" s="461">
        <v>642000</v>
      </c>
      <c r="Y82" s="463">
        <v>1</v>
      </c>
      <c r="Z82" s="461">
        <v>360000</v>
      </c>
      <c r="AA82" s="463"/>
      <c r="AB82" s="461">
        <v>367000</v>
      </c>
      <c r="AC82" s="463">
        <v>1</v>
      </c>
      <c r="AD82" s="461"/>
      <c r="AE82" s="489" t="s">
        <v>2741</v>
      </c>
      <c r="AF82" s="478" t="s">
        <v>2217</v>
      </c>
      <c r="AG82" s="463" t="s">
        <v>2440</v>
      </c>
      <c r="AH82" s="773" t="s">
        <v>2441</v>
      </c>
      <c r="AI82" s="479"/>
      <c r="AJ82" s="506" t="s">
        <v>2520</v>
      </c>
      <c r="AK82" s="773" t="s">
        <v>2497</v>
      </c>
      <c r="AL82" s="356"/>
      <c r="AM82" s="773" t="s">
        <v>2804</v>
      </c>
      <c r="AN82" s="773" t="s">
        <v>2803</v>
      </c>
      <c r="AO82" s="356"/>
    </row>
    <row r="83" spans="1:41" ht="29.25" customHeight="1" x14ac:dyDescent="0.25">
      <c r="A83" s="609"/>
      <c r="B83" s="767"/>
      <c r="C83" s="767"/>
      <c r="D83" s="474">
        <v>80</v>
      </c>
      <c r="E83" s="776" t="s">
        <v>527</v>
      </c>
      <c r="F83" s="776" t="s">
        <v>1276</v>
      </c>
      <c r="G83" s="776" t="s">
        <v>529</v>
      </c>
      <c r="H83" s="776" t="s">
        <v>530</v>
      </c>
      <c r="I83" s="776" t="s">
        <v>2052</v>
      </c>
      <c r="J83" s="773" t="s">
        <v>1622</v>
      </c>
      <c r="K83" s="773" t="s">
        <v>1818</v>
      </c>
      <c r="L83" s="773">
        <v>4501001</v>
      </c>
      <c r="M83" s="773" t="s">
        <v>2053</v>
      </c>
      <c r="N83" s="773" t="s">
        <v>2054</v>
      </c>
      <c r="O83" s="773"/>
      <c r="P83" s="773">
        <v>12</v>
      </c>
      <c r="Q83" s="118">
        <v>0.9</v>
      </c>
      <c r="R83" s="772">
        <v>3</v>
      </c>
      <c r="S83" s="772">
        <v>11</v>
      </c>
      <c r="T83" s="772">
        <v>5000000</v>
      </c>
      <c r="U83" s="476">
        <v>5000000</v>
      </c>
      <c r="V83" s="482">
        <v>1</v>
      </c>
      <c r="W83" s="463"/>
      <c r="X83" s="461"/>
      <c r="Y83" s="463"/>
      <c r="Z83" s="461"/>
      <c r="AA83" s="463"/>
      <c r="AB83" s="461"/>
      <c r="AC83" s="463">
        <v>11</v>
      </c>
      <c r="AD83" s="461">
        <v>5000000</v>
      </c>
      <c r="AE83" s="501" t="s">
        <v>2334</v>
      </c>
      <c r="AF83" s="464" t="s">
        <v>2335</v>
      </c>
      <c r="AG83" s="774" t="s">
        <v>2442</v>
      </c>
      <c r="AH83" s="774" t="s">
        <v>2427</v>
      </c>
      <c r="AI83" s="467"/>
      <c r="AJ83" s="773" t="s">
        <v>2581</v>
      </c>
      <c r="AK83" s="773" t="s">
        <v>2573</v>
      </c>
      <c r="AL83" s="356"/>
      <c r="AM83" s="773" t="s">
        <v>2805</v>
      </c>
      <c r="AN83" s="773" t="s">
        <v>2800</v>
      </c>
      <c r="AO83" s="356"/>
    </row>
    <row r="84" spans="1:41" ht="29.25" customHeight="1" x14ac:dyDescent="0.25">
      <c r="A84" s="609"/>
      <c r="B84" s="767"/>
      <c r="C84" s="767"/>
      <c r="D84" s="767">
        <v>81</v>
      </c>
      <c r="E84" s="776" t="s">
        <v>1278</v>
      </c>
      <c r="F84" s="776" t="s">
        <v>537</v>
      </c>
      <c r="G84" s="776" t="s">
        <v>538</v>
      </c>
      <c r="H84" s="776" t="s">
        <v>539</v>
      </c>
      <c r="I84" s="776" t="s">
        <v>2061</v>
      </c>
      <c r="J84" s="545" t="s">
        <v>2062</v>
      </c>
      <c r="K84" s="614" t="s">
        <v>1693</v>
      </c>
      <c r="L84" s="564">
        <v>190502100</v>
      </c>
      <c r="M84" s="564" t="s">
        <v>1695</v>
      </c>
      <c r="N84" s="564">
        <v>12</v>
      </c>
      <c r="O84" s="615" t="s">
        <v>2063</v>
      </c>
      <c r="P84" s="616">
        <v>0.56999999999999995</v>
      </c>
      <c r="Q84" s="118">
        <v>0.9</v>
      </c>
      <c r="R84" s="607">
        <v>0.9</v>
      </c>
      <c r="S84" s="778">
        <v>4</v>
      </c>
      <c r="T84" s="167"/>
      <c r="U84" s="167"/>
      <c r="V84" s="482">
        <v>0.25</v>
      </c>
      <c r="W84" s="777" t="s">
        <v>2825</v>
      </c>
      <c r="X84" s="167"/>
      <c r="Y84" s="463"/>
      <c r="Z84" s="461"/>
      <c r="AA84" s="463"/>
      <c r="AB84" s="461"/>
      <c r="AC84" s="463"/>
      <c r="AD84" s="461"/>
      <c r="AE84" s="489" t="s">
        <v>2336</v>
      </c>
      <c r="AF84" s="464" t="s">
        <v>2337</v>
      </c>
      <c r="AG84" s="463" t="s">
        <v>2438</v>
      </c>
      <c r="AH84" s="463" t="s">
        <v>1950</v>
      </c>
      <c r="AI84" s="479"/>
      <c r="AJ84" s="773" t="s">
        <v>2582</v>
      </c>
      <c r="AK84" s="773" t="s">
        <v>2573</v>
      </c>
      <c r="AL84" s="356"/>
      <c r="AM84" s="773" t="s">
        <v>2742</v>
      </c>
      <c r="AN84" s="356" t="s">
        <v>2324</v>
      </c>
      <c r="AO84" s="356"/>
    </row>
    <row r="85" spans="1:41" ht="29.25" customHeight="1" x14ac:dyDescent="0.25">
      <c r="A85" s="609"/>
      <c r="B85" s="767"/>
      <c r="C85" s="767"/>
      <c r="D85" s="474">
        <v>82</v>
      </c>
      <c r="E85" s="776" t="s">
        <v>541</v>
      </c>
      <c r="F85" s="776" t="s">
        <v>1280</v>
      </c>
      <c r="G85" s="776" t="s">
        <v>1281</v>
      </c>
      <c r="H85" s="776" t="s">
        <v>59</v>
      </c>
      <c r="I85" s="523" t="s">
        <v>2068</v>
      </c>
      <c r="J85" s="773" t="s">
        <v>1622</v>
      </c>
      <c r="K85" s="773" t="s">
        <v>1818</v>
      </c>
      <c r="L85" s="773">
        <v>4501001</v>
      </c>
      <c r="M85" s="773" t="s">
        <v>2053</v>
      </c>
      <c r="N85" s="773" t="s">
        <v>2054</v>
      </c>
      <c r="O85" s="773"/>
      <c r="P85" s="773">
        <v>12</v>
      </c>
      <c r="Q85" s="765" t="s">
        <v>623</v>
      </c>
      <c r="R85" s="475">
        <v>3</v>
      </c>
      <c r="S85" s="778"/>
      <c r="T85" s="772"/>
      <c r="U85" s="504"/>
      <c r="V85" s="482">
        <v>0</v>
      </c>
      <c r="W85" s="500"/>
      <c r="X85" s="567"/>
      <c r="Y85" s="463"/>
      <c r="Z85" s="461"/>
      <c r="AA85" s="463"/>
      <c r="AB85" s="461"/>
      <c r="AC85" s="463"/>
      <c r="AD85" s="461"/>
      <c r="AE85" s="501" t="s">
        <v>2338</v>
      </c>
      <c r="AF85" s="464" t="s">
        <v>2335</v>
      </c>
      <c r="AG85" s="463" t="s">
        <v>2443</v>
      </c>
      <c r="AH85" s="356" t="s">
        <v>1950</v>
      </c>
      <c r="AI85" s="467"/>
      <c r="AJ85" s="773" t="s">
        <v>2521</v>
      </c>
      <c r="AK85" s="773" t="s">
        <v>2522</v>
      </c>
      <c r="AL85" s="356"/>
      <c r="AM85" s="773" t="s">
        <v>2743</v>
      </c>
      <c r="AN85" s="356" t="s">
        <v>2324</v>
      </c>
      <c r="AO85" s="356"/>
    </row>
    <row r="86" spans="1:41" ht="29.25" customHeight="1" x14ac:dyDescent="0.25">
      <c r="A86" s="609"/>
      <c r="B86" s="767"/>
      <c r="C86" s="767"/>
      <c r="D86" s="767">
        <v>83</v>
      </c>
      <c r="E86" s="776" t="s">
        <v>1283</v>
      </c>
      <c r="F86" s="776" t="s">
        <v>546</v>
      </c>
      <c r="G86" s="776" t="s">
        <v>547</v>
      </c>
      <c r="H86" s="776" t="s">
        <v>548</v>
      </c>
      <c r="I86" s="570"/>
      <c r="J86" s="570" t="s">
        <v>2076</v>
      </c>
      <c r="K86" s="570" t="s">
        <v>2077</v>
      </c>
      <c r="L86" s="570">
        <v>4102042</v>
      </c>
      <c r="M86" s="570" t="s">
        <v>2078</v>
      </c>
      <c r="N86" s="570">
        <v>410204200</v>
      </c>
      <c r="O86" s="570" t="s">
        <v>2079</v>
      </c>
      <c r="P86" s="570">
        <v>12</v>
      </c>
      <c r="Q86" s="118">
        <v>0.8</v>
      </c>
      <c r="R86" s="607">
        <v>0.8</v>
      </c>
      <c r="S86" s="778"/>
      <c r="T86" s="772"/>
      <c r="U86" s="504" t="s">
        <v>2744</v>
      </c>
      <c r="V86" s="482">
        <v>1</v>
      </c>
      <c r="W86" s="500"/>
      <c r="X86" s="567"/>
      <c r="Y86" s="463">
        <v>80</v>
      </c>
      <c r="Z86" s="461">
        <v>360000</v>
      </c>
      <c r="AA86" s="463"/>
      <c r="AB86" s="461"/>
      <c r="AC86" s="463"/>
      <c r="AD86" s="461">
        <v>582000</v>
      </c>
      <c r="AE86" s="464" t="s">
        <v>2339</v>
      </c>
      <c r="AF86" s="464" t="s">
        <v>2324</v>
      </c>
      <c r="AG86" s="463" t="s">
        <v>2444</v>
      </c>
      <c r="AH86" s="356" t="s">
        <v>2414</v>
      </c>
      <c r="AI86" s="467"/>
      <c r="AJ86" s="773" t="s">
        <v>2579</v>
      </c>
      <c r="AK86" s="773" t="s">
        <v>2573</v>
      </c>
      <c r="AL86" s="356"/>
      <c r="AM86" s="773" t="s">
        <v>2745</v>
      </c>
      <c r="AN86" s="773" t="s">
        <v>2728</v>
      </c>
      <c r="AO86" s="356"/>
    </row>
    <row r="87" spans="1:41" ht="29.25" customHeight="1" x14ac:dyDescent="0.25">
      <c r="A87" s="609"/>
      <c r="B87" s="767"/>
      <c r="C87" s="767"/>
      <c r="D87" s="767">
        <v>84</v>
      </c>
      <c r="E87" s="776" t="s">
        <v>549</v>
      </c>
      <c r="F87" s="776" t="s">
        <v>1287</v>
      </c>
      <c r="G87" s="776" t="s">
        <v>1288</v>
      </c>
      <c r="H87" s="776" t="s">
        <v>59</v>
      </c>
      <c r="I87" s="776" t="s">
        <v>2086</v>
      </c>
      <c r="J87" s="560"/>
      <c r="K87" s="560"/>
      <c r="L87" s="611"/>
      <c r="M87" s="560"/>
      <c r="N87" s="560"/>
      <c r="O87" s="560"/>
      <c r="P87" s="560"/>
      <c r="Q87" s="118">
        <v>0.9</v>
      </c>
      <c r="R87" s="475">
        <v>4</v>
      </c>
      <c r="S87" s="778">
        <v>5</v>
      </c>
      <c r="T87" s="167">
        <v>2885000</v>
      </c>
      <c r="U87" s="167" t="s">
        <v>2445</v>
      </c>
      <c r="V87" s="482">
        <v>0.5</v>
      </c>
      <c r="W87" s="777">
        <v>2</v>
      </c>
      <c r="X87" s="175">
        <v>361000</v>
      </c>
      <c r="Y87" s="463">
        <v>3</v>
      </c>
      <c r="Z87" s="461">
        <v>720000</v>
      </c>
      <c r="AA87" s="463"/>
      <c r="AB87" s="461"/>
      <c r="AC87" s="463"/>
      <c r="AD87" s="461"/>
      <c r="AE87" s="464" t="s">
        <v>2340</v>
      </c>
      <c r="AF87" s="464" t="s">
        <v>2317</v>
      </c>
      <c r="AG87" s="463" t="s">
        <v>2446</v>
      </c>
      <c r="AH87" s="463" t="s">
        <v>2427</v>
      </c>
      <c r="AI87" s="479"/>
      <c r="AJ87" s="773" t="s">
        <v>2579</v>
      </c>
      <c r="AK87" s="773" t="s">
        <v>2573</v>
      </c>
      <c r="AL87" s="356"/>
      <c r="AM87" s="773" t="s">
        <v>2738</v>
      </c>
      <c r="AN87" s="773" t="s">
        <v>2723</v>
      </c>
      <c r="AO87" s="356"/>
    </row>
    <row r="88" spans="1:41" ht="29.25" customHeight="1" x14ac:dyDescent="0.25">
      <c r="A88" s="609"/>
      <c r="B88" s="767"/>
      <c r="C88" s="767"/>
      <c r="D88" s="767">
        <v>85</v>
      </c>
      <c r="E88" s="776" t="s">
        <v>553</v>
      </c>
      <c r="F88" s="776" t="s">
        <v>554</v>
      </c>
      <c r="G88" s="776" t="s">
        <v>555</v>
      </c>
      <c r="H88" s="776" t="s">
        <v>556</v>
      </c>
      <c r="I88" s="776" t="s">
        <v>2091</v>
      </c>
      <c r="J88" s="559"/>
      <c r="K88" s="560"/>
      <c r="L88" s="611"/>
      <c r="M88" s="560"/>
      <c r="N88" s="560"/>
      <c r="O88" s="560"/>
      <c r="P88" s="560"/>
      <c r="Q88" s="118">
        <v>0.8</v>
      </c>
      <c r="R88" s="475">
        <v>0</v>
      </c>
      <c r="S88" s="778"/>
      <c r="T88" s="772"/>
      <c r="U88" s="504"/>
      <c r="V88" s="482">
        <v>0</v>
      </c>
      <c r="W88" s="500"/>
      <c r="X88" s="567"/>
      <c r="Y88" s="463"/>
      <c r="Z88" s="461"/>
      <c r="AA88" s="463"/>
      <c r="AB88" s="461"/>
      <c r="AC88" s="463"/>
      <c r="AD88" s="461"/>
      <c r="AE88" s="489" t="s">
        <v>2341</v>
      </c>
      <c r="AF88" s="478" t="s">
        <v>2217</v>
      </c>
      <c r="AG88" s="463" t="s">
        <v>2423</v>
      </c>
      <c r="AH88" s="356" t="s">
        <v>1950</v>
      </c>
      <c r="AI88" s="479"/>
      <c r="AJ88" s="773" t="s">
        <v>2583</v>
      </c>
      <c r="AK88" s="773" t="s">
        <v>2499</v>
      </c>
      <c r="AL88" s="356"/>
      <c r="AM88" s="773" t="s">
        <v>2746</v>
      </c>
      <c r="AN88" s="773" t="s">
        <v>2747</v>
      </c>
      <c r="AO88" s="356"/>
    </row>
    <row r="89" spans="1:41" ht="29.25" customHeight="1" x14ac:dyDescent="0.25">
      <c r="A89" s="609"/>
      <c r="B89" s="767" t="s">
        <v>558</v>
      </c>
      <c r="C89" s="767" t="s">
        <v>559</v>
      </c>
      <c r="D89" s="767">
        <v>86</v>
      </c>
      <c r="E89" s="776" t="s">
        <v>560</v>
      </c>
      <c r="F89" s="776" t="s">
        <v>561</v>
      </c>
      <c r="G89" s="776" t="s">
        <v>562</v>
      </c>
      <c r="H89" s="776" t="s">
        <v>563</v>
      </c>
      <c r="I89" s="776" t="s">
        <v>2093</v>
      </c>
      <c r="J89" s="559"/>
      <c r="K89" s="560"/>
      <c r="L89" s="611"/>
      <c r="M89" s="560"/>
      <c r="N89" s="560"/>
      <c r="O89" s="560"/>
      <c r="P89" s="560"/>
      <c r="Q89" s="765" t="s">
        <v>562</v>
      </c>
      <c r="R89" s="475">
        <v>0</v>
      </c>
      <c r="S89" s="778"/>
      <c r="T89" s="772"/>
      <c r="U89" s="504"/>
      <c r="V89" s="482">
        <v>0</v>
      </c>
      <c r="W89" s="500"/>
      <c r="X89" s="567"/>
      <c r="Y89" s="463"/>
      <c r="Z89" s="461"/>
      <c r="AA89" s="463"/>
      <c r="AB89" s="461"/>
      <c r="AC89" s="463"/>
      <c r="AD89" s="461"/>
      <c r="AE89" s="489" t="s">
        <v>2342</v>
      </c>
      <c r="AF89" s="464" t="s">
        <v>2317</v>
      </c>
      <c r="AG89" s="463" t="s">
        <v>2447</v>
      </c>
      <c r="AH89" s="773" t="s">
        <v>2448</v>
      </c>
      <c r="AI89" s="479"/>
      <c r="AJ89" s="773" t="s">
        <v>2584</v>
      </c>
      <c r="AK89" s="773" t="s">
        <v>2573</v>
      </c>
      <c r="AL89" s="356"/>
      <c r="AM89" s="773" t="s">
        <v>2748</v>
      </c>
      <c r="AN89" s="773" t="s">
        <v>2723</v>
      </c>
      <c r="AO89" s="356"/>
    </row>
    <row r="90" spans="1:41" ht="29.25" customHeight="1" x14ac:dyDescent="0.25">
      <c r="A90" s="609"/>
      <c r="B90" s="767"/>
      <c r="C90" s="767"/>
      <c r="D90" s="767">
        <v>87</v>
      </c>
      <c r="E90" s="776" t="s">
        <v>565</v>
      </c>
      <c r="F90" s="776" t="s">
        <v>566</v>
      </c>
      <c r="G90" s="776" t="s">
        <v>567</v>
      </c>
      <c r="H90" s="776" t="s">
        <v>568</v>
      </c>
      <c r="I90" s="776" t="s">
        <v>1294</v>
      </c>
      <c r="J90" s="617"/>
      <c r="K90" s="618"/>
      <c r="L90" s="619"/>
      <c r="M90" s="618"/>
      <c r="N90" s="618"/>
      <c r="O90" s="618"/>
      <c r="P90" s="618"/>
      <c r="Q90" s="118">
        <v>0.9</v>
      </c>
      <c r="R90" s="475">
        <v>0</v>
      </c>
      <c r="S90" s="778"/>
      <c r="T90" s="772"/>
      <c r="U90" s="504"/>
      <c r="V90" s="482">
        <v>0</v>
      </c>
      <c r="W90" s="500"/>
      <c r="X90" s="567"/>
      <c r="Y90" s="463"/>
      <c r="Z90" s="461"/>
      <c r="AA90" s="463"/>
      <c r="AB90" s="461"/>
      <c r="AC90" s="463"/>
      <c r="AD90" s="461"/>
      <c r="AE90" s="489" t="s">
        <v>2343</v>
      </c>
      <c r="AF90" s="464" t="s">
        <v>2344</v>
      </c>
      <c r="AG90" s="463" t="s">
        <v>2423</v>
      </c>
      <c r="AH90" s="773" t="s">
        <v>1950</v>
      </c>
      <c r="AI90" s="479"/>
      <c r="AJ90" s="773" t="s">
        <v>2524</v>
      </c>
      <c r="AK90" s="773" t="s">
        <v>2324</v>
      </c>
      <c r="AL90" s="356"/>
      <c r="AM90" s="773" t="s">
        <v>2749</v>
      </c>
      <c r="AN90" s="773" t="s">
        <v>2324</v>
      </c>
      <c r="AO90" s="356"/>
    </row>
    <row r="91" spans="1:41" ht="29.25" customHeight="1" x14ac:dyDescent="0.25">
      <c r="A91" s="609"/>
      <c r="B91" s="767"/>
      <c r="C91" s="767"/>
      <c r="D91" s="767">
        <v>88</v>
      </c>
      <c r="E91" s="776" t="s">
        <v>570</v>
      </c>
      <c r="F91" s="776" t="s">
        <v>1295</v>
      </c>
      <c r="G91" s="776" t="s">
        <v>1296</v>
      </c>
      <c r="H91" s="776" t="s">
        <v>59</v>
      </c>
      <c r="I91" s="776" t="s">
        <v>2108</v>
      </c>
      <c r="J91" s="617"/>
      <c r="K91" s="618"/>
      <c r="L91" s="619"/>
      <c r="M91" s="618"/>
      <c r="N91" s="618"/>
      <c r="O91" s="618"/>
      <c r="P91" s="618"/>
      <c r="Q91" s="118">
        <v>0.9</v>
      </c>
      <c r="R91" s="772">
        <v>0</v>
      </c>
      <c r="S91" s="772"/>
      <c r="T91" s="772"/>
      <c r="U91" s="476"/>
      <c r="V91" s="482">
        <v>0</v>
      </c>
      <c r="W91" s="463"/>
      <c r="X91" s="461"/>
      <c r="Y91" s="463"/>
      <c r="Z91" s="461"/>
      <c r="AA91" s="463"/>
      <c r="AB91" s="461"/>
      <c r="AC91" s="463"/>
      <c r="AD91" s="461"/>
      <c r="AE91" s="620" t="s">
        <v>2263</v>
      </c>
      <c r="AF91" s="478"/>
      <c r="AG91" s="453"/>
      <c r="AH91" s="356"/>
      <c r="AI91" s="479"/>
      <c r="AJ91" s="356"/>
      <c r="AK91" s="356"/>
      <c r="AL91" s="356"/>
      <c r="AM91" s="773" t="s">
        <v>2699</v>
      </c>
      <c r="AN91" s="356" t="s">
        <v>1763</v>
      </c>
      <c r="AO91" s="356"/>
    </row>
    <row r="92" spans="1:41" ht="29.25" customHeight="1" x14ac:dyDescent="0.25">
      <c r="A92" s="609"/>
      <c r="B92" s="767" t="s">
        <v>558</v>
      </c>
      <c r="C92" s="767" t="s">
        <v>559</v>
      </c>
      <c r="D92" s="767">
        <v>89</v>
      </c>
      <c r="E92" s="776" t="s">
        <v>575</v>
      </c>
      <c r="F92" s="776" t="s">
        <v>1298</v>
      </c>
      <c r="G92" s="776" t="s">
        <v>1299</v>
      </c>
      <c r="H92" s="776" t="s">
        <v>59</v>
      </c>
      <c r="I92" s="776" t="s">
        <v>2109</v>
      </c>
      <c r="J92" s="617"/>
      <c r="K92" s="618"/>
      <c r="L92" s="619"/>
      <c r="M92" s="618"/>
      <c r="N92" s="618"/>
      <c r="O92" s="618"/>
      <c r="P92" s="618"/>
      <c r="Q92" s="118">
        <v>0.9</v>
      </c>
      <c r="R92" s="475">
        <v>90</v>
      </c>
      <c r="S92" s="778">
        <v>90</v>
      </c>
      <c r="T92" s="772"/>
      <c r="U92" s="504">
        <v>1010000</v>
      </c>
      <c r="V92" s="482">
        <v>1</v>
      </c>
      <c r="W92" s="500"/>
      <c r="X92" s="567"/>
      <c r="Y92" s="463">
        <v>90</v>
      </c>
      <c r="Z92" s="461">
        <v>1010000</v>
      </c>
      <c r="AA92" s="463"/>
      <c r="AB92" s="461"/>
      <c r="AC92" s="463"/>
      <c r="AD92" s="461"/>
      <c r="AE92" s="489" t="s">
        <v>2345</v>
      </c>
      <c r="AF92" s="478" t="s">
        <v>2217</v>
      </c>
      <c r="AG92" s="463" t="s">
        <v>2449</v>
      </c>
      <c r="AH92" s="356" t="s">
        <v>2450</v>
      </c>
      <c r="AI92" s="479"/>
      <c r="AJ92" s="773" t="s">
        <v>2523</v>
      </c>
      <c r="AK92" s="773" t="s">
        <v>2499</v>
      </c>
      <c r="AL92" s="356"/>
      <c r="AM92" s="773" t="s">
        <v>2750</v>
      </c>
      <c r="AN92" s="773" t="s">
        <v>2747</v>
      </c>
      <c r="AO92" s="356"/>
    </row>
    <row r="93" spans="1:41" ht="29.25" customHeight="1" x14ac:dyDescent="0.25">
      <c r="A93" s="609"/>
      <c r="B93" s="767"/>
      <c r="C93" s="767"/>
      <c r="D93" s="767">
        <v>90</v>
      </c>
      <c r="E93" s="776" t="s">
        <v>579</v>
      </c>
      <c r="F93" s="776" t="s">
        <v>580</v>
      </c>
      <c r="G93" s="776" t="s">
        <v>581</v>
      </c>
      <c r="H93" s="776" t="s">
        <v>563</v>
      </c>
      <c r="I93" s="776" t="s">
        <v>2110</v>
      </c>
      <c r="J93" s="507"/>
      <c r="K93" s="508"/>
      <c r="L93" s="621"/>
      <c r="M93" s="508"/>
      <c r="N93" s="508"/>
      <c r="O93" s="508"/>
      <c r="P93" s="508"/>
      <c r="Q93" s="765" t="s">
        <v>581</v>
      </c>
      <c r="R93" s="607">
        <v>1</v>
      </c>
      <c r="S93" s="607"/>
      <c r="T93" s="622"/>
      <c r="U93" s="580">
        <v>660000</v>
      </c>
      <c r="V93" s="482">
        <v>1</v>
      </c>
      <c r="W93" s="500"/>
      <c r="X93" s="580"/>
      <c r="Y93" s="463"/>
      <c r="Z93" s="461"/>
      <c r="AA93" s="463"/>
      <c r="AB93" s="461"/>
      <c r="AC93" s="463"/>
      <c r="AD93" s="461">
        <v>660000</v>
      </c>
      <c r="AE93" s="464" t="s">
        <v>2346</v>
      </c>
      <c r="AF93" s="464" t="s">
        <v>2324</v>
      </c>
      <c r="AG93" s="463" t="s">
        <v>2423</v>
      </c>
      <c r="AH93" s="773" t="s">
        <v>1950</v>
      </c>
      <c r="AI93" s="479"/>
      <c r="AJ93" s="773" t="s">
        <v>2585</v>
      </c>
      <c r="AK93" s="773" t="s">
        <v>2586</v>
      </c>
      <c r="AL93" s="356"/>
      <c r="AM93" s="773" t="s">
        <v>2806</v>
      </c>
      <c r="AN93" s="773" t="s">
        <v>2807</v>
      </c>
      <c r="AO93" s="356"/>
    </row>
    <row r="94" spans="1:41" ht="29.25" customHeight="1" x14ac:dyDescent="0.25">
      <c r="A94" s="609"/>
      <c r="B94" s="767"/>
      <c r="C94" s="767"/>
      <c r="D94" s="767">
        <v>91</v>
      </c>
      <c r="E94" s="776" t="s">
        <v>583</v>
      </c>
      <c r="F94" s="776" t="s">
        <v>584</v>
      </c>
      <c r="G94" s="776" t="s">
        <v>585</v>
      </c>
      <c r="H94" s="776" t="s">
        <v>586</v>
      </c>
      <c r="I94" s="776" t="s">
        <v>2119</v>
      </c>
      <c r="J94" s="459"/>
      <c r="K94" s="459"/>
      <c r="L94" s="459"/>
      <c r="M94" s="459"/>
      <c r="N94" s="459"/>
      <c r="O94" s="459"/>
      <c r="P94" s="459"/>
      <c r="Q94" s="118">
        <v>0.9</v>
      </c>
      <c r="R94" s="475">
        <v>1</v>
      </c>
      <c r="S94" s="778">
        <v>2</v>
      </c>
      <c r="T94" s="577">
        <v>17310000</v>
      </c>
      <c r="U94" s="577">
        <v>17310000</v>
      </c>
      <c r="V94" s="482">
        <v>1</v>
      </c>
      <c r="W94" s="777">
        <v>1</v>
      </c>
      <c r="X94" s="577">
        <v>17310000</v>
      </c>
      <c r="Y94" s="463">
        <v>1</v>
      </c>
      <c r="Z94" s="461">
        <v>17310000</v>
      </c>
      <c r="AA94" s="463"/>
      <c r="AB94" s="461"/>
      <c r="AC94" s="463"/>
      <c r="AD94" s="461"/>
      <c r="AE94" s="489" t="s">
        <v>2347</v>
      </c>
      <c r="AF94" s="478" t="s">
        <v>1687</v>
      </c>
      <c r="AG94" s="463" t="s">
        <v>2451</v>
      </c>
      <c r="AH94" s="356" t="s">
        <v>179</v>
      </c>
      <c r="AI94" s="479"/>
      <c r="AJ94" s="773" t="s">
        <v>2587</v>
      </c>
      <c r="AK94" s="356" t="s">
        <v>2217</v>
      </c>
      <c r="AL94" s="356"/>
      <c r="AM94" s="773" t="s">
        <v>2808</v>
      </c>
      <c r="AN94" s="773" t="s">
        <v>2809</v>
      </c>
      <c r="AO94" s="356"/>
    </row>
    <row r="95" spans="1:41" ht="29.25" customHeight="1" x14ac:dyDescent="0.25">
      <c r="A95" s="609"/>
      <c r="B95" s="767"/>
      <c r="C95" s="767"/>
      <c r="D95" s="767">
        <v>92</v>
      </c>
      <c r="E95" s="776" t="s">
        <v>1303</v>
      </c>
      <c r="F95" s="776" t="s">
        <v>593</v>
      </c>
      <c r="G95" s="776" t="s">
        <v>594</v>
      </c>
      <c r="H95" s="776" t="s">
        <v>595</v>
      </c>
      <c r="I95" s="776" t="s">
        <v>2122</v>
      </c>
      <c r="J95" s="560"/>
      <c r="K95" s="560"/>
      <c r="L95" s="611"/>
      <c r="M95" s="560"/>
      <c r="N95" s="560"/>
      <c r="O95" s="560"/>
      <c r="P95" s="560"/>
      <c r="Q95" s="765">
        <v>2</v>
      </c>
      <c r="R95" s="475">
        <v>2</v>
      </c>
      <c r="S95" s="778">
        <v>1</v>
      </c>
      <c r="T95" s="772"/>
      <c r="U95" s="476"/>
      <c r="V95" s="482">
        <v>0.5</v>
      </c>
      <c r="W95" s="777"/>
      <c r="X95" s="461"/>
      <c r="Y95" s="463"/>
      <c r="Z95" s="461"/>
      <c r="AA95" s="463"/>
      <c r="AB95" s="461"/>
      <c r="AC95" s="463">
        <v>1</v>
      </c>
      <c r="AD95" s="461"/>
      <c r="AE95" s="464" t="s">
        <v>2348</v>
      </c>
      <c r="AF95" s="478" t="s">
        <v>2217</v>
      </c>
      <c r="AG95" s="463" t="s">
        <v>2452</v>
      </c>
      <c r="AH95" s="453" t="s">
        <v>2414</v>
      </c>
      <c r="AI95" s="479"/>
      <c r="AJ95" s="773" t="s">
        <v>2587</v>
      </c>
      <c r="AK95" s="356" t="s">
        <v>2217</v>
      </c>
      <c r="AL95" s="356"/>
      <c r="AM95" s="773" t="s">
        <v>2810</v>
      </c>
      <c r="AN95" s="773" t="s">
        <v>2811</v>
      </c>
      <c r="AO95" s="356"/>
    </row>
    <row r="96" spans="1:41" ht="29.25" customHeight="1" x14ac:dyDescent="0.25">
      <c r="A96" s="609"/>
      <c r="B96" s="767"/>
      <c r="C96" s="767"/>
      <c r="D96" s="767">
        <v>93</v>
      </c>
      <c r="E96" s="776" t="s">
        <v>598</v>
      </c>
      <c r="F96" s="776" t="s">
        <v>599</v>
      </c>
      <c r="G96" s="776" t="s">
        <v>600</v>
      </c>
      <c r="H96" s="776" t="s">
        <v>601</v>
      </c>
      <c r="I96" s="776" t="s">
        <v>2124</v>
      </c>
      <c r="J96" s="560"/>
      <c r="K96" s="560"/>
      <c r="L96" s="560"/>
      <c r="M96" s="560"/>
      <c r="N96" s="560"/>
      <c r="O96" s="560"/>
      <c r="P96" s="560"/>
      <c r="Q96" s="765" t="s">
        <v>600</v>
      </c>
      <c r="R96" s="772">
        <v>0</v>
      </c>
      <c r="S96" s="772"/>
      <c r="T96" s="772"/>
      <c r="U96" s="167"/>
      <c r="V96" s="482">
        <v>0</v>
      </c>
      <c r="W96" s="463"/>
      <c r="X96" s="400"/>
      <c r="Y96" s="463"/>
      <c r="Z96" s="461"/>
      <c r="AA96" s="463"/>
      <c r="AB96" s="461"/>
      <c r="AC96" s="463"/>
      <c r="AD96" s="461"/>
      <c r="AE96" s="478" t="s">
        <v>2263</v>
      </c>
      <c r="AF96" s="478"/>
      <c r="AG96" s="463"/>
      <c r="AH96" s="356"/>
      <c r="AI96" s="479"/>
      <c r="AJ96" s="356"/>
      <c r="AK96" s="356"/>
      <c r="AL96" s="356"/>
      <c r="AM96" s="773" t="s">
        <v>2699</v>
      </c>
      <c r="AN96" s="356" t="s">
        <v>1763</v>
      </c>
      <c r="AO96" s="356"/>
    </row>
    <row r="97" spans="1:41" ht="29.25" customHeight="1" x14ac:dyDescent="0.25">
      <c r="A97" s="609"/>
      <c r="B97" s="767"/>
      <c r="C97" s="767"/>
      <c r="D97" s="474">
        <v>94</v>
      </c>
      <c r="E97" s="776" t="s">
        <v>1306</v>
      </c>
      <c r="F97" s="776" t="s">
        <v>1307</v>
      </c>
      <c r="G97" s="776" t="s">
        <v>607</v>
      </c>
      <c r="H97" s="776" t="s">
        <v>608</v>
      </c>
      <c r="I97" s="776" t="s">
        <v>2126</v>
      </c>
      <c r="J97" s="623" t="s">
        <v>1955</v>
      </c>
      <c r="K97" s="623" t="s">
        <v>2127</v>
      </c>
      <c r="L97" s="624">
        <v>1905022</v>
      </c>
      <c r="M97" s="623" t="s">
        <v>2128</v>
      </c>
      <c r="N97" s="625">
        <v>190502200</v>
      </c>
      <c r="O97" s="626" t="s">
        <v>2129</v>
      </c>
      <c r="P97" s="627">
        <v>48</v>
      </c>
      <c r="Q97" s="765" t="s">
        <v>607</v>
      </c>
      <c r="R97" s="772">
        <v>1</v>
      </c>
      <c r="S97" s="772">
        <v>1</v>
      </c>
      <c r="T97" s="772"/>
      <c r="U97" s="167"/>
      <c r="V97" s="482">
        <v>1</v>
      </c>
      <c r="W97" s="463"/>
      <c r="X97" s="628"/>
      <c r="Y97" s="463"/>
      <c r="Z97" s="461"/>
      <c r="AA97" s="463">
        <v>1</v>
      </c>
      <c r="AB97" s="461">
        <v>0</v>
      </c>
      <c r="AC97" s="463">
        <v>1</v>
      </c>
      <c r="AD97" s="461"/>
      <c r="AE97" s="464" t="s">
        <v>2263</v>
      </c>
      <c r="AF97" s="478"/>
      <c r="AG97" s="463"/>
      <c r="AH97" s="356"/>
      <c r="AI97" s="467"/>
      <c r="AJ97" s="506" t="s">
        <v>2525</v>
      </c>
      <c r="AK97" s="773" t="s">
        <v>2526</v>
      </c>
      <c r="AL97" s="356"/>
      <c r="AM97" s="773" t="s">
        <v>2826</v>
      </c>
      <c r="AN97" s="773" t="s">
        <v>2812</v>
      </c>
      <c r="AO97" s="356"/>
    </row>
    <row r="98" spans="1:41" ht="29.25" customHeight="1" x14ac:dyDescent="0.25">
      <c r="A98" s="609"/>
      <c r="B98" s="767"/>
      <c r="C98" s="767"/>
      <c r="D98" s="767">
        <v>95</v>
      </c>
      <c r="E98" s="767" t="s">
        <v>610</v>
      </c>
      <c r="F98" s="776" t="s">
        <v>611</v>
      </c>
      <c r="G98" s="776" t="s">
        <v>1309</v>
      </c>
      <c r="H98" s="776" t="s">
        <v>87</v>
      </c>
      <c r="I98" s="776" t="s">
        <v>2131</v>
      </c>
      <c r="J98" s="570" t="s">
        <v>2076</v>
      </c>
      <c r="K98" s="570" t="s">
        <v>2077</v>
      </c>
      <c r="L98" s="570">
        <v>4102042</v>
      </c>
      <c r="M98" s="570" t="s">
        <v>2078</v>
      </c>
      <c r="N98" s="570">
        <v>410204200</v>
      </c>
      <c r="O98" s="570" t="s">
        <v>2079</v>
      </c>
      <c r="P98" s="570">
        <v>12</v>
      </c>
      <c r="Q98" s="765" t="s">
        <v>612</v>
      </c>
      <c r="R98" s="475">
        <v>1</v>
      </c>
      <c r="S98" s="498">
        <v>43</v>
      </c>
      <c r="T98" s="773" t="s">
        <v>2751</v>
      </c>
      <c r="U98" s="773" t="s">
        <v>2752</v>
      </c>
      <c r="V98" s="482">
        <v>1</v>
      </c>
      <c r="W98" s="500" t="s">
        <v>2350</v>
      </c>
      <c r="X98" s="580" t="s">
        <v>2349</v>
      </c>
      <c r="Y98" s="773" t="s">
        <v>2479</v>
      </c>
      <c r="Z98" s="773" t="s">
        <v>2480</v>
      </c>
      <c r="AA98" s="629">
        <v>3</v>
      </c>
      <c r="AB98" s="629">
        <v>410000</v>
      </c>
      <c r="AC98" s="463"/>
      <c r="AD98" s="461" t="s">
        <v>2753</v>
      </c>
      <c r="AE98" s="464" t="s">
        <v>2351</v>
      </c>
      <c r="AF98" s="464" t="s">
        <v>2352</v>
      </c>
      <c r="AG98" s="774" t="s">
        <v>2481</v>
      </c>
      <c r="AH98" s="506" t="s">
        <v>2482</v>
      </c>
      <c r="AI98" s="467"/>
      <c r="AJ98" s="773" t="s">
        <v>2500</v>
      </c>
      <c r="AK98" s="773" t="s">
        <v>2501</v>
      </c>
      <c r="AL98" s="356"/>
      <c r="AM98" s="773" t="s">
        <v>2813</v>
      </c>
      <c r="AN98" s="773" t="s">
        <v>2814</v>
      </c>
      <c r="AO98" s="356"/>
    </row>
    <row r="99" spans="1:41" ht="29.25" customHeight="1" x14ac:dyDescent="0.25">
      <c r="A99" s="609"/>
      <c r="B99" s="767"/>
      <c r="C99" s="767"/>
      <c r="D99" s="767">
        <v>96</v>
      </c>
      <c r="E99" s="767" t="s">
        <v>614</v>
      </c>
      <c r="F99" s="776" t="s">
        <v>1310</v>
      </c>
      <c r="G99" s="776" t="s">
        <v>1311</v>
      </c>
      <c r="H99" s="776" t="s">
        <v>59</v>
      </c>
      <c r="I99" s="776" t="s">
        <v>2145</v>
      </c>
      <c r="J99" s="570" t="s">
        <v>2076</v>
      </c>
      <c r="K99" s="570" t="s">
        <v>2077</v>
      </c>
      <c r="L99" s="570">
        <v>4102042</v>
      </c>
      <c r="M99" s="570" t="s">
        <v>2078</v>
      </c>
      <c r="N99" s="570">
        <v>410204200</v>
      </c>
      <c r="O99" s="570" t="s">
        <v>2079</v>
      </c>
      <c r="P99" s="570">
        <v>12</v>
      </c>
      <c r="Q99" s="118">
        <v>0.9</v>
      </c>
      <c r="R99" s="475">
        <v>1</v>
      </c>
      <c r="S99" s="778"/>
      <c r="T99" s="772"/>
      <c r="U99" s="476" t="s">
        <v>2353</v>
      </c>
      <c r="V99" s="482">
        <v>0</v>
      </c>
      <c r="W99" s="777"/>
      <c r="X99" s="461" t="s">
        <v>2353</v>
      </c>
      <c r="Y99" s="463"/>
      <c r="Z99" s="461"/>
      <c r="AA99" s="629"/>
      <c r="AB99" s="629"/>
      <c r="AC99" s="463"/>
      <c r="AD99" s="461"/>
      <c r="AE99" s="464" t="s">
        <v>2354</v>
      </c>
      <c r="AF99" s="464" t="s">
        <v>2355</v>
      </c>
      <c r="AG99" s="774" t="s">
        <v>2423</v>
      </c>
      <c r="AH99" s="506" t="s">
        <v>1950</v>
      </c>
      <c r="AI99" s="467"/>
      <c r="AJ99" s="773" t="s">
        <v>2588</v>
      </c>
      <c r="AK99" s="773" t="s">
        <v>2589</v>
      </c>
      <c r="AL99" s="356"/>
      <c r="AM99" s="773" t="s">
        <v>2827</v>
      </c>
      <c r="AN99" s="773" t="s">
        <v>2815</v>
      </c>
      <c r="AO99" s="356"/>
    </row>
    <row r="100" spans="1:41" ht="29.25" customHeight="1" x14ac:dyDescent="0.25">
      <c r="A100" s="609"/>
      <c r="B100" s="767"/>
      <c r="C100" s="767" t="s">
        <v>618</v>
      </c>
      <c r="D100" s="767">
        <v>97</v>
      </c>
      <c r="E100" s="767" t="s">
        <v>619</v>
      </c>
      <c r="F100" s="776" t="s">
        <v>1313</v>
      </c>
      <c r="G100" s="776" t="s">
        <v>1314</v>
      </c>
      <c r="H100" s="776" t="s">
        <v>59</v>
      </c>
      <c r="I100" s="776" t="s">
        <v>2158</v>
      </c>
      <c r="J100" s="570" t="s">
        <v>2076</v>
      </c>
      <c r="K100" s="570" t="s">
        <v>2077</v>
      </c>
      <c r="L100" s="570">
        <v>4102042</v>
      </c>
      <c r="M100" s="570" t="s">
        <v>2078</v>
      </c>
      <c r="N100" s="570">
        <v>410204200</v>
      </c>
      <c r="O100" s="570" t="s">
        <v>2079</v>
      </c>
      <c r="P100" s="570">
        <v>12</v>
      </c>
      <c r="Q100" s="118">
        <v>0.9</v>
      </c>
      <c r="R100" s="772">
        <v>0</v>
      </c>
      <c r="S100" s="772"/>
      <c r="T100" s="772"/>
      <c r="U100" s="167"/>
      <c r="V100" s="482">
        <v>0</v>
      </c>
      <c r="W100" s="463"/>
      <c r="X100" s="400"/>
      <c r="Y100" s="463"/>
      <c r="Z100" s="461"/>
      <c r="AA100" s="463"/>
      <c r="AB100" s="461"/>
      <c r="AC100" s="463"/>
      <c r="AD100" s="461"/>
      <c r="AE100" s="464" t="s">
        <v>2356</v>
      </c>
      <c r="AF100" s="464" t="s">
        <v>2217</v>
      </c>
      <c r="AG100" s="463" t="s">
        <v>2423</v>
      </c>
      <c r="AH100" s="356" t="s">
        <v>1950</v>
      </c>
      <c r="AI100" s="479"/>
      <c r="AJ100" s="773" t="s">
        <v>2554</v>
      </c>
      <c r="AK100" s="773" t="s">
        <v>2217</v>
      </c>
      <c r="AL100" s="356"/>
      <c r="AM100" s="356"/>
      <c r="AN100" s="356"/>
      <c r="AO100" s="356"/>
    </row>
    <row r="101" spans="1:41" ht="29.25" customHeight="1" x14ac:dyDescent="0.25">
      <c r="A101" s="767" t="s">
        <v>624</v>
      </c>
      <c r="B101" s="767" t="s">
        <v>625</v>
      </c>
      <c r="C101" s="767" t="s">
        <v>1315</v>
      </c>
      <c r="D101" s="767">
        <v>98</v>
      </c>
      <c r="E101" s="767" t="s">
        <v>1316</v>
      </c>
      <c r="F101" s="776" t="s">
        <v>1317</v>
      </c>
      <c r="G101" s="776" t="s">
        <v>629</v>
      </c>
      <c r="H101" s="776" t="s">
        <v>630</v>
      </c>
      <c r="I101" s="776" t="s">
        <v>2162</v>
      </c>
      <c r="J101" s="404" t="s">
        <v>1807</v>
      </c>
      <c r="K101" s="776" t="s">
        <v>1750</v>
      </c>
      <c r="L101" s="776">
        <v>4502038</v>
      </c>
      <c r="M101" s="776" t="s">
        <v>2163</v>
      </c>
      <c r="N101" s="776">
        <v>450203800</v>
      </c>
      <c r="O101" s="776" t="s">
        <v>2164</v>
      </c>
      <c r="P101" s="776">
        <v>1</v>
      </c>
      <c r="Q101" s="118">
        <v>1</v>
      </c>
      <c r="R101" s="475">
        <v>0</v>
      </c>
      <c r="S101" s="778"/>
      <c r="T101" s="772"/>
      <c r="U101" s="504"/>
      <c r="V101" s="482">
        <v>0</v>
      </c>
      <c r="W101" s="500"/>
      <c r="X101" s="567"/>
      <c r="Y101" s="463"/>
      <c r="Z101" s="461"/>
      <c r="AA101" s="463"/>
      <c r="AB101" s="461"/>
      <c r="AC101" s="463"/>
      <c r="AD101" s="461"/>
      <c r="AE101" s="464" t="s">
        <v>2356</v>
      </c>
      <c r="AF101" s="464" t="s">
        <v>2217</v>
      </c>
      <c r="AG101" s="453"/>
      <c r="AH101" s="356"/>
      <c r="AI101" s="479"/>
      <c r="AJ101" s="773" t="s">
        <v>2554</v>
      </c>
      <c r="AK101" s="773" t="s">
        <v>2217</v>
      </c>
      <c r="AL101" s="356"/>
      <c r="AM101" s="356"/>
      <c r="AN101" s="356"/>
      <c r="AO101" s="356"/>
    </row>
    <row r="102" spans="1:41" ht="29.25" customHeight="1" x14ac:dyDescent="0.25">
      <c r="A102" s="767"/>
      <c r="B102" s="767"/>
      <c r="C102" s="767"/>
      <c r="D102" s="767">
        <v>99</v>
      </c>
      <c r="E102" s="767" t="s">
        <v>1319</v>
      </c>
      <c r="F102" s="776" t="s">
        <v>633</v>
      </c>
      <c r="G102" s="776" t="s">
        <v>634</v>
      </c>
      <c r="H102" s="776" t="s">
        <v>635</v>
      </c>
      <c r="I102" s="776" t="s">
        <v>2162</v>
      </c>
      <c r="J102" s="404" t="s">
        <v>1807</v>
      </c>
      <c r="K102" s="776" t="s">
        <v>1750</v>
      </c>
      <c r="L102" s="776">
        <v>4502038</v>
      </c>
      <c r="M102" s="776" t="s">
        <v>2163</v>
      </c>
      <c r="N102" s="776">
        <v>450203800</v>
      </c>
      <c r="O102" s="776" t="s">
        <v>2164</v>
      </c>
      <c r="P102" s="776">
        <v>1</v>
      </c>
      <c r="Q102" s="118">
        <v>0.8</v>
      </c>
      <c r="R102" s="475">
        <v>0.8</v>
      </c>
      <c r="S102" s="778">
        <v>0.4</v>
      </c>
      <c r="T102" s="772" t="s">
        <v>2496</v>
      </c>
      <c r="U102" s="504" t="s">
        <v>2754</v>
      </c>
      <c r="V102" s="482">
        <v>0.5</v>
      </c>
      <c r="W102" s="500">
        <v>0.1</v>
      </c>
      <c r="X102" s="567">
        <v>361000</v>
      </c>
      <c r="Y102" s="463">
        <v>0.1</v>
      </c>
      <c r="Z102" s="461">
        <v>1010000</v>
      </c>
      <c r="AA102" s="463">
        <v>1</v>
      </c>
      <c r="AB102" s="461">
        <v>367000</v>
      </c>
      <c r="AC102" s="463"/>
      <c r="AD102" s="461">
        <v>300000</v>
      </c>
      <c r="AE102" s="464" t="s">
        <v>2357</v>
      </c>
      <c r="AF102" s="478" t="s">
        <v>2217</v>
      </c>
      <c r="AG102" s="463" t="s">
        <v>2453</v>
      </c>
      <c r="AH102" s="356" t="s">
        <v>2414</v>
      </c>
      <c r="AI102" s="479"/>
      <c r="AJ102" s="773" t="s">
        <v>2502</v>
      </c>
      <c r="AK102" s="773" t="s">
        <v>2493</v>
      </c>
      <c r="AL102" s="356"/>
      <c r="AM102" s="773" t="s">
        <v>2755</v>
      </c>
      <c r="AN102" s="356" t="s">
        <v>2499</v>
      </c>
      <c r="AO102" s="356"/>
    </row>
    <row r="103" spans="1:41" ht="29.25" customHeight="1" x14ac:dyDescent="0.25">
      <c r="A103" s="767"/>
      <c r="B103" s="767"/>
      <c r="C103" s="767" t="s">
        <v>636</v>
      </c>
      <c r="D103" s="767">
        <v>100</v>
      </c>
      <c r="E103" s="767" t="s">
        <v>1321</v>
      </c>
      <c r="F103" s="776" t="s">
        <v>638</v>
      </c>
      <c r="G103" s="776" t="s">
        <v>639</v>
      </c>
      <c r="H103" s="776" t="s">
        <v>1322</v>
      </c>
      <c r="I103" s="776" t="s">
        <v>2168</v>
      </c>
      <c r="J103" s="404" t="s">
        <v>1807</v>
      </c>
      <c r="K103" s="776" t="s">
        <v>1750</v>
      </c>
      <c r="L103" s="776">
        <v>4502038</v>
      </c>
      <c r="M103" s="776" t="s">
        <v>2163</v>
      </c>
      <c r="N103" s="776">
        <v>450203800</v>
      </c>
      <c r="O103" s="776" t="s">
        <v>2164</v>
      </c>
      <c r="P103" s="776">
        <v>1</v>
      </c>
      <c r="Q103" s="118">
        <v>0.9</v>
      </c>
      <c r="R103" s="475">
        <v>0</v>
      </c>
      <c r="S103" s="778"/>
      <c r="T103" s="580"/>
      <c r="U103" s="580"/>
      <c r="V103" s="482">
        <v>0</v>
      </c>
      <c r="W103" s="500"/>
      <c r="X103" s="580"/>
      <c r="Y103" s="463"/>
      <c r="Z103" s="461"/>
      <c r="AA103" s="463"/>
      <c r="AB103" s="461"/>
      <c r="AC103" s="463"/>
      <c r="AD103" s="461"/>
      <c r="AE103" s="464" t="s">
        <v>2358</v>
      </c>
      <c r="AF103" s="478" t="s">
        <v>2217</v>
      </c>
      <c r="AG103" s="453"/>
      <c r="AH103" s="356"/>
      <c r="AI103" s="479"/>
      <c r="AJ103" s="773" t="s">
        <v>2554</v>
      </c>
      <c r="AK103" s="773" t="s">
        <v>2217</v>
      </c>
      <c r="AL103" s="356"/>
      <c r="AM103" s="356"/>
      <c r="AN103" s="356"/>
      <c r="AO103" s="356"/>
    </row>
    <row r="104" spans="1:41" ht="29.25" customHeight="1" x14ac:dyDescent="0.25">
      <c r="A104" s="767"/>
      <c r="B104" s="767"/>
      <c r="C104" s="767"/>
      <c r="D104" s="767">
        <v>101</v>
      </c>
      <c r="E104" s="767" t="s">
        <v>642</v>
      </c>
      <c r="F104" s="776" t="s">
        <v>1324</v>
      </c>
      <c r="G104" s="776" t="s">
        <v>1325</v>
      </c>
      <c r="H104" s="776" t="s">
        <v>645</v>
      </c>
      <c r="I104" s="776" t="s">
        <v>2168</v>
      </c>
      <c r="J104" s="404" t="s">
        <v>1807</v>
      </c>
      <c r="K104" s="776" t="s">
        <v>1750</v>
      </c>
      <c r="L104" s="776">
        <v>4502038</v>
      </c>
      <c r="M104" s="776" t="s">
        <v>2163</v>
      </c>
      <c r="N104" s="776">
        <v>450203800</v>
      </c>
      <c r="O104" s="776" t="s">
        <v>2164</v>
      </c>
      <c r="P104" s="776">
        <v>1</v>
      </c>
      <c r="Q104" s="118">
        <v>0.9</v>
      </c>
      <c r="R104" s="475">
        <v>90</v>
      </c>
      <c r="S104" s="498">
        <v>90</v>
      </c>
      <c r="T104" s="580"/>
      <c r="U104" s="580"/>
      <c r="V104" s="482">
        <f>S104/R104*1</f>
        <v>1</v>
      </c>
      <c r="W104" s="500">
        <v>90</v>
      </c>
      <c r="X104" s="580"/>
      <c r="Y104" s="463">
        <v>90</v>
      </c>
      <c r="Z104" s="461"/>
      <c r="AA104" s="463"/>
      <c r="AB104" s="461"/>
      <c r="AC104" s="463"/>
      <c r="AD104" s="461"/>
      <c r="AE104" s="464" t="s">
        <v>2359</v>
      </c>
      <c r="AF104" s="478" t="s">
        <v>2217</v>
      </c>
      <c r="AG104" s="463" t="s">
        <v>2454</v>
      </c>
      <c r="AH104" s="356" t="s">
        <v>2455</v>
      </c>
      <c r="AI104" s="467"/>
      <c r="AJ104" s="463" t="s">
        <v>2454</v>
      </c>
      <c r="AK104" s="773" t="s">
        <v>2455</v>
      </c>
      <c r="AL104" s="356"/>
      <c r="AM104" s="773" t="s">
        <v>2756</v>
      </c>
      <c r="AN104" s="356" t="s">
        <v>2217</v>
      </c>
      <c r="AO104" s="356"/>
    </row>
    <row r="105" spans="1:41" ht="29.25" customHeight="1" x14ac:dyDescent="0.25">
      <c r="A105" s="767"/>
      <c r="B105" s="767"/>
      <c r="C105" s="767"/>
      <c r="D105" s="767">
        <v>102</v>
      </c>
      <c r="E105" s="776" t="s">
        <v>646</v>
      </c>
      <c r="F105" s="776" t="s">
        <v>647</v>
      </c>
      <c r="G105" s="776" t="s">
        <v>648</v>
      </c>
      <c r="H105" s="776" t="s">
        <v>649</v>
      </c>
      <c r="I105" s="776" t="s">
        <v>1327</v>
      </c>
      <c r="J105" s="404" t="s">
        <v>1807</v>
      </c>
      <c r="K105" s="776" t="s">
        <v>2077</v>
      </c>
      <c r="L105" s="776">
        <v>4102042</v>
      </c>
      <c r="M105" s="776" t="s">
        <v>2078</v>
      </c>
      <c r="N105" s="776">
        <v>410204200</v>
      </c>
      <c r="O105" s="776" t="s">
        <v>2173</v>
      </c>
      <c r="P105" s="776">
        <v>12</v>
      </c>
      <c r="Q105" s="118">
        <v>0.9</v>
      </c>
      <c r="R105" s="475">
        <v>2</v>
      </c>
      <c r="S105" s="498">
        <v>8</v>
      </c>
      <c r="T105" s="630" t="s">
        <v>2297</v>
      </c>
      <c r="U105" s="630" t="s">
        <v>2360</v>
      </c>
      <c r="V105" s="518">
        <v>2.75</v>
      </c>
      <c r="W105" s="777" t="s">
        <v>2361</v>
      </c>
      <c r="X105" s="630" t="s">
        <v>2360</v>
      </c>
      <c r="Y105" s="463"/>
      <c r="Z105" s="461"/>
      <c r="AA105" s="463"/>
      <c r="AB105" s="461"/>
      <c r="AC105" s="463"/>
      <c r="AD105" s="461"/>
      <c r="AE105" s="464" t="s">
        <v>2362</v>
      </c>
      <c r="AF105" s="464" t="s">
        <v>2363</v>
      </c>
      <c r="AG105" s="774" t="s">
        <v>2456</v>
      </c>
      <c r="AH105" s="506" t="s">
        <v>2457</v>
      </c>
      <c r="AI105" s="467"/>
      <c r="AJ105" s="93" t="s">
        <v>2483</v>
      </c>
      <c r="AK105" s="177" t="s">
        <v>2484</v>
      </c>
      <c r="AL105" s="773"/>
      <c r="AM105" s="773" t="s">
        <v>2780</v>
      </c>
      <c r="AN105" s="773" t="s">
        <v>2781</v>
      </c>
      <c r="AO105" s="356"/>
    </row>
    <row r="106" spans="1:41" ht="29.25" customHeight="1" x14ac:dyDescent="0.25">
      <c r="A106" s="767"/>
      <c r="B106" s="767"/>
      <c r="C106" s="767"/>
      <c r="D106" s="767">
        <v>103</v>
      </c>
      <c r="E106" s="767" t="s">
        <v>1329</v>
      </c>
      <c r="F106" s="776" t="s">
        <v>652</v>
      </c>
      <c r="G106" s="776" t="s">
        <v>1330</v>
      </c>
      <c r="H106" s="776" t="s">
        <v>654</v>
      </c>
      <c r="I106" s="776" t="s">
        <v>2190</v>
      </c>
      <c r="J106" s="404" t="s">
        <v>1807</v>
      </c>
      <c r="K106" s="590" t="s">
        <v>2077</v>
      </c>
      <c r="L106" s="590">
        <v>4102042</v>
      </c>
      <c r="M106" s="590" t="s">
        <v>2078</v>
      </c>
      <c r="N106" s="590">
        <v>410204200</v>
      </c>
      <c r="O106" s="590" t="s">
        <v>2173</v>
      </c>
      <c r="P106" s="590">
        <v>12</v>
      </c>
      <c r="Q106" s="118">
        <v>0.9</v>
      </c>
      <c r="R106" s="763">
        <v>3</v>
      </c>
      <c r="S106" s="778"/>
      <c r="T106" s="772"/>
      <c r="U106" s="772"/>
      <c r="V106" s="482">
        <f>S106/R106*1</f>
        <v>0</v>
      </c>
      <c r="W106" s="500"/>
      <c r="X106" s="772"/>
      <c r="Y106" s="463"/>
      <c r="Z106" s="461"/>
      <c r="AA106" s="463"/>
      <c r="AB106" s="461"/>
      <c r="AC106" s="463"/>
      <c r="AD106" s="461"/>
      <c r="AE106" s="464" t="s">
        <v>2364</v>
      </c>
      <c r="AF106" s="464" t="s">
        <v>2217</v>
      </c>
      <c r="AG106" s="463"/>
      <c r="AH106" s="356"/>
      <c r="AI106" s="467"/>
      <c r="AJ106" s="773" t="s">
        <v>2554</v>
      </c>
      <c r="AK106" s="773" t="s">
        <v>2217</v>
      </c>
      <c r="AL106" s="356"/>
      <c r="AM106" s="773" t="s">
        <v>2757</v>
      </c>
      <c r="AN106" s="356" t="s">
        <v>1763</v>
      </c>
      <c r="AO106" s="356"/>
    </row>
    <row r="107" spans="1:41" ht="29.25" customHeight="1" x14ac:dyDescent="0.25">
      <c r="A107" s="767"/>
      <c r="B107" s="767"/>
      <c r="C107" s="767"/>
      <c r="D107" s="767">
        <v>104</v>
      </c>
      <c r="E107" s="767" t="s">
        <v>656</v>
      </c>
      <c r="F107" s="776" t="s">
        <v>657</v>
      </c>
      <c r="G107" s="776" t="s">
        <v>658</v>
      </c>
      <c r="H107" s="776" t="s">
        <v>659</v>
      </c>
      <c r="I107" s="776" t="s">
        <v>2198</v>
      </c>
      <c r="J107" s="404" t="s">
        <v>1807</v>
      </c>
      <c r="K107" s="633" t="s">
        <v>2077</v>
      </c>
      <c r="L107" s="634">
        <v>4102042</v>
      </c>
      <c r="M107" s="634" t="s">
        <v>2078</v>
      </c>
      <c r="N107" s="634">
        <v>410204200</v>
      </c>
      <c r="O107" s="634" t="s">
        <v>2173</v>
      </c>
      <c r="P107" s="579">
        <v>12</v>
      </c>
      <c r="Q107" s="118">
        <v>0.9</v>
      </c>
      <c r="R107" s="475">
        <v>3</v>
      </c>
      <c r="S107" s="778">
        <v>3</v>
      </c>
      <c r="T107" s="514" t="s">
        <v>2758</v>
      </c>
      <c r="U107" s="476" t="s">
        <v>2759</v>
      </c>
      <c r="V107" s="482">
        <v>1</v>
      </c>
      <c r="W107" s="500">
        <v>1</v>
      </c>
      <c r="X107" s="461">
        <v>771000</v>
      </c>
      <c r="Y107" s="463"/>
      <c r="Z107" s="461"/>
      <c r="AA107" s="463"/>
      <c r="AB107" s="461"/>
      <c r="AC107" s="463">
        <v>2</v>
      </c>
      <c r="AD107" s="461" t="s">
        <v>2760</v>
      </c>
      <c r="AE107" s="464" t="s">
        <v>2365</v>
      </c>
      <c r="AF107" s="464" t="s">
        <v>2217</v>
      </c>
      <c r="AG107" s="453"/>
      <c r="AH107" s="356"/>
      <c r="AI107" s="479"/>
      <c r="AJ107" s="773" t="s">
        <v>2554</v>
      </c>
      <c r="AK107" s="773" t="s">
        <v>2217</v>
      </c>
      <c r="AL107" s="356"/>
      <c r="AM107" s="773" t="s">
        <v>2761</v>
      </c>
      <c r="AN107" s="773" t="s">
        <v>2747</v>
      </c>
      <c r="AO107" s="356"/>
    </row>
    <row r="108" spans="1:41" ht="29.25" customHeight="1" x14ac:dyDescent="0.25">
      <c r="A108" s="767"/>
      <c r="B108" s="767"/>
      <c r="C108" s="767"/>
      <c r="D108" s="767">
        <v>105</v>
      </c>
      <c r="E108" s="776" t="s">
        <v>1334</v>
      </c>
      <c r="F108" s="776" t="s">
        <v>662</v>
      </c>
      <c r="G108" s="776" t="s">
        <v>663</v>
      </c>
      <c r="H108" s="776" t="s">
        <v>664</v>
      </c>
      <c r="I108" s="776" t="s">
        <v>2202</v>
      </c>
      <c r="J108" s="635"/>
      <c r="K108" s="636"/>
      <c r="L108" s="636"/>
      <c r="M108" s="636"/>
      <c r="N108" s="636"/>
      <c r="O108" s="636"/>
      <c r="P108" s="636"/>
      <c r="Q108" s="765">
        <v>13</v>
      </c>
      <c r="R108" s="475">
        <v>12</v>
      </c>
      <c r="S108" s="778"/>
      <c r="T108" s="772"/>
      <c r="U108" s="504"/>
      <c r="V108" s="482">
        <f>S108/R108*1</f>
        <v>0</v>
      </c>
      <c r="W108" s="500"/>
      <c r="X108" s="567"/>
      <c r="Y108" s="463"/>
      <c r="Z108" s="461"/>
      <c r="AA108" s="463"/>
      <c r="AB108" s="461"/>
      <c r="AC108" s="463"/>
      <c r="AD108" s="461"/>
      <c r="AE108" s="464" t="s">
        <v>2263</v>
      </c>
      <c r="AF108" s="464"/>
      <c r="AG108" s="463"/>
      <c r="AH108" s="356"/>
      <c r="AI108" s="467"/>
      <c r="AJ108" s="773" t="s">
        <v>2554</v>
      </c>
      <c r="AK108" s="773" t="s">
        <v>2217</v>
      </c>
      <c r="AL108" s="356"/>
      <c r="AM108" s="773" t="s">
        <v>2762</v>
      </c>
      <c r="AN108" s="356" t="s">
        <v>1763</v>
      </c>
      <c r="AO108" s="356"/>
    </row>
    <row r="109" spans="1:41" ht="29.25" customHeight="1" x14ac:dyDescent="0.25">
      <c r="A109" s="767"/>
      <c r="B109" s="767"/>
      <c r="C109" s="767"/>
      <c r="D109" s="767">
        <v>106</v>
      </c>
      <c r="E109" s="767" t="s">
        <v>666</v>
      </c>
      <c r="F109" s="776" t="s">
        <v>1336</v>
      </c>
      <c r="G109" s="776" t="s">
        <v>668</v>
      </c>
      <c r="H109" s="776" t="s">
        <v>669</v>
      </c>
      <c r="I109" s="776" t="s">
        <v>2204</v>
      </c>
      <c r="J109" s="577" t="s">
        <v>1779</v>
      </c>
      <c r="K109" s="637" t="s">
        <v>2077</v>
      </c>
      <c r="L109" s="638">
        <v>4102042</v>
      </c>
      <c r="M109" s="638" t="s">
        <v>2078</v>
      </c>
      <c r="N109" s="638">
        <v>410204200</v>
      </c>
      <c r="O109" s="638" t="str">
        <f>[1]FAMILIA!$H$97</f>
        <v>Política pública de la mujer y equidad de género   implementada.</v>
      </c>
      <c r="P109" s="577">
        <v>12</v>
      </c>
      <c r="Q109" s="118">
        <v>0.9</v>
      </c>
      <c r="R109" s="475">
        <v>4</v>
      </c>
      <c r="S109" s="778">
        <v>14</v>
      </c>
      <c r="T109" s="631" t="s">
        <v>2485</v>
      </c>
      <c r="U109" s="631" t="s">
        <v>2763</v>
      </c>
      <c r="V109" s="482">
        <f>S109/R109*1</f>
        <v>3.5</v>
      </c>
      <c r="W109" s="777" t="s">
        <v>2367</v>
      </c>
      <c r="X109" s="631" t="s">
        <v>2366</v>
      </c>
      <c r="Y109" s="463"/>
      <c r="Z109" s="631"/>
      <c r="AA109" s="463" t="s">
        <v>2486</v>
      </c>
      <c r="AB109" s="461" t="s">
        <v>2487</v>
      </c>
      <c r="AC109" s="463"/>
      <c r="AD109" s="461" t="s">
        <v>2764</v>
      </c>
      <c r="AE109" s="464" t="s">
        <v>2368</v>
      </c>
      <c r="AF109" s="464" t="s">
        <v>2369</v>
      </c>
      <c r="AG109" s="774" t="s">
        <v>2458</v>
      </c>
      <c r="AH109" s="506" t="s">
        <v>2435</v>
      </c>
      <c r="AI109" s="467"/>
      <c r="AJ109" s="773" t="s">
        <v>2590</v>
      </c>
      <c r="AK109" s="773" t="s">
        <v>2591</v>
      </c>
      <c r="AL109" s="773"/>
      <c r="AM109" s="773" t="s">
        <v>2782</v>
      </c>
      <c r="AN109" s="773" t="s">
        <v>2783</v>
      </c>
      <c r="AO109" s="773" t="s">
        <v>2777</v>
      </c>
    </row>
    <row r="110" spans="1:41" ht="29.25" customHeight="1" x14ac:dyDescent="0.25">
      <c r="A110" s="767"/>
      <c r="B110" s="767"/>
      <c r="C110" s="767"/>
      <c r="D110" s="767">
        <v>107</v>
      </c>
      <c r="E110" s="767" t="s">
        <v>1338</v>
      </c>
      <c r="F110" s="776" t="s">
        <v>1339</v>
      </c>
      <c r="G110" s="776" t="s">
        <v>1340</v>
      </c>
      <c r="H110" s="776" t="s">
        <v>59</v>
      </c>
      <c r="I110" s="776" t="s">
        <v>2217</v>
      </c>
      <c r="J110" s="639" t="s">
        <v>1807</v>
      </c>
      <c r="K110" s="590" t="s">
        <v>1750</v>
      </c>
      <c r="L110" s="590">
        <v>4502038</v>
      </c>
      <c r="M110" s="590" t="s">
        <v>2218</v>
      </c>
      <c r="N110" s="590">
        <v>450203800</v>
      </c>
      <c r="O110" s="590" t="s">
        <v>2079</v>
      </c>
      <c r="P110" s="590">
        <v>1</v>
      </c>
      <c r="Q110" s="118">
        <v>0.9</v>
      </c>
      <c r="R110" s="475">
        <v>90</v>
      </c>
      <c r="S110" s="778">
        <v>100</v>
      </c>
      <c r="T110" s="772"/>
      <c r="U110" s="504"/>
      <c r="V110" s="482">
        <v>1</v>
      </c>
      <c r="W110" s="500"/>
      <c r="X110" s="567"/>
      <c r="Y110" s="463"/>
      <c r="Z110" s="461"/>
      <c r="AA110" s="463"/>
      <c r="AB110" s="461"/>
      <c r="AC110" s="463">
        <v>100</v>
      </c>
      <c r="AD110" s="461"/>
      <c r="AE110" s="464" t="s">
        <v>2358</v>
      </c>
      <c r="AF110" s="478" t="s">
        <v>2217</v>
      </c>
      <c r="AG110" s="453"/>
      <c r="AH110" s="356"/>
      <c r="AI110" s="467"/>
      <c r="AJ110" s="773" t="s">
        <v>2554</v>
      </c>
      <c r="AK110" s="773" t="s">
        <v>2217</v>
      </c>
      <c r="AL110" s="356"/>
      <c r="AM110" s="773" t="s">
        <v>2830</v>
      </c>
      <c r="AN110" s="356" t="s">
        <v>674</v>
      </c>
      <c r="AO110" s="356"/>
    </row>
    <row r="111" spans="1:41" ht="29.25" customHeight="1" x14ac:dyDescent="0.25">
      <c r="A111" s="767"/>
      <c r="B111" s="767" t="s">
        <v>675</v>
      </c>
      <c r="C111" s="767" t="s">
        <v>676</v>
      </c>
      <c r="D111" s="767">
        <v>108</v>
      </c>
      <c r="E111" s="767" t="s">
        <v>677</v>
      </c>
      <c r="F111" s="776" t="s">
        <v>678</v>
      </c>
      <c r="G111" s="776" t="s">
        <v>679</v>
      </c>
      <c r="H111" s="776" t="s">
        <v>680</v>
      </c>
      <c r="I111" s="776" t="s">
        <v>2220</v>
      </c>
      <c r="J111" s="640"/>
      <c r="K111" s="600"/>
      <c r="L111" s="600"/>
      <c r="M111" s="600"/>
      <c r="N111" s="600"/>
      <c r="O111" s="600"/>
      <c r="P111" s="600"/>
      <c r="Q111" s="118">
        <v>0.9</v>
      </c>
      <c r="R111" s="475">
        <v>4</v>
      </c>
      <c r="S111" s="498">
        <v>6</v>
      </c>
      <c r="T111" s="772" t="s">
        <v>2297</v>
      </c>
      <c r="U111" s="476" t="s">
        <v>2297</v>
      </c>
      <c r="V111" s="482">
        <v>1</v>
      </c>
      <c r="W111" s="777" t="s">
        <v>2370</v>
      </c>
      <c r="X111" s="461" t="s">
        <v>2297</v>
      </c>
      <c r="Y111" s="463"/>
      <c r="Z111" s="461"/>
      <c r="AA111" s="463">
        <v>1</v>
      </c>
      <c r="AB111" s="461"/>
      <c r="AC111" s="463"/>
      <c r="AD111" s="461"/>
      <c r="AE111" s="464" t="s">
        <v>2371</v>
      </c>
      <c r="AF111" s="464" t="s">
        <v>2372</v>
      </c>
      <c r="AG111" s="463" t="s">
        <v>2459</v>
      </c>
      <c r="AH111" s="773" t="s">
        <v>2460</v>
      </c>
      <c r="AI111" s="479"/>
      <c r="AJ111" s="773" t="s">
        <v>2592</v>
      </c>
      <c r="AK111" s="773" t="s">
        <v>2593</v>
      </c>
      <c r="AL111" s="356"/>
      <c r="AM111" s="773" t="s">
        <v>2765</v>
      </c>
      <c r="AN111" s="773" t="s">
        <v>2766</v>
      </c>
      <c r="AO111" s="356"/>
    </row>
    <row r="112" spans="1:41" ht="29.25" customHeight="1" thickBot="1" x14ac:dyDescent="0.3">
      <c r="A112" s="767"/>
      <c r="B112" s="767"/>
      <c r="C112" s="767"/>
      <c r="D112" s="767">
        <v>109</v>
      </c>
      <c r="E112" s="767" t="s">
        <v>681</v>
      </c>
      <c r="F112" s="776" t="s">
        <v>682</v>
      </c>
      <c r="G112" s="776" t="s">
        <v>683</v>
      </c>
      <c r="H112" s="776" t="s">
        <v>1343</v>
      </c>
      <c r="I112" s="776" t="s">
        <v>2230</v>
      </c>
      <c r="J112" s="561" t="s">
        <v>1807</v>
      </c>
      <c r="K112" s="570" t="s">
        <v>1750</v>
      </c>
      <c r="L112" s="641">
        <v>4502001</v>
      </c>
      <c r="M112" s="642" t="s">
        <v>1751</v>
      </c>
      <c r="N112" s="642">
        <v>450200108</v>
      </c>
      <c r="O112" s="642" t="s">
        <v>1808</v>
      </c>
      <c r="P112" s="641">
        <v>1</v>
      </c>
      <c r="Q112" s="72">
        <v>0.9</v>
      </c>
      <c r="R112" s="475">
        <v>1</v>
      </c>
      <c r="S112" s="778">
        <v>6</v>
      </c>
      <c r="T112" s="643" t="s">
        <v>2488</v>
      </c>
      <c r="U112" s="643" t="s">
        <v>2489</v>
      </c>
      <c r="V112" s="482">
        <f>S112/R112*1</f>
        <v>6</v>
      </c>
      <c r="W112" s="777" t="s">
        <v>2373</v>
      </c>
      <c r="X112" s="643" t="s">
        <v>2297</v>
      </c>
      <c r="Y112" s="463"/>
      <c r="Z112" s="461"/>
      <c r="AA112" s="463" t="s">
        <v>2490</v>
      </c>
      <c r="AB112" s="461">
        <v>3000000</v>
      </c>
      <c r="AC112" s="463"/>
      <c r="AD112" s="461">
        <v>3000000</v>
      </c>
      <c r="AE112" s="464" t="s">
        <v>2374</v>
      </c>
      <c r="AF112" s="464" t="s">
        <v>2375</v>
      </c>
      <c r="AG112" s="463" t="s">
        <v>2461</v>
      </c>
      <c r="AH112" s="773" t="s">
        <v>2462</v>
      </c>
      <c r="AI112" s="467"/>
      <c r="AJ112" s="773" t="s">
        <v>2594</v>
      </c>
      <c r="AK112" s="773" t="s">
        <v>2595</v>
      </c>
      <c r="AL112" s="356"/>
      <c r="AM112" s="773" t="s">
        <v>2767</v>
      </c>
      <c r="AN112" s="773" t="s">
        <v>2768</v>
      </c>
      <c r="AO112" s="356"/>
    </row>
    <row r="113" spans="1:31" s="379" customFormat="1" ht="29.25" customHeight="1" x14ac:dyDescent="0.25">
      <c r="A113" s="2"/>
      <c r="B113" s="2"/>
      <c r="C113" s="2"/>
      <c r="D113" s="2"/>
      <c r="E113" s="2"/>
      <c r="F113" s="2"/>
      <c r="G113" s="2"/>
      <c r="H113" s="2"/>
      <c r="I113" s="2"/>
      <c r="J113" s="644"/>
      <c r="K113" s="644"/>
      <c r="L113" s="644"/>
      <c r="M113" s="644"/>
      <c r="N113" s="644"/>
      <c r="O113" s="644"/>
      <c r="P113" s="644"/>
      <c r="Q113" s="118"/>
      <c r="R113" s="376"/>
      <c r="S113" s="376"/>
      <c r="T113" s="376"/>
      <c r="U113" s="376"/>
      <c r="V113" s="376"/>
      <c r="W113" s="376"/>
      <c r="X113" s="377"/>
      <c r="Y113" s="376"/>
      <c r="Z113" s="377"/>
      <c r="AA113" s="376"/>
      <c r="AB113" s="377"/>
      <c r="AC113" s="376"/>
      <c r="AD113" s="377"/>
      <c r="AE113" s="378"/>
    </row>
    <row r="114" spans="1:31" s="379" customFormat="1" ht="29.25" customHeight="1" x14ac:dyDescent="0.2">
      <c r="A114" s="2"/>
      <c r="B114" s="2"/>
      <c r="C114" s="2"/>
      <c r="D114" s="2"/>
      <c r="E114" s="2"/>
      <c r="F114" s="2"/>
      <c r="G114" s="2"/>
      <c r="H114" s="2"/>
      <c r="I114" s="2"/>
      <c r="J114" s="644"/>
      <c r="K114" s="644"/>
      <c r="L114" s="644"/>
      <c r="M114" s="644"/>
      <c r="N114" s="644"/>
      <c r="O114" s="644"/>
      <c r="P114" s="644"/>
      <c r="Q114" s="118"/>
      <c r="R114" s="376"/>
      <c r="S114" s="376"/>
      <c r="T114" s="376"/>
      <c r="U114" s="376"/>
      <c r="V114" s="376"/>
      <c r="W114" s="376"/>
      <c r="X114" s="377"/>
      <c r="Y114" s="376"/>
      <c r="Z114" s="377"/>
      <c r="AA114" s="376"/>
      <c r="AB114" s="377"/>
      <c r="AC114" s="376"/>
      <c r="AD114" s="377"/>
      <c r="AE114" s="645"/>
    </row>
    <row r="115" spans="1:31" s="379" customFormat="1" ht="29.25" customHeight="1" thickBot="1" x14ac:dyDescent="0.3">
      <c r="A115" s="2"/>
      <c r="B115" s="2"/>
      <c r="C115" s="2"/>
      <c r="D115" s="2"/>
      <c r="E115" s="2"/>
      <c r="F115" s="2"/>
      <c r="G115" s="2"/>
      <c r="H115" s="2"/>
      <c r="I115" s="2"/>
      <c r="J115" s="644"/>
      <c r="K115" s="644"/>
      <c r="L115" s="644"/>
      <c r="M115" s="644"/>
      <c r="N115" s="644"/>
      <c r="O115" s="644"/>
      <c r="P115" s="644"/>
      <c r="Q115" s="72"/>
      <c r="R115" s="376"/>
      <c r="S115" s="376"/>
      <c r="T115" s="376"/>
      <c r="U115" s="376"/>
      <c r="V115" s="376"/>
      <c r="W115" s="376"/>
      <c r="X115" s="377"/>
      <c r="Y115" s="376"/>
      <c r="Z115" s="377"/>
      <c r="AA115" s="376"/>
      <c r="AB115" s="377"/>
      <c r="AC115" s="376"/>
      <c r="AD115" s="377"/>
      <c r="AE115" s="378"/>
    </row>
    <row r="116" spans="1:31" s="379" customFormat="1" ht="29.25" customHeight="1" x14ac:dyDescent="0.25">
      <c r="A116" s="2"/>
      <c r="B116" s="2"/>
      <c r="C116" s="2"/>
      <c r="D116" s="2"/>
      <c r="E116" s="2"/>
      <c r="F116" s="2"/>
      <c r="G116" s="2"/>
      <c r="H116" s="2"/>
      <c r="I116" s="2"/>
      <c r="J116" s="644"/>
      <c r="K116" s="644"/>
      <c r="L116" s="644"/>
      <c r="M116" s="644"/>
      <c r="N116" s="644"/>
      <c r="O116" s="644"/>
      <c r="P116" s="644"/>
      <c r="Q116" s="2"/>
      <c r="R116" s="376"/>
      <c r="S116" s="376"/>
      <c r="T116" s="376"/>
      <c r="U116" s="376"/>
      <c r="V116" s="376"/>
      <c r="W116" s="376"/>
      <c r="X116" s="377"/>
      <c r="Y116" s="376"/>
      <c r="Z116" s="377"/>
      <c r="AA116" s="376"/>
      <c r="AB116" s="377"/>
      <c r="AC116" s="376"/>
      <c r="AD116" s="377"/>
      <c r="AE116" s="378"/>
    </row>
    <row r="117" spans="1:31" s="379" customFormat="1" ht="29.25" customHeight="1" x14ac:dyDescent="0.25">
      <c r="A117" s="2"/>
      <c r="B117" s="2"/>
      <c r="C117" s="2"/>
      <c r="D117" s="2"/>
      <c r="E117" s="2"/>
      <c r="F117" s="2"/>
      <c r="G117" s="2"/>
      <c r="H117" s="2"/>
      <c r="I117" s="2"/>
      <c r="J117" s="644"/>
      <c r="K117" s="644"/>
      <c r="L117" s="644"/>
      <c r="M117" s="644"/>
      <c r="N117" s="644"/>
      <c r="O117" s="644"/>
      <c r="P117" s="644"/>
      <c r="Q117" s="2"/>
      <c r="R117" s="376"/>
      <c r="S117" s="376"/>
      <c r="T117" s="376"/>
      <c r="U117" s="376"/>
      <c r="V117" s="376"/>
      <c r="W117" s="376"/>
      <c r="X117" s="377"/>
      <c r="Y117" s="376"/>
      <c r="Z117" s="377"/>
      <c r="AA117" s="376"/>
      <c r="AB117" s="377"/>
      <c r="AC117" s="376"/>
      <c r="AD117" s="377"/>
      <c r="AE117" s="378"/>
    </row>
    <row r="118" spans="1:31" s="379" customFormat="1" ht="29.25" customHeight="1" x14ac:dyDescent="0.25">
      <c r="A118" s="2"/>
      <c r="B118" s="2"/>
      <c r="C118" s="2"/>
      <c r="D118" s="2"/>
      <c r="E118" s="2"/>
      <c r="F118" s="2"/>
      <c r="G118" s="2"/>
      <c r="H118" s="2"/>
      <c r="I118" s="2"/>
      <c r="J118" s="644"/>
      <c r="K118" s="644"/>
      <c r="L118" s="644"/>
      <c r="M118" s="644"/>
      <c r="N118" s="644"/>
      <c r="O118" s="644"/>
      <c r="P118" s="644"/>
      <c r="Q118" s="2"/>
      <c r="R118" s="376"/>
      <c r="S118" s="376"/>
      <c r="T118" s="376"/>
      <c r="U118" s="376"/>
      <c r="V118" s="376"/>
      <c r="W118" s="376"/>
      <c r="X118" s="377"/>
      <c r="Y118" s="376"/>
      <c r="Z118" s="377"/>
      <c r="AA118" s="376"/>
      <c r="AB118" s="377"/>
      <c r="AC118" s="376"/>
      <c r="AD118" s="377"/>
      <c r="AE118" s="378"/>
    </row>
    <row r="119" spans="1:31" s="379" customFormat="1" ht="29.25" customHeight="1" x14ac:dyDescent="0.25">
      <c r="A119" s="2"/>
      <c r="B119" s="2"/>
      <c r="C119" s="2"/>
      <c r="D119" s="2"/>
      <c r="E119" s="2"/>
      <c r="F119" s="2"/>
      <c r="G119" s="2"/>
      <c r="H119" s="2"/>
      <c r="I119" s="2"/>
      <c r="J119" s="644"/>
      <c r="K119" s="644"/>
      <c r="L119" s="644"/>
      <c r="M119" s="644"/>
      <c r="N119" s="644"/>
      <c r="O119" s="644"/>
      <c r="P119" s="644"/>
      <c r="Q119" s="2"/>
      <c r="R119" s="376"/>
      <c r="S119" s="376"/>
      <c r="T119" s="376"/>
      <c r="U119" s="376"/>
      <c r="V119" s="376"/>
      <c r="W119" s="376"/>
      <c r="X119" s="377"/>
      <c r="Y119" s="376"/>
      <c r="Z119" s="377"/>
      <c r="AA119" s="376"/>
      <c r="AB119" s="377"/>
      <c r="AC119" s="376"/>
      <c r="AD119" s="377"/>
      <c r="AE119" s="378"/>
    </row>
    <row r="120" spans="1:31" s="379" customFormat="1" ht="29.25" customHeight="1" x14ac:dyDescent="0.25">
      <c r="A120" s="2"/>
      <c r="B120" s="2"/>
      <c r="C120" s="2"/>
      <c r="D120" s="2"/>
      <c r="E120" s="2"/>
      <c r="F120" s="2"/>
      <c r="G120" s="2"/>
      <c r="H120" s="2"/>
      <c r="I120" s="2"/>
      <c r="J120" s="644"/>
      <c r="K120" s="644"/>
      <c r="L120" s="644"/>
      <c r="M120" s="644"/>
      <c r="N120" s="644"/>
      <c r="O120" s="644"/>
      <c r="P120" s="644"/>
      <c r="Q120" s="2"/>
      <c r="R120" s="376"/>
      <c r="S120" s="376"/>
      <c r="T120" s="376"/>
      <c r="U120" s="376"/>
      <c r="V120" s="376"/>
      <c r="W120" s="376"/>
      <c r="X120" s="377"/>
      <c r="Y120" s="376"/>
      <c r="Z120" s="377"/>
      <c r="AA120" s="376"/>
      <c r="AB120" s="377"/>
      <c r="AC120" s="376"/>
      <c r="AD120" s="377"/>
      <c r="AE120" s="378"/>
    </row>
    <row r="121" spans="1:31" s="379" customFormat="1" ht="29.25" customHeight="1" x14ac:dyDescent="0.25">
      <c r="A121" s="2"/>
      <c r="B121" s="2"/>
      <c r="C121" s="2"/>
      <c r="D121" s="2"/>
      <c r="E121" s="2"/>
      <c r="F121" s="2"/>
      <c r="G121" s="2"/>
      <c r="H121" s="2"/>
      <c r="I121" s="2"/>
      <c r="J121" s="644"/>
      <c r="K121" s="644"/>
      <c r="L121" s="644"/>
      <c r="M121" s="644"/>
      <c r="N121" s="644"/>
      <c r="O121" s="644"/>
      <c r="P121" s="644"/>
      <c r="Q121" s="2"/>
      <c r="R121" s="376"/>
      <c r="S121" s="376"/>
      <c r="T121" s="376"/>
      <c r="U121" s="376"/>
      <c r="V121" s="376"/>
      <c r="W121" s="376"/>
      <c r="X121" s="377"/>
      <c r="Y121" s="376"/>
      <c r="Z121" s="377"/>
      <c r="AA121" s="376"/>
      <c r="AB121" s="377"/>
      <c r="AC121" s="376"/>
      <c r="AD121" s="377"/>
      <c r="AE121" s="378"/>
    </row>
    <row r="122" spans="1:31" s="379" customFormat="1" ht="29.25" customHeight="1" x14ac:dyDescent="0.25">
      <c r="A122" s="2"/>
      <c r="B122" s="2"/>
      <c r="C122" s="2"/>
      <c r="D122" s="2"/>
      <c r="E122" s="2"/>
      <c r="F122" s="2"/>
      <c r="G122" s="2"/>
      <c r="H122" s="2"/>
      <c r="I122" s="2"/>
      <c r="J122" s="644"/>
      <c r="K122" s="644"/>
      <c r="L122" s="644"/>
      <c r="M122" s="644"/>
      <c r="N122" s="644"/>
      <c r="O122" s="644"/>
      <c r="P122" s="644"/>
      <c r="Q122" s="2"/>
      <c r="R122" s="376"/>
      <c r="S122" s="376"/>
      <c r="T122" s="376"/>
      <c r="U122" s="376"/>
      <c r="V122" s="376"/>
      <c r="W122" s="376"/>
      <c r="X122" s="377"/>
      <c r="Y122" s="376"/>
      <c r="Z122" s="377"/>
      <c r="AA122" s="376"/>
      <c r="AB122" s="377"/>
      <c r="AC122" s="376"/>
      <c r="AD122" s="377"/>
      <c r="AE122" s="378"/>
    </row>
    <row r="123" spans="1:31" s="379" customFormat="1" ht="29.25" customHeight="1" x14ac:dyDescent="0.25">
      <c r="A123" s="2"/>
      <c r="B123" s="2"/>
      <c r="C123" s="2"/>
      <c r="D123" s="2"/>
      <c r="E123" s="2"/>
      <c r="F123" s="2"/>
      <c r="G123" s="2"/>
      <c r="H123" s="2"/>
      <c r="I123" s="2"/>
      <c r="J123" s="644"/>
      <c r="K123" s="644"/>
      <c r="L123" s="644"/>
      <c r="M123" s="644"/>
      <c r="N123" s="644"/>
      <c r="O123" s="644"/>
      <c r="P123" s="644"/>
      <c r="Q123" s="2"/>
      <c r="R123" s="376"/>
      <c r="S123" s="376"/>
      <c r="T123" s="376"/>
      <c r="U123" s="376"/>
      <c r="V123" s="376"/>
      <c r="W123" s="376"/>
      <c r="X123" s="377"/>
      <c r="Y123" s="376"/>
      <c r="Z123" s="377"/>
      <c r="AA123" s="376"/>
      <c r="AB123" s="377"/>
      <c r="AC123" s="376"/>
      <c r="AD123" s="377"/>
      <c r="AE123" s="378"/>
    </row>
    <row r="124" spans="1:31" s="379" customFormat="1" ht="29.25" customHeight="1" x14ac:dyDescent="0.25">
      <c r="A124" s="2"/>
      <c r="B124" s="2"/>
      <c r="C124" s="2"/>
      <c r="D124" s="2"/>
      <c r="E124" s="2"/>
      <c r="F124" s="2"/>
      <c r="G124" s="2"/>
      <c r="H124" s="2"/>
      <c r="I124" s="2"/>
      <c r="J124" s="644"/>
      <c r="K124" s="644"/>
      <c r="L124" s="644"/>
      <c r="M124" s="644"/>
      <c r="N124" s="644"/>
      <c r="O124" s="644"/>
      <c r="P124" s="644"/>
      <c r="Q124" s="2"/>
      <c r="R124" s="376"/>
      <c r="S124" s="376"/>
      <c r="T124" s="376"/>
      <c r="U124" s="376"/>
      <c r="V124" s="376"/>
      <c r="W124" s="376"/>
      <c r="X124" s="377"/>
      <c r="Y124" s="376"/>
      <c r="Z124" s="377"/>
      <c r="AA124" s="376"/>
      <c r="AB124" s="377"/>
      <c r="AC124" s="376"/>
      <c r="AD124" s="377"/>
      <c r="AE124" s="378"/>
    </row>
    <row r="125" spans="1:31" s="379" customFormat="1" ht="29.25" customHeight="1" x14ac:dyDescent="0.25">
      <c r="A125" s="2"/>
      <c r="B125" s="2"/>
      <c r="C125" s="2"/>
      <c r="D125" s="2"/>
      <c r="E125" s="2"/>
      <c r="F125" s="2"/>
      <c r="G125" s="2"/>
      <c r="H125" s="2"/>
      <c r="I125" s="2"/>
      <c r="J125" s="644"/>
      <c r="K125" s="644"/>
      <c r="L125" s="644"/>
      <c r="M125" s="644"/>
      <c r="N125" s="644"/>
      <c r="O125" s="644"/>
      <c r="P125" s="644"/>
      <c r="Q125" s="2"/>
      <c r="R125" s="376"/>
      <c r="S125" s="376"/>
      <c r="T125" s="376"/>
      <c r="U125" s="376"/>
      <c r="V125" s="376"/>
      <c r="W125" s="376"/>
      <c r="X125" s="377"/>
      <c r="Y125" s="376"/>
      <c r="Z125" s="377"/>
      <c r="AA125" s="376"/>
      <c r="AB125" s="377"/>
      <c r="AC125" s="376"/>
      <c r="AD125" s="377"/>
      <c r="AE125" s="378"/>
    </row>
    <row r="126" spans="1:31" s="379" customFormat="1" ht="29.25" customHeight="1" x14ac:dyDescent="0.25">
      <c r="A126" s="2"/>
      <c r="B126" s="2"/>
      <c r="C126" s="2"/>
      <c r="D126" s="2"/>
      <c r="E126" s="2"/>
      <c r="F126" s="2"/>
      <c r="G126" s="2"/>
      <c r="H126" s="2"/>
      <c r="I126" s="2"/>
      <c r="J126" s="644"/>
      <c r="K126" s="644"/>
      <c r="L126" s="644"/>
      <c r="M126" s="644"/>
      <c r="N126" s="644"/>
      <c r="O126" s="644"/>
      <c r="P126" s="644"/>
      <c r="Q126" s="2"/>
      <c r="R126" s="376"/>
      <c r="S126" s="376"/>
      <c r="T126" s="376"/>
      <c r="U126" s="376"/>
      <c r="V126" s="376"/>
      <c r="W126" s="376"/>
      <c r="X126" s="377"/>
      <c r="Y126" s="376"/>
      <c r="Z126" s="377"/>
      <c r="AA126" s="376"/>
      <c r="AB126" s="377"/>
      <c r="AC126" s="376"/>
      <c r="AD126" s="377"/>
      <c r="AE126" s="378"/>
    </row>
    <row r="127" spans="1:31" s="379" customFormat="1" ht="29.25" customHeight="1" x14ac:dyDescent="0.25">
      <c r="A127" s="2"/>
      <c r="B127" s="2"/>
      <c r="C127" s="2"/>
      <c r="D127" s="2"/>
      <c r="E127" s="2"/>
      <c r="F127" s="2"/>
      <c r="G127" s="2"/>
      <c r="H127" s="2"/>
      <c r="I127" s="2"/>
      <c r="J127" s="644"/>
      <c r="K127" s="644"/>
      <c r="L127" s="644"/>
      <c r="M127" s="644"/>
      <c r="N127" s="644"/>
      <c r="O127" s="644"/>
      <c r="P127" s="644"/>
      <c r="Q127" s="2"/>
      <c r="R127" s="376"/>
      <c r="S127" s="376"/>
      <c r="T127" s="376"/>
      <c r="U127" s="376"/>
      <c r="V127" s="376"/>
      <c r="W127" s="376"/>
      <c r="X127" s="377"/>
      <c r="Y127" s="376"/>
      <c r="Z127" s="377"/>
      <c r="AA127" s="376"/>
      <c r="AB127" s="377"/>
      <c r="AC127" s="376"/>
      <c r="AD127" s="377"/>
      <c r="AE127" s="378"/>
    </row>
    <row r="128" spans="1:31" s="379" customFormat="1" ht="29.25" customHeight="1" x14ac:dyDescent="0.25">
      <c r="A128" s="2"/>
      <c r="B128" s="2"/>
      <c r="C128" s="2"/>
      <c r="D128" s="2"/>
      <c r="E128" s="2"/>
      <c r="F128" s="2"/>
      <c r="G128" s="2"/>
      <c r="H128" s="2"/>
      <c r="I128" s="2"/>
      <c r="J128" s="644"/>
      <c r="K128" s="644"/>
      <c r="L128" s="644"/>
      <c r="M128" s="644"/>
      <c r="N128" s="644"/>
      <c r="O128" s="644"/>
      <c r="P128" s="644"/>
      <c r="Q128" s="2"/>
      <c r="R128" s="376"/>
      <c r="S128" s="376"/>
      <c r="T128" s="376"/>
      <c r="U128" s="376"/>
      <c r="V128" s="376"/>
      <c r="W128" s="376"/>
      <c r="X128" s="377"/>
      <c r="Y128" s="376"/>
      <c r="Z128" s="377"/>
      <c r="AA128" s="376"/>
      <c r="AB128" s="377"/>
      <c r="AC128" s="376"/>
      <c r="AD128" s="377"/>
      <c r="AE128" s="378"/>
    </row>
    <row r="129" spans="1:31" s="379" customFormat="1" ht="29.25" customHeight="1" x14ac:dyDescent="0.25">
      <c r="A129" s="2"/>
      <c r="B129" s="2"/>
      <c r="C129" s="2"/>
      <c r="D129" s="2"/>
      <c r="E129" s="2"/>
      <c r="F129" s="2"/>
      <c r="G129" s="2"/>
      <c r="H129" s="2"/>
      <c r="I129" s="2"/>
      <c r="J129" s="644"/>
      <c r="K129" s="644"/>
      <c r="L129" s="644"/>
      <c r="M129" s="644"/>
      <c r="N129" s="644"/>
      <c r="O129" s="644"/>
      <c r="P129" s="644"/>
      <c r="Q129" s="2"/>
      <c r="R129" s="376"/>
      <c r="S129" s="376"/>
      <c r="T129" s="376"/>
      <c r="U129" s="376"/>
      <c r="V129" s="376"/>
      <c r="W129" s="376"/>
      <c r="X129" s="377"/>
      <c r="Y129" s="376"/>
      <c r="Z129" s="377"/>
      <c r="AA129" s="376"/>
      <c r="AB129" s="377"/>
      <c r="AC129" s="376"/>
      <c r="AD129" s="377"/>
      <c r="AE129" s="378"/>
    </row>
    <row r="130" spans="1:31" s="379" customFormat="1" ht="29.25" customHeight="1" x14ac:dyDescent="0.25">
      <c r="A130" s="2"/>
      <c r="B130" s="2"/>
      <c r="C130" s="2"/>
      <c r="D130" s="2"/>
      <c r="E130" s="2"/>
      <c r="F130" s="2"/>
      <c r="G130" s="2"/>
      <c r="H130" s="2"/>
      <c r="I130" s="2"/>
      <c r="J130" s="644"/>
      <c r="K130" s="644"/>
      <c r="L130" s="644"/>
      <c r="M130" s="644"/>
      <c r="N130" s="644"/>
      <c r="O130" s="644"/>
      <c r="P130" s="644"/>
      <c r="Q130" s="2"/>
      <c r="R130" s="376"/>
      <c r="S130" s="376"/>
      <c r="T130" s="376"/>
      <c r="U130" s="376"/>
      <c r="V130" s="376"/>
      <c r="W130" s="376"/>
      <c r="X130" s="377"/>
      <c r="Y130" s="376"/>
      <c r="Z130" s="377"/>
      <c r="AA130" s="376"/>
      <c r="AB130" s="377"/>
      <c r="AC130" s="376"/>
      <c r="AD130" s="377"/>
      <c r="AE130" s="378"/>
    </row>
    <row r="131" spans="1:31" s="379" customFormat="1" ht="29.25" customHeight="1" x14ac:dyDescent="0.25">
      <c r="A131" s="2"/>
      <c r="B131" s="2"/>
      <c r="C131" s="2"/>
      <c r="D131" s="2"/>
      <c r="E131" s="2"/>
      <c r="F131" s="2"/>
      <c r="G131" s="2"/>
      <c r="H131" s="2"/>
      <c r="I131" s="2"/>
      <c r="J131" s="644"/>
      <c r="K131" s="644"/>
      <c r="L131" s="644"/>
      <c r="M131" s="644"/>
      <c r="N131" s="644"/>
      <c r="O131" s="644"/>
      <c r="P131" s="644"/>
      <c r="Q131" s="2"/>
      <c r="R131" s="376"/>
      <c r="S131" s="376"/>
      <c r="T131" s="376"/>
      <c r="U131" s="376"/>
      <c r="V131" s="376"/>
      <c r="W131" s="376"/>
      <c r="X131" s="377"/>
      <c r="Y131" s="376"/>
      <c r="Z131" s="377"/>
      <c r="AA131" s="376"/>
      <c r="AB131" s="377"/>
      <c r="AC131" s="376"/>
      <c r="AD131" s="377"/>
      <c r="AE131" s="378"/>
    </row>
    <row r="132" spans="1:31" s="379" customFormat="1" ht="29.25" customHeight="1" x14ac:dyDescent="0.25">
      <c r="A132" s="2"/>
      <c r="B132" s="2"/>
      <c r="C132" s="2"/>
      <c r="D132" s="2"/>
      <c r="E132" s="2"/>
      <c r="F132" s="2"/>
      <c r="G132" s="2"/>
      <c r="H132" s="2"/>
      <c r="I132" s="2"/>
      <c r="J132" s="644"/>
      <c r="K132" s="644"/>
      <c r="L132" s="644"/>
      <c r="M132" s="644"/>
      <c r="N132" s="644"/>
      <c r="O132" s="644"/>
      <c r="P132" s="644"/>
      <c r="Q132" s="2"/>
      <c r="R132" s="376"/>
      <c r="S132" s="376"/>
      <c r="T132" s="376"/>
      <c r="U132" s="376"/>
      <c r="V132" s="376"/>
      <c r="W132" s="376"/>
      <c r="X132" s="377"/>
      <c r="Y132" s="376"/>
      <c r="Z132" s="377"/>
      <c r="AA132" s="376"/>
      <c r="AB132" s="377"/>
      <c r="AC132" s="376"/>
      <c r="AD132" s="377"/>
      <c r="AE132" s="378"/>
    </row>
    <row r="133" spans="1:31" s="379" customFormat="1" ht="29.25" customHeight="1" x14ac:dyDescent="0.25">
      <c r="A133" s="2"/>
      <c r="B133" s="2"/>
      <c r="C133" s="2"/>
      <c r="D133" s="2"/>
      <c r="E133" s="2"/>
      <c r="F133" s="2"/>
      <c r="G133" s="2"/>
      <c r="H133" s="2"/>
      <c r="I133" s="2"/>
      <c r="J133" s="644"/>
      <c r="K133" s="644"/>
      <c r="L133" s="644"/>
      <c r="M133" s="644"/>
      <c r="N133" s="644"/>
      <c r="O133" s="644"/>
      <c r="P133" s="644"/>
      <c r="Q133" s="2"/>
      <c r="R133" s="376"/>
      <c r="S133" s="376"/>
      <c r="T133" s="376"/>
      <c r="U133" s="376"/>
      <c r="V133" s="376"/>
      <c r="W133" s="376"/>
      <c r="X133" s="377"/>
      <c r="Y133" s="376"/>
      <c r="Z133" s="377"/>
      <c r="AA133" s="376"/>
      <c r="AB133" s="377"/>
      <c r="AC133" s="376"/>
      <c r="AD133" s="377"/>
      <c r="AE133" s="378"/>
    </row>
    <row r="134" spans="1:31" s="379" customFormat="1" ht="29.25" customHeight="1" x14ac:dyDescent="0.25">
      <c r="A134" s="2"/>
      <c r="B134" s="2"/>
      <c r="C134" s="2"/>
      <c r="D134" s="2"/>
      <c r="E134" s="2"/>
      <c r="F134" s="2"/>
      <c r="G134" s="2"/>
      <c r="H134" s="2"/>
      <c r="I134" s="2"/>
      <c r="J134" s="644"/>
      <c r="K134" s="644"/>
      <c r="L134" s="644"/>
      <c r="M134" s="644"/>
      <c r="N134" s="644"/>
      <c r="O134" s="644"/>
      <c r="P134" s="644"/>
      <c r="Q134" s="2"/>
      <c r="R134" s="376"/>
      <c r="S134" s="376"/>
      <c r="T134" s="376"/>
      <c r="U134" s="376"/>
      <c r="V134" s="376"/>
      <c r="W134" s="376"/>
      <c r="X134" s="377"/>
      <c r="Y134" s="376"/>
      <c r="Z134" s="377"/>
      <c r="AA134" s="376"/>
      <c r="AB134" s="377"/>
      <c r="AC134" s="376"/>
      <c r="AD134" s="377"/>
      <c r="AE134" s="378"/>
    </row>
    <row r="135" spans="1:31" s="379" customFormat="1" ht="29.25" customHeight="1" x14ac:dyDescent="0.25">
      <c r="A135" s="2"/>
      <c r="B135" s="2"/>
      <c r="C135" s="2"/>
      <c r="D135" s="2"/>
      <c r="E135" s="2"/>
      <c r="F135" s="2"/>
      <c r="G135" s="2"/>
      <c r="H135" s="2"/>
      <c r="I135" s="2"/>
      <c r="J135" s="644"/>
      <c r="K135" s="644"/>
      <c r="L135" s="644"/>
      <c r="M135" s="644"/>
      <c r="N135" s="644"/>
      <c r="O135" s="644"/>
      <c r="P135" s="644"/>
      <c r="Q135" s="2"/>
      <c r="R135" s="376"/>
      <c r="S135" s="376"/>
      <c r="T135" s="376"/>
      <c r="U135" s="376"/>
      <c r="V135" s="376"/>
      <c r="W135" s="376"/>
      <c r="X135" s="377"/>
      <c r="Y135" s="376"/>
      <c r="Z135" s="377"/>
      <c r="AA135" s="376"/>
      <c r="AB135" s="377"/>
      <c r="AC135" s="376"/>
      <c r="AD135" s="377"/>
      <c r="AE135" s="378"/>
    </row>
    <row r="136" spans="1:31" s="379" customFormat="1" ht="29.25" customHeight="1" x14ac:dyDescent="0.25">
      <c r="A136" s="2"/>
      <c r="B136" s="2"/>
      <c r="C136" s="2"/>
      <c r="D136" s="2"/>
      <c r="E136" s="2"/>
      <c r="F136" s="2"/>
      <c r="G136" s="2"/>
      <c r="H136" s="2"/>
      <c r="I136" s="2"/>
      <c r="J136" s="644"/>
      <c r="K136" s="644"/>
      <c r="L136" s="644"/>
      <c r="M136" s="644"/>
      <c r="N136" s="644"/>
      <c r="O136" s="644"/>
      <c r="P136" s="644"/>
      <c r="Q136" s="2"/>
      <c r="R136" s="376"/>
      <c r="S136" s="376"/>
      <c r="T136" s="376"/>
      <c r="U136" s="376"/>
      <c r="V136" s="376"/>
      <c r="W136" s="376"/>
      <c r="X136" s="377"/>
      <c r="Y136" s="376"/>
      <c r="Z136" s="377"/>
      <c r="AA136" s="376"/>
      <c r="AB136" s="377"/>
      <c r="AC136" s="376"/>
      <c r="AD136" s="377"/>
      <c r="AE136" s="378"/>
    </row>
    <row r="137" spans="1:31" s="379" customFormat="1" ht="29.25" customHeight="1" x14ac:dyDescent="0.25">
      <c r="A137" s="2"/>
      <c r="B137" s="2"/>
      <c r="C137" s="2"/>
      <c r="D137" s="2"/>
      <c r="E137" s="2"/>
      <c r="F137" s="2"/>
      <c r="G137" s="2"/>
      <c r="H137" s="2"/>
      <c r="I137" s="2"/>
      <c r="J137" s="644"/>
      <c r="K137" s="644"/>
      <c r="L137" s="644"/>
      <c r="M137" s="644"/>
      <c r="N137" s="644"/>
      <c r="O137" s="644"/>
      <c r="P137" s="644"/>
      <c r="Q137" s="2"/>
      <c r="R137" s="376"/>
      <c r="S137" s="376"/>
      <c r="T137" s="376"/>
      <c r="U137" s="376"/>
      <c r="V137" s="376"/>
      <c r="W137" s="376"/>
      <c r="X137" s="377"/>
      <c r="Y137" s="376"/>
      <c r="Z137" s="377"/>
      <c r="AA137" s="376"/>
      <c r="AB137" s="377"/>
      <c r="AC137" s="376"/>
      <c r="AD137" s="377"/>
      <c r="AE137" s="378"/>
    </row>
    <row r="138" spans="1:31" s="379" customFormat="1" ht="29.25" customHeight="1" x14ac:dyDescent="0.25">
      <c r="A138" s="2"/>
      <c r="B138" s="2"/>
      <c r="C138" s="2"/>
      <c r="D138" s="2"/>
      <c r="E138" s="2"/>
      <c r="F138" s="2"/>
      <c r="G138" s="2"/>
      <c r="H138" s="2"/>
      <c r="I138" s="2"/>
      <c r="J138" s="644"/>
      <c r="K138" s="644"/>
      <c r="L138" s="644"/>
      <c r="M138" s="644"/>
      <c r="N138" s="644"/>
      <c r="O138" s="644"/>
      <c r="P138" s="644"/>
      <c r="Q138" s="2"/>
      <c r="R138" s="376"/>
      <c r="S138" s="376"/>
      <c r="T138" s="376"/>
      <c r="U138" s="376"/>
      <c r="V138" s="376"/>
      <c r="W138" s="376"/>
      <c r="X138" s="377"/>
      <c r="Y138" s="376"/>
      <c r="Z138" s="377"/>
      <c r="AA138" s="376"/>
      <c r="AB138" s="377"/>
      <c r="AC138" s="376"/>
      <c r="AD138" s="377"/>
      <c r="AE138" s="378"/>
    </row>
    <row r="139" spans="1:31" s="379" customFormat="1" ht="29.25" customHeight="1" x14ac:dyDescent="0.25">
      <c r="A139" s="2"/>
      <c r="B139" s="2"/>
      <c r="C139" s="2"/>
      <c r="D139" s="2"/>
      <c r="E139" s="2"/>
      <c r="F139" s="2"/>
      <c r="G139" s="2"/>
      <c r="H139" s="2"/>
      <c r="I139" s="2"/>
      <c r="J139" s="644"/>
      <c r="K139" s="644"/>
      <c r="L139" s="644"/>
      <c r="M139" s="644"/>
      <c r="N139" s="644"/>
      <c r="O139" s="644"/>
      <c r="P139" s="644"/>
      <c r="Q139" s="2"/>
      <c r="R139" s="376"/>
      <c r="S139" s="376"/>
      <c r="T139" s="376"/>
      <c r="U139" s="376"/>
      <c r="V139" s="376"/>
      <c r="W139" s="376"/>
      <c r="X139" s="377"/>
      <c r="Y139" s="376"/>
      <c r="Z139" s="377"/>
      <c r="AA139" s="376"/>
      <c r="AB139" s="377"/>
      <c r="AC139" s="376"/>
      <c r="AD139" s="377"/>
      <c r="AE139" s="378"/>
    </row>
    <row r="140" spans="1:31" s="379" customFormat="1" ht="29.25" customHeight="1" x14ac:dyDescent="0.25">
      <c r="A140" s="2"/>
      <c r="B140" s="2"/>
      <c r="C140" s="2"/>
      <c r="D140" s="2"/>
      <c r="E140" s="2"/>
      <c r="F140" s="2"/>
      <c r="G140" s="2"/>
      <c r="H140" s="2"/>
      <c r="I140" s="2"/>
      <c r="J140" s="644"/>
      <c r="K140" s="644"/>
      <c r="L140" s="644"/>
      <c r="M140" s="644"/>
      <c r="N140" s="644"/>
      <c r="O140" s="644"/>
      <c r="P140" s="644"/>
      <c r="Q140" s="2"/>
      <c r="R140" s="376"/>
      <c r="S140" s="376"/>
      <c r="T140" s="376"/>
      <c r="U140" s="376"/>
      <c r="V140" s="376"/>
      <c r="W140" s="376"/>
      <c r="X140" s="377"/>
      <c r="Y140" s="376"/>
      <c r="Z140" s="377"/>
      <c r="AA140" s="376"/>
      <c r="AB140" s="377"/>
      <c r="AC140" s="376"/>
      <c r="AD140" s="377"/>
      <c r="AE140" s="378"/>
    </row>
    <row r="141" spans="1:31" s="379" customFormat="1" ht="29.25" customHeight="1" x14ac:dyDescent="0.25">
      <c r="A141" s="2"/>
      <c r="B141" s="2"/>
      <c r="C141" s="2"/>
      <c r="D141" s="2"/>
      <c r="E141" s="2"/>
      <c r="F141" s="2"/>
      <c r="G141" s="2"/>
      <c r="H141" s="2"/>
      <c r="I141" s="2"/>
      <c r="J141" s="644"/>
      <c r="K141" s="644"/>
      <c r="L141" s="644"/>
      <c r="M141" s="644"/>
      <c r="N141" s="644"/>
      <c r="O141" s="644"/>
      <c r="P141" s="644"/>
      <c r="Q141" s="2"/>
      <c r="R141" s="376"/>
      <c r="S141" s="376"/>
      <c r="T141" s="376"/>
      <c r="U141" s="376"/>
      <c r="V141" s="376"/>
      <c r="W141" s="376"/>
      <c r="X141" s="377"/>
      <c r="Y141" s="376"/>
      <c r="Z141" s="377"/>
      <c r="AA141" s="376"/>
      <c r="AB141" s="377"/>
      <c r="AC141" s="376"/>
      <c r="AD141" s="377"/>
      <c r="AE141" s="378"/>
    </row>
    <row r="142" spans="1:31" s="379" customFormat="1" ht="29.25" customHeight="1" x14ac:dyDescent="0.25">
      <c r="A142" s="2"/>
      <c r="B142" s="2"/>
      <c r="C142" s="2"/>
      <c r="D142" s="2"/>
      <c r="E142" s="2"/>
      <c r="F142" s="2"/>
      <c r="G142" s="2"/>
      <c r="H142" s="2"/>
      <c r="I142" s="2"/>
      <c r="J142" s="644"/>
      <c r="K142" s="644"/>
      <c r="L142" s="644"/>
      <c r="M142" s="644"/>
      <c r="N142" s="644"/>
      <c r="O142" s="644"/>
      <c r="P142" s="644"/>
      <c r="Q142" s="2"/>
      <c r="R142" s="376"/>
      <c r="S142" s="376"/>
      <c r="T142" s="376"/>
      <c r="U142" s="376"/>
      <c r="V142" s="376"/>
      <c r="W142" s="376"/>
      <c r="X142" s="377"/>
      <c r="Y142" s="376"/>
      <c r="Z142" s="377"/>
      <c r="AA142" s="376"/>
      <c r="AB142" s="377"/>
      <c r="AC142" s="376"/>
      <c r="AD142" s="377"/>
      <c r="AE142" s="378"/>
    </row>
    <row r="143" spans="1:31" s="379" customFormat="1" ht="29.25" customHeight="1" x14ac:dyDescent="0.25">
      <c r="A143" s="2"/>
      <c r="B143" s="2"/>
      <c r="C143" s="2"/>
      <c r="D143" s="2"/>
      <c r="E143" s="2"/>
      <c r="F143" s="2"/>
      <c r="G143" s="2"/>
      <c r="H143" s="2"/>
      <c r="I143" s="2"/>
      <c r="J143" s="644"/>
      <c r="K143" s="644"/>
      <c r="L143" s="644"/>
      <c r="M143" s="644"/>
      <c r="N143" s="644"/>
      <c r="O143" s="644"/>
      <c r="P143" s="644"/>
      <c r="Q143" s="2"/>
      <c r="R143" s="376"/>
      <c r="S143" s="376"/>
      <c r="T143" s="376"/>
      <c r="U143" s="376"/>
      <c r="V143" s="376"/>
      <c r="W143" s="376"/>
      <c r="X143" s="377"/>
      <c r="Y143" s="376"/>
      <c r="Z143" s="377"/>
      <c r="AA143" s="376"/>
      <c r="AB143" s="377"/>
      <c r="AC143" s="376"/>
      <c r="AD143" s="377"/>
      <c r="AE143" s="378"/>
    </row>
    <row r="144" spans="1:31" s="379" customFormat="1" ht="29.25" customHeight="1" x14ac:dyDescent="0.25">
      <c r="A144" s="2"/>
      <c r="B144" s="2"/>
      <c r="C144" s="2"/>
      <c r="D144" s="2"/>
      <c r="E144" s="2"/>
      <c r="F144" s="2"/>
      <c r="G144" s="2"/>
      <c r="H144" s="2"/>
      <c r="I144" s="2"/>
      <c r="J144" s="644"/>
      <c r="K144" s="644"/>
      <c r="L144" s="644"/>
      <c r="M144" s="644"/>
      <c r="N144" s="644"/>
      <c r="O144" s="644"/>
      <c r="P144" s="644"/>
      <c r="Q144" s="2"/>
      <c r="R144" s="376"/>
      <c r="S144" s="376"/>
      <c r="T144" s="376"/>
      <c r="U144" s="376"/>
      <c r="V144" s="376"/>
      <c r="W144" s="376"/>
      <c r="X144" s="377"/>
      <c r="Y144" s="376"/>
      <c r="Z144" s="377"/>
      <c r="AA144" s="376"/>
      <c r="AB144" s="377"/>
      <c r="AC144" s="376"/>
      <c r="AD144" s="377"/>
      <c r="AE144" s="378"/>
    </row>
    <row r="145" spans="1:31" s="379" customFormat="1" ht="29.25" customHeight="1" x14ac:dyDescent="0.25">
      <c r="A145" s="2"/>
      <c r="B145" s="2"/>
      <c r="C145" s="2"/>
      <c r="D145" s="2"/>
      <c r="E145" s="2"/>
      <c r="F145" s="2"/>
      <c r="G145" s="2"/>
      <c r="H145" s="2"/>
      <c r="I145" s="2"/>
      <c r="J145" s="644"/>
      <c r="K145" s="644"/>
      <c r="L145" s="644"/>
      <c r="M145" s="644"/>
      <c r="N145" s="644"/>
      <c r="O145" s="644"/>
      <c r="P145" s="644"/>
      <c r="Q145" s="2"/>
      <c r="R145" s="376"/>
      <c r="S145" s="376"/>
      <c r="T145" s="376"/>
      <c r="U145" s="376"/>
      <c r="V145" s="376"/>
      <c r="W145" s="376"/>
      <c r="X145" s="377"/>
      <c r="Y145" s="376"/>
      <c r="Z145" s="377"/>
      <c r="AA145" s="376"/>
      <c r="AB145" s="377"/>
      <c r="AC145" s="376"/>
      <c r="AD145" s="377"/>
      <c r="AE145" s="378"/>
    </row>
    <row r="146" spans="1:31" s="379" customFormat="1" ht="29.25" customHeight="1" x14ac:dyDescent="0.25">
      <c r="A146" s="2"/>
      <c r="B146" s="2"/>
      <c r="C146" s="2"/>
      <c r="D146" s="2"/>
      <c r="E146" s="2"/>
      <c r="F146" s="2"/>
      <c r="G146" s="2"/>
      <c r="H146" s="2"/>
      <c r="I146" s="2"/>
      <c r="J146" s="644"/>
      <c r="K146" s="644"/>
      <c r="L146" s="644"/>
      <c r="M146" s="644"/>
      <c r="N146" s="644"/>
      <c r="O146" s="644"/>
      <c r="P146" s="644"/>
      <c r="Q146" s="2"/>
      <c r="R146" s="376"/>
      <c r="S146" s="376"/>
      <c r="T146" s="376"/>
      <c r="U146" s="376"/>
      <c r="V146" s="376"/>
      <c r="W146" s="376"/>
      <c r="X146" s="377"/>
      <c r="Y146" s="376"/>
      <c r="Z146" s="377"/>
      <c r="AA146" s="376"/>
      <c r="AB146" s="377"/>
      <c r="AC146" s="376"/>
      <c r="AD146" s="377"/>
      <c r="AE146" s="378"/>
    </row>
    <row r="147" spans="1:31" s="379" customFormat="1" ht="29.25" customHeight="1" x14ac:dyDescent="0.25">
      <c r="A147" s="2"/>
      <c r="B147" s="2"/>
      <c r="C147" s="2"/>
      <c r="D147" s="2"/>
      <c r="E147" s="2"/>
      <c r="F147" s="2"/>
      <c r="G147" s="2"/>
      <c r="H147" s="2"/>
      <c r="I147" s="2"/>
      <c r="J147" s="644"/>
      <c r="K147" s="644"/>
      <c r="L147" s="644"/>
      <c r="M147" s="644"/>
      <c r="N147" s="644"/>
      <c r="O147" s="644"/>
      <c r="P147" s="644"/>
      <c r="Q147" s="2"/>
      <c r="R147" s="376"/>
      <c r="S147" s="376"/>
      <c r="T147" s="376"/>
      <c r="U147" s="376"/>
      <c r="V147" s="376"/>
      <c r="W147" s="376"/>
      <c r="X147" s="377"/>
      <c r="Y147" s="376"/>
      <c r="Z147" s="377"/>
      <c r="AA147" s="376"/>
      <c r="AB147" s="377"/>
      <c r="AC147" s="376"/>
      <c r="AD147" s="377"/>
      <c r="AE147" s="378"/>
    </row>
    <row r="148" spans="1:31" s="379" customFormat="1" ht="29.25" customHeight="1" x14ac:dyDescent="0.25">
      <c r="A148" s="2"/>
      <c r="B148" s="2"/>
      <c r="C148" s="2"/>
      <c r="D148" s="2"/>
      <c r="E148" s="2"/>
      <c r="F148" s="2"/>
      <c r="G148" s="2"/>
      <c r="H148" s="2"/>
      <c r="I148" s="2"/>
      <c r="J148" s="644"/>
      <c r="K148" s="644"/>
      <c r="L148" s="644"/>
      <c r="M148" s="644"/>
      <c r="N148" s="644"/>
      <c r="O148" s="644"/>
      <c r="P148" s="644"/>
      <c r="Q148" s="2"/>
      <c r="R148" s="376"/>
      <c r="S148" s="376"/>
      <c r="T148" s="376"/>
      <c r="U148" s="376"/>
      <c r="V148" s="376"/>
      <c r="W148" s="376"/>
      <c r="X148" s="377"/>
      <c r="Y148" s="376"/>
      <c r="Z148" s="377"/>
      <c r="AA148" s="376"/>
      <c r="AB148" s="377"/>
      <c r="AC148" s="376"/>
      <c r="AD148" s="377"/>
      <c r="AE148" s="378"/>
    </row>
    <row r="149" spans="1:31" s="379" customFormat="1" ht="29.25" customHeight="1" x14ac:dyDescent="0.25">
      <c r="A149" s="2"/>
      <c r="B149" s="2"/>
      <c r="C149" s="2"/>
      <c r="D149" s="2"/>
      <c r="E149" s="2"/>
      <c r="F149" s="2"/>
      <c r="G149" s="2"/>
      <c r="H149" s="2"/>
      <c r="I149" s="2"/>
      <c r="J149" s="644"/>
      <c r="K149" s="644"/>
      <c r="L149" s="644"/>
      <c r="M149" s="644"/>
      <c r="N149" s="644"/>
      <c r="O149" s="644"/>
      <c r="P149" s="644"/>
      <c r="Q149" s="2"/>
      <c r="R149" s="376"/>
      <c r="S149" s="376"/>
      <c r="T149" s="376"/>
      <c r="U149" s="376"/>
      <c r="V149" s="376"/>
      <c r="W149" s="376"/>
      <c r="X149" s="377"/>
      <c r="Y149" s="376"/>
      <c r="Z149" s="377"/>
      <c r="AA149" s="376"/>
      <c r="AB149" s="377"/>
      <c r="AC149" s="376"/>
      <c r="AD149" s="377"/>
      <c r="AE149" s="378"/>
    </row>
    <row r="150" spans="1:31" s="379" customFormat="1" ht="29.25" customHeight="1" x14ac:dyDescent="0.25">
      <c r="A150" s="2"/>
      <c r="B150" s="2"/>
      <c r="C150" s="2"/>
      <c r="D150" s="2"/>
      <c r="E150" s="2"/>
      <c r="F150" s="2"/>
      <c r="G150" s="2"/>
      <c r="H150" s="2"/>
      <c r="I150" s="2"/>
      <c r="J150" s="644"/>
      <c r="K150" s="644"/>
      <c r="L150" s="644"/>
      <c r="M150" s="644"/>
      <c r="N150" s="644"/>
      <c r="O150" s="644"/>
      <c r="P150" s="644"/>
      <c r="Q150" s="2"/>
      <c r="R150" s="376"/>
      <c r="S150" s="376"/>
      <c r="T150" s="376"/>
      <c r="U150" s="376"/>
      <c r="V150" s="376"/>
      <c r="W150" s="376"/>
      <c r="X150" s="377"/>
      <c r="Y150" s="376"/>
      <c r="Z150" s="377"/>
      <c r="AA150" s="376"/>
      <c r="AB150" s="377"/>
      <c r="AC150" s="376"/>
      <c r="AD150" s="377"/>
      <c r="AE150" s="378"/>
    </row>
    <row r="151" spans="1:31" s="379" customFormat="1" ht="29.25" customHeight="1" x14ac:dyDescent="0.25">
      <c r="A151" s="2"/>
      <c r="B151" s="2"/>
      <c r="C151" s="2"/>
      <c r="D151" s="2"/>
      <c r="E151" s="2"/>
      <c r="F151" s="2"/>
      <c r="G151" s="2"/>
      <c r="H151" s="2"/>
      <c r="I151" s="2"/>
      <c r="J151" s="644"/>
      <c r="K151" s="644"/>
      <c r="L151" s="644"/>
      <c r="M151" s="644"/>
      <c r="N151" s="644"/>
      <c r="O151" s="644"/>
      <c r="P151" s="644"/>
      <c r="Q151" s="2"/>
      <c r="R151" s="376"/>
      <c r="S151" s="376"/>
      <c r="T151" s="376"/>
      <c r="U151" s="376"/>
      <c r="V151" s="376"/>
      <c r="W151" s="376"/>
      <c r="X151" s="377"/>
      <c r="Y151" s="376"/>
      <c r="Z151" s="377"/>
      <c r="AA151" s="376"/>
      <c r="AB151" s="377"/>
      <c r="AC151" s="376"/>
      <c r="AD151" s="377"/>
      <c r="AE151" s="378"/>
    </row>
    <row r="152" spans="1:31" s="379" customFormat="1" ht="29.25" customHeight="1" x14ac:dyDescent="0.25">
      <c r="A152" s="2"/>
      <c r="B152" s="2"/>
      <c r="C152" s="2"/>
      <c r="D152" s="2"/>
      <c r="E152" s="2"/>
      <c r="F152" s="2"/>
      <c r="G152" s="2"/>
      <c r="H152" s="2"/>
      <c r="I152" s="2"/>
      <c r="J152" s="644"/>
      <c r="K152" s="644"/>
      <c r="L152" s="644"/>
      <c r="M152" s="644"/>
      <c r="N152" s="644"/>
      <c r="O152" s="644"/>
      <c r="P152" s="644"/>
      <c r="Q152" s="2"/>
      <c r="R152" s="376"/>
      <c r="S152" s="376"/>
      <c r="T152" s="376"/>
      <c r="U152" s="376"/>
      <c r="V152" s="376"/>
      <c r="W152" s="376"/>
      <c r="X152" s="377"/>
      <c r="Y152" s="376"/>
      <c r="Z152" s="377"/>
      <c r="AA152" s="376"/>
      <c r="AB152" s="377"/>
      <c r="AC152" s="376"/>
      <c r="AD152" s="377"/>
      <c r="AE152" s="378"/>
    </row>
    <row r="153" spans="1:31" s="379" customFormat="1" ht="29.25" customHeight="1" x14ac:dyDescent="0.25">
      <c r="A153" s="2"/>
      <c r="B153" s="2"/>
      <c r="C153" s="2"/>
      <c r="D153" s="2"/>
      <c r="E153" s="2"/>
      <c r="F153" s="2"/>
      <c r="G153" s="2"/>
      <c r="H153" s="2"/>
      <c r="I153" s="2"/>
      <c r="J153" s="644"/>
      <c r="K153" s="644"/>
      <c r="L153" s="644"/>
      <c r="M153" s="644"/>
      <c r="N153" s="644"/>
      <c r="O153" s="644"/>
      <c r="P153" s="644"/>
      <c r="Q153" s="2"/>
      <c r="R153" s="376"/>
      <c r="S153" s="376"/>
      <c r="T153" s="376"/>
      <c r="U153" s="376"/>
      <c r="V153" s="376"/>
      <c r="W153" s="376"/>
      <c r="X153" s="377"/>
      <c r="Y153" s="376"/>
      <c r="Z153" s="377"/>
      <c r="AA153" s="376"/>
      <c r="AB153" s="377"/>
      <c r="AC153" s="376"/>
      <c r="AD153" s="377"/>
      <c r="AE153" s="378"/>
    </row>
    <row r="154" spans="1:31" s="379" customFormat="1" ht="29.25" customHeight="1" x14ac:dyDescent="0.25">
      <c r="A154" s="2"/>
      <c r="B154" s="2"/>
      <c r="C154" s="2"/>
      <c r="D154" s="2"/>
      <c r="E154" s="2"/>
      <c r="F154" s="2"/>
      <c r="G154" s="2"/>
      <c r="H154" s="2"/>
      <c r="I154" s="2"/>
      <c r="J154" s="644"/>
      <c r="K154" s="644"/>
      <c r="L154" s="644"/>
      <c r="M154" s="644"/>
      <c r="N154" s="644"/>
      <c r="O154" s="644"/>
      <c r="P154" s="644"/>
      <c r="Q154" s="2"/>
      <c r="R154" s="376"/>
      <c r="S154" s="376"/>
      <c r="T154" s="376"/>
      <c r="U154" s="376"/>
      <c r="V154" s="376"/>
      <c r="W154" s="376"/>
      <c r="X154" s="377"/>
      <c r="Y154" s="376"/>
      <c r="Z154" s="377"/>
      <c r="AA154" s="376"/>
      <c r="AB154" s="377"/>
      <c r="AC154" s="376"/>
      <c r="AD154" s="377"/>
      <c r="AE154" s="378"/>
    </row>
    <row r="155" spans="1:31" s="379" customFormat="1" ht="29.25" customHeight="1" x14ac:dyDescent="0.25">
      <c r="A155" s="2"/>
      <c r="B155" s="2"/>
      <c r="C155" s="2"/>
      <c r="D155" s="2"/>
      <c r="E155" s="2"/>
      <c r="F155" s="2"/>
      <c r="G155" s="2"/>
      <c r="H155" s="2"/>
      <c r="I155" s="2"/>
      <c r="J155" s="644"/>
      <c r="K155" s="644"/>
      <c r="L155" s="644"/>
      <c r="M155" s="644"/>
      <c r="N155" s="644"/>
      <c r="O155" s="644"/>
      <c r="P155" s="644"/>
      <c r="Q155" s="2"/>
      <c r="R155" s="376"/>
      <c r="S155" s="376"/>
      <c r="T155" s="376"/>
      <c r="U155" s="376"/>
      <c r="V155" s="376"/>
      <c r="W155" s="376"/>
      <c r="X155" s="377"/>
      <c r="Y155" s="376"/>
      <c r="Z155" s="377"/>
      <c r="AA155" s="376"/>
      <c r="AB155" s="377"/>
      <c r="AC155" s="376"/>
      <c r="AD155" s="377"/>
      <c r="AE155" s="378"/>
    </row>
    <row r="156" spans="1:31" s="379" customFormat="1" ht="29.25" customHeight="1" x14ac:dyDescent="0.25">
      <c r="A156" s="2"/>
      <c r="B156" s="2"/>
      <c r="C156" s="2"/>
      <c r="D156" s="2"/>
      <c r="E156" s="2"/>
      <c r="F156" s="2"/>
      <c r="G156" s="2"/>
      <c r="H156" s="2"/>
      <c r="I156" s="2"/>
      <c r="J156" s="644"/>
      <c r="K156" s="644"/>
      <c r="L156" s="644"/>
      <c r="M156" s="644"/>
      <c r="N156" s="644"/>
      <c r="O156" s="644"/>
      <c r="P156" s="644"/>
      <c r="Q156" s="2"/>
      <c r="R156" s="376"/>
      <c r="S156" s="376"/>
      <c r="T156" s="376"/>
      <c r="U156" s="376"/>
      <c r="V156" s="376"/>
      <c r="W156" s="376"/>
      <c r="X156" s="377"/>
      <c r="Y156" s="376"/>
      <c r="Z156" s="377"/>
      <c r="AA156" s="376"/>
      <c r="AB156" s="377"/>
      <c r="AC156" s="376"/>
      <c r="AD156" s="377"/>
      <c r="AE156" s="378"/>
    </row>
    <row r="157" spans="1:31" s="379" customFormat="1" ht="29.25" customHeight="1" x14ac:dyDescent="0.25">
      <c r="A157" s="2"/>
      <c r="B157" s="2"/>
      <c r="C157" s="2"/>
      <c r="D157" s="2"/>
      <c r="E157" s="2"/>
      <c r="F157" s="2"/>
      <c r="G157" s="2"/>
      <c r="H157" s="2"/>
      <c r="I157" s="2"/>
      <c r="J157" s="644"/>
      <c r="K157" s="644"/>
      <c r="L157" s="644"/>
      <c r="M157" s="644"/>
      <c r="N157" s="644"/>
      <c r="O157" s="644"/>
      <c r="P157" s="644"/>
      <c r="Q157" s="2"/>
      <c r="R157" s="376"/>
      <c r="S157" s="376"/>
      <c r="T157" s="376"/>
      <c r="U157" s="376"/>
      <c r="V157" s="376"/>
      <c r="W157" s="376"/>
      <c r="X157" s="377"/>
      <c r="Y157" s="376"/>
      <c r="Z157" s="377"/>
      <c r="AA157" s="376"/>
      <c r="AB157" s="377"/>
      <c r="AC157" s="376"/>
      <c r="AD157" s="377"/>
      <c r="AE157" s="378"/>
    </row>
    <row r="158" spans="1:31" s="379" customFormat="1" ht="29.25" customHeight="1" x14ac:dyDescent="0.25">
      <c r="A158" s="2"/>
      <c r="B158" s="2"/>
      <c r="C158" s="2"/>
      <c r="D158" s="2"/>
      <c r="E158" s="2"/>
      <c r="F158" s="2"/>
      <c r="G158" s="2"/>
      <c r="H158" s="2"/>
      <c r="I158" s="2"/>
      <c r="J158" s="644"/>
      <c r="K158" s="644"/>
      <c r="L158" s="644"/>
      <c r="M158" s="644"/>
      <c r="N158" s="644"/>
      <c r="O158" s="644"/>
      <c r="P158" s="644"/>
      <c r="Q158" s="2"/>
      <c r="R158" s="376"/>
      <c r="S158" s="376"/>
      <c r="T158" s="376"/>
      <c r="U158" s="376"/>
      <c r="V158" s="376"/>
      <c r="W158" s="376"/>
      <c r="X158" s="377"/>
      <c r="Y158" s="376"/>
      <c r="Z158" s="377"/>
      <c r="AA158" s="376"/>
      <c r="AB158" s="377"/>
      <c r="AC158" s="376"/>
      <c r="AD158" s="377"/>
      <c r="AE158" s="378"/>
    </row>
    <row r="159" spans="1:31" s="379" customFormat="1" ht="29.25" customHeight="1" x14ac:dyDescent="0.25">
      <c r="A159" s="2"/>
      <c r="B159" s="2"/>
      <c r="C159" s="2"/>
      <c r="D159" s="2"/>
      <c r="E159" s="2"/>
      <c r="F159" s="2"/>
      <c r="G159" s="2"/>
      <c r="H159" s="2"/>
      <c r="I159" s="2"/>
      <c r="J159" s="644"/>
      <c r="K159" s="644"/>
      <c r="L159" s="644"/>
      <c r="M159" s="644"/>
      <c r="N159" s="644"/>
      <c r="O159" s="644"/>
      <c r="P159" s="644"/>
      <c r="Q159" s="2"/>
      <c r="R159" s="376"/>
      <c r="S159" s="376"/>
      <c r="T159" s="376"/>
      <c r="U159" s="376"/>
      <c r="V159" s="376"/>
      <c r="W159" s="376"/>
      <c r="X159" s="377"/>
      <c r="Y159" s="376"/>
      <c r="Z159" s="377"/>
      <c r="AA159" s="376"/>
      <c r="AB159" s="377"/>
      <c r="AC159" s="376"/>
      <c r="AD159" s="377"/>
      <c r="AE159" s="378"/>
    </row>
    <row r="160" spans="1:31" s="379" customFormat="1" ht="29.25" customHeight="1" x14ac:dyDescent="0.25">
      <c r="A160" s="2"/>
      <c r="B160" s="2"/>
      <c r="C160" s="2"/>
      <c r="D160" s="2"/>
      <c r="E160" s="2"/>
      <c r="F160" s="2"/>
      <c r="G160" s="2"/>
      <c r="H160" s="2"/>
      <c r="I160" s="2"/>
      <c r="J160" s="644"/>
      <c r="K160" s="644"/>
      <c r="L160" s="644"/>
      <c r="M160" s="644"/>
      <c r="N160" s="644"/>
      <c r="O160" s="644"/>
      <c r="P160" s="644"/>
      <c r="Q160" s="2"/>
      <c r="R160" s="376"/>
      <c r="S160" s="376"/>
      <c r="T160" s="376"/>
      <c r="U160" s="376"/>
      <c r="V160" s="376"/>
      <c r="W160" s="376"/>
      <c r="X160" s="377"/>
      <c r="Y160" s="376"/>
      <c r="Z160" s="377"/>
      <c r="AA160" s="376"/>
      <c r="AB160" s="377"/>
      <c r="AC160" s="376"/>
      <c r="AD160" s="377"/>
      <c r="AE160" s="378"/>
    </row>
    <row r="161" spans="1:31" s="379" customFormat="1" ht="29.25" customHeight="1" x14ac:dyDescent="0.25">
      <c r="A161" s="2"/>
      <c r="B161" s="2"/>
      <c r="C161" s="2"/>
      <c r="D161" s="2"/>
      <c r="E161" s="2"/>
      <c r="F161" s="2"/>
      <c r="G161" s="2"/>
      <c r="H161" s="2"/>
      <c r="I161" s="2"/>
      <c r="J161" s="644"/>
      <c r="K161" s="644"/>
      <c r="L161" s="644"/>
      <c r="M161" s="644"/>
      <c r="N161" s="644"/>
      <c r="O161" s="644"/>
      <c r="P161" s="644"/>
      <c r="Q161" s="2"/>
      <c r="R161" s="376"/>
      <c r="S161" s="376"/>
      <c r="T161" s="376"/>
      <c r="U161" s="376"/>
      <c r="V161" s="376"/>
      <c r="W161" s="376"/>
      <c r="X161" s="377"/>
      <c r="Y161" s="376"/>
      <c r="Z161" s="377"/>
      <c r="AA161" s="376"/>
      <c r="AB161" s="377"/>
      <c r="AC161" s="376"/>
      <c r="AD161" s="377"/>
      <c r="AE161" s="378"/>
    </row>
    <row r="162" spans="1:31" s="379" customFormat="1" ht="29.25" customHeight="1" x14ac:dyDescent="0.25">
      <c r="A162" s="2"/>
      <c r="B162" s="2"/>
      <c r="C162" s="2"/>
      <c r="D162" s="2"/>
      <c r="E162" s="2"/>
      <c r="F162" s="2"/>
      <c r="G162" s="2"/>
      <c r="H162" s="2"/>
      <c r="I162" s="2"/>
      <c r="J162" s="644"/>
      <c r="K162" s="644"/>
      <c r="L162" s="644"/>
      <c r="M162" s="644"/>
      <c r="N162" s="644"/>
      <c r="O162" s="644"/>
      <c r="P162" s="644"/>
      <c r="Q162" s="2"/>
      <c r="R162" s="376"/>
      <c r="S162" s="376"/>
      <c r="T162" s="376"/>
      <c r="U162" s="376"/>
      <c r="V162" s="376"/>
      <c r="W162" s="376"/>
      <c r="X162" s="377"/>
      <c r="Y162" s="376"/>
      <c r="Z162" s="377"/>
      <c r="AA162" s="376"/>
      <c r="AB162" s="377"/>
      <c r="AC162" s="376"/>
      <c r="AD162" s="377"/>
      <c r="AE162" s="378"/>
    </row>
    <row r="163" spans="1:31" s="379" customFormat="1" ht="29.25" customHeight="1" x14ac:dyDescent="0.25">
      <c r="A163" s="2"/>
      <c r="B163" s="2"/>
      <c r="C163" s="2"/>
      <c r="D163" s="2"/>
      <c r="E163" s="2"/>
      <c r="F163" s="2"/>
      <c r="G163" s="2"/>
      <c r="H163" s="2"/>
      <c r="I163" s="2"/>
      <c r="J163" s="644"/>
      <c r="K163" s="644"/>
      <c r="L163" s="644"/>
      <c r="M163" s="644"/>
      <c r="N163" s="644"/>
      <c r="O163" s="644"/>
      <c r="P163" s="644"/>
      <c r="Q163" s="2"/>
      <c r="R163" s="376"/>
      <c r="S163" s="376"/>
      <c r="T163" s="376"/>
      <c r="U163" s="376"/>
      <c r="V163" s="376"/>
      <c r="W163" s="376"/>
      <c r="X163" s="377"/>
      <c r="Y163" s="376"/>
      <c r="Z163" s="377"/>
      <c r="AA163" s="376"/>
      <c r="AB163" s="377"/>
      <c r="AC163" s="376"/>
      <c r="AD163" s="377"/>
      <c r="AE163" s="378"/>
    </row>
    <row r="164" spans="1:31" s="379" customFormat="1" ht="29.25" customHeight="1" x14ac:dyDescent="0.25">
      <c r="A164" s="2"/>
      <c r="B164" s="2"/>
      <c r="C164" s="2"/>
      <c r="D164" s="2"/>
      <c r="E164" s="2"/>
      <c r="F164" s="2"/>
      <c r="G164" s="2"/>
      <c r="H164" s="2"/>
      <c r="I164" s="2"/>
      <c r="J164" s="644"/>
      <c r="K164" s="644"/>
      <c r="L164" s="644"/>
      <c r="M164" s="644"/>
      <c r="N164" s="644"/>
      <c r="O164" s="644"/>
      <c r="P164" s="644"/>
      <c r="Q164" s="2"/>
      <c r="R164" s="376"/>
      <c r="S164" s="376"/>
      <c r="T164" s="376"/>
      <c r="U164" s="376"/>
      <c r="V164" s="376"/>
      <c r="W164" s="376"/>
      <c r="X164" s="377"/>
      <c r="Y164" s="376"/>
      <c r="Z164" s="377"/>
      <c r="AA164" s="376"/>
      <c r="AB164" s="377"/>
      <c r="AC164" s="376"/>
      <c r="AD164" s="377"/>
      <c r="AE164" s="378"/>
    </row>
    <row r="165" spans="1:31" s="379" customFormat="1" ht="29.25" customHeight="1" x14ac:dyDescent="0.25">
      <c r="A165" s="2"/>
      <c r="B165" s="2"/>
      <c r="C165" s="2"/>
      <c r="D165" s="2"/>
      <c r="E165" s="2"/>
      <c r="F165" s="2"/>
      <c r="G165" s="2"/>
      <c r="H165" s="2"/>
      <c r="I165" s="2"/>
      <c r="J165" s="644"/>
      <c r="K165" s="644"/>
      <c r="L165" s="644"/>
      <c r="M165" s="644"/>
      <c r="N165" s="644"/>
      <c r="O165" s="644"/>
      <c r="P165" s="644"/>
      <c r="Q165" s="2"/>
      <c r="R165" s="376"/>
      <c r="S165" s="376"/>
      <c r="T165" s="376"/>
      <c r="U165" s="376"/>
      <c r="V165" s="376"/>
      <c r="W165" s="376"/>
      <c r="X165" s="377"/>
      <c r="Y165" s="376"/>
      <c r="Z165" s="377"/>
      <c r="AA165" s="376"/>
      <c r="AB165" s="377"/>
      <c r="AC165" s="376"/>
      <c r="AD165" s="377"/>
      <c r="AE165" s="378"/>
    </row>
    <row r="166" spans="1:31" s="379" customFormat="1" ht="29.25" customHeight="1" x14ac:dyDescent="0.25">
      <c r="A166" s="2"/>
      <c r="B166" s="2"/>
      <c r="C166" s="2"/>
      <c r="D166" s="2"/>
      <c r="E166" s="2"/>
      <c r="F166" s="2"/>
      <c r="G166" s="2"/>
      <c r="H166" s="2"/>
      <c r="I166" s="2"/>
      <c r="J166" s="644"/>
      <c r="K166" s="644"/>
      <c r="L166" s="644"/>
      <c r="M166" s="644"/>
      <c r="N166" s="644"/>
      <c r="O166" s="644"/>
      <c r="P166" s="644"/>
      <c r="Q166" s="2"/>
      <c r="R166" s="376"/>
      <c r="S166" s="376"/>
      <c r="T166" s="376"/>
      <c r="U166" s="376"/>
      <c r="V166" s="376"/>
      <c r="W166" s="376"/>
      <c r="X166" s="377"/>
      <c r="Y166" s="376"/>
      <c r="Z166" s="377"/>
      <c r="AA166" s="376"/>
      <c r="AB166" s="377"/>
      <c r="AC166" s="376"/>
      <c r="AD166" s="377"/>
      <c r="AE166" s="378"/>
    </row>
    <row r="167" spans="1:31" s="379" customFormat="1" ht="29.25" customHeight="1" x14ac:dyDescent="0.25">
      <c r="A167" s="2"/>
      <c r="B167" s="2"/>
      <c r="C167" s="2"/>
      <c r="D167" s="2"/>
      <c r="E167" s="2"/>
      <c r="F167" s="2"/>
      <c r="G167" s="2"/>
      <c r="H167" s="2"/>
      <c r="I167" s="2"/>
      <c r="J167" s="644"/>
      <c r="K167" s="644"/>
      <c r="L167" s="644"/>
      <c r="M167" s="644"/>
      <c r="N167" s="644"/>
      <c r="O167" s="644"/>
      <c r="P167" s="644"/>
      <c r="Q167" s="2"/>
      <c r="R167" s="376"/>
      <c r="S167" s="376"/>
      <c r="T167" s="376"/>
      <c r="U167" s="376"/>
      <c r="V167" s="376"/>
      <c r="W167" s="376"/>
      <c r="X167" s="377"/>
      <c r="Y167" s="376"/>
      <c r="Z167" s="377"/>
      <c r="AA167" s="376"/>
      <c r="AB167" s="377"/>
      <c r="AC167" s="376"/>
      <c r="AD167" s="377"/>
      <c r="AE167" s="378"/>
    </row>
    <row r="168" spans="1:31" s="379" customFormat="1" ht="29.25" customHeight="1" x14ac:dyDescent="0.25">
      <c r="A168" s="2"/>
      <c r="B168" s="2"/>
      <c r="C168" s="2"/>
      <c r="D168" s="2"/>
      <c r="E168" s="2"/>
      <c r="F168" s="2"/>
      <c r="G168" s="2"/>
      <c r="H168" s="2"/>
      <c r="I168" s="2"/>
      <c r="J168" s="644"/>
      <c r="K168" s="644"/>
      <c r="L168" s="644"/>
      <c r="M168" s="644"/>
      <c r="N168" s="644"/>
      <c r="O168" s="644"/>
      <c r="P168" s="644"/>
      <c r="Q168" s="2"/>
      <c r="R168" s="376"/>
      <c r="S168" s="376"/>
      <c r="T168" s="376"/>
      <c r="U168" s="376"/>
      <c r="V168" s="376"/>
      <c r="W168" s="376"/>
      <c r="X168" s="377"/>
      <c r="Y168" s="376"/>
      <c r="Z168" s="377"/>
      <c r="AA168" s="376"/>
      <c r="AB168" s="377"/>
      <c r="AC168" s="376"/>
      <c r="AD168" s="377"/>
      <c r="AE168" s="378"/>
    </row>
    <row r="169" spans="1:31" s="379" customFormat="1" ht="29.25" customHeight="1" x14ac:dyDescent="0.25">
      <c r="A169" s="2"/>
      <c r="B169" s="2"/>
      <c r="C169" s="2"/>
      <c r="D169" s="2"/>
      <c r="E169" s="2"/>
      <c r="F169" s="2"/>
      <c r="G169" s="2"/>
      <c r="H169" s="2"/>
      <c r="I169" s="2"/>
      <c r="J169" s="644"/>
      <c r="K169" s="644"/>
      <c r="L169" s="644"/>
      <c r="M169" s="644"/>
      <c r="N169" s="644"/>
      <c r="O169" s="644"/>
      <c r="P169" s="644"/>
      <c r="Q169" s="2"/>
      <c r="R169" s="376"/>
      <c r="S169" s="376"/>
      <c r="T169" s="376"/>
      <c r="U169" s="376"/>
      <c r="V169" s="376"/>
      <c r="W169" s="376"/>
      <c r="X169" s="377"/>
      <c r="Y169" s="376"/>
      <c r="Z169" s="377"/>
      <c r="AA169" s="376"/>
      <c r="AB169" s="377"/>
      <c r="AC169" s="376"/>
      <c r="AD169" s="377"/>
      <c r="AE169" s="378"/>
    </row>
    <row r="170" spans="1:31" s="379" customFormat="1" ht="29.25" customHeight="1" x14ac:dyDescent="0.25">
      <c r="A170" s="2"/>
      <c r="B170" s="2"/>
      <c r="C170" s="2"/>
      <c r="D170" s="2"/>
      <c r="E170" s="2"/>
      <c r="F170" s="2"/>
      <c r="G170" s="2"/>
      <c r="H170" s="2"/>
      <c r="I170" s="2"/>
      <c r="J170" s="644"/>
      <c r="K170" s="644"/>
      <c r="L170" s="644"/>
      <c r="M170" s="644"/>
      <c r="N170" s="644"/>
      <c r="O170" s="644"/>
      <c r="P170" s="644"/>
      <c r="Q170" s="2"/>
      <c r="R170" s="376"/>
      <c r="S170" s="376"/>
      <c r="T170" s="376"/>
      <c r="U170" s="376"/>
      <c r="V170" s="376"/>
      <c r="W170" s="376"/>
      <c r="X170" s="377"/>
      <c r="Y170" s="376"/>
      <c r="Z170" s="377"/>
      <c r="AA170" s="376"/>
      <c r="AB170" s="377"/>
      <c r="AC170" s="376"/>
      <c r="AD170" s="377"/>
      <c r="AE170" s="378"/>
    </row>
    <row r="171" spans="1:31" s="379" customFormat="1" ht="29.25" customHeight="1" x14ac:dyDescent="0.25">
      <c r="A171" s="2"/>
      <c r="B171" s="2"/>
      <c r="C171" s="2"/>
      <c r="D171" s="2"/>
      <c r="E171" s="2"/>
      <c r="F171" s="2"/>
      <c r="G171" s="2"/>
      <c r="H171" s="2"/>
      <c r="I171" s="2"/>
      <c r="J171" s="644"/>
      <c r="K171" s="644"/>
      <c r="L171" s="644"/>
      <c r="M171" s="644"/>
      <c r="N171" s="644"/>
      <c r="O171" s="644"/>
      <c r="P171" s="644"/>
      <c r="Q171" s="2"/>
      <c r="R171" s="376"/>
      <c r="S171" s="376"/>
      <c r="T171" s="376"/>
      <c r="U171" s="376"/>
      <c r="V171" s="376"/>
      <c r="W171" s="376"/>
      <c r="X171" s="377"/>
      <c r="Y171" s="376"/>
      <c r="Z171" s="377"/>
      <c r="AA171" s="376"/>
      <c r="AB171" s="377"/>
      <c r="AC171" s="376"/>
      <c r="AD171" s="377"/>
      <c r="AE171" s="378"/>
    </row>
    <row r="172" spans="1:31" s="379" customFormat="1" ht="29.25" customHeight="1" x14ac:dyDescent="0.25">
      <c r="A172" s="2"/>
      <c r="B172" s="2"/>
      <c r="C172" s="2"/>
      <c r="D172" s="2"/>
      <c r="E172" s="2"/>
      <c r="F172" s="2"/>
      <c r="G172" s="2"/>
      <c r="H172" s="2"/>
      <c r="I172" s="2"/>
      <c r="J172" s="644"/>
      <c r="K172" s="644"/>
      <c r="L172" s="644"/>
      <c r="M172" s="644"/>
      <c r="N172" s="644"/>
      <c r="O172" s="644"/>
      <c r="P172" s="644"/>
      <c r="Q172" s="2"/>
      <c r="R172" s="376"/>
      <c r="S172" s="376"/>
      <c r="T172" s="376"/>
      <c r="U172" s="376"/>
      <c r="V172" s="376"/>
      <c r="W172" s="376"/>
      <c r="X172" s="377"/>
      <c r="Y172" s="376"/>
      <c r="Z172" s="377"/>
      <c r="AA172" s="376"/>
      <c r="AB172" s="377"/>
      <c r="AC172" s="376"/>
      <c r="AD172" s="377"/>
      <c r="AE172" s="378"/>
    </row>
    <row r="173" spans="1:31" s="379" customFormat="1" ht="29.25" customHeight="1" x14ac:dyDescent="0.25">
      <c r="A173" s="2"/>
      <c r="B173" s="2"/>
      <c r="C173" s="2"/>
      <c r="D173" s="2"/>
      <c r="E173" s="2"/>
      <c r="F173" s="2"/>
      <c r="G173" s="2"/>
      <c r="H173" s="2"/>
      <c r="I173" s="2"/>
      <c r="J173" s="644"/>
      <c r="K173" s="644"/>
      <c r="L173" s="644"/>
      <c r="M173" s="644"/>
      <c r="N173" s="644"/>
      <c r="O173" s="644"/>
      <c r="P173" s="644"/>
      <c r="Q173" s="2"/>
      <c r="R173" s="376"/>
      <c r="S173" s="376"/>
      <c r="T173" s="376"/>
      <c r="U173" s="376"/>
      <c r="V173" s="376"/>
      <c r="W173" s="376"/>
      <c r="X173" s="377"/>
      <c r="Y173" s="376"/>
      <c r="Z173" s="377"/>
      <c r="AA173" s="376"/>
      <c r="AB173" s="377"/>
      <c r="AC173" s="376"/>
      <c r="AD173" s="377"/>
      <c r="AE173" s="378"/>
    </row>
    <row r="174" spans="1:31" s="379" customFormat="1" ht="29.25" customHeight="1" x14ac:dyDescent="0.25">
      <c r="A174" s="2"/>
      <c r="B174" s="2"/>
      <c r="C174" s="2"/>
      <c r="D174" s="2"/>
      <c r="E174" s="2"/>
      <c r="F174" s="2"/>
      <c r="G174" s="2"/>
      <c r="H174" s="2"/>
      <c r="I174" s="2"/>
      <c r="J174" s="644"/>
      <c r="K174" s="644"/>
      <c r="L174" s="644"/>
      <c r="M174" s="644"/>
      <c r="N174" s="644"/>
      <c r="O174" s="644"/>
      <c r="P174" s="644"/>
      <c r="Q174" s="2"/>
      <c r="R174" s="376"/>
      <c r="S174" s="376"/>
      <c r="T174" s="376"/>
      <c r="U174" s="376"/>
      <c r="V174" s="376"/>
      <c r="W174" s="376"/>
      <c r="X174" s="377"/>
      <c r="Y174" s="376"/>
      <c r="Z174" s="377"/>
      <c r="AA174" s="376"/>
      <c r="AB174" s="377"/>
      <c r="AC174" s="376"/>
      <c r="AD174" s="377"/>
      <c r="AE174" s="378"/>
    </row>
    <row r="175" spans="1:31" s="379" customFormat="1" ht="29.25" customHeight="1" x14ac:dyDescent="0.25">
      <c r="A175" s="2"/>
      <c r="B175" s="2"/>
      <c r="C175" s="2"/>
      <c r="D175" s="2"/>
      <c r="E175" s="2"/>
      <c r="F175" s="2"/>
      <c r="G175" s="2"/>
      <c r="H175" s="2"/>
      <c r="I175" s="2"/>
      <c r="J175" s="644"/>
      <c r="K175" s="644"/>
      <c r="L175" s="644"/>
      <c r="M175" s="644"/>
      <c r="N175" s="644"/>
      <c r="O175" s="644"/>
      <c r="P175" s="644"/>
      <c r="Q175" s="2"/>
      <c r="R175" s="376"/>
      <c r="S175" s="376"/>
      <c r="T175" s="376"/>
      <c r="U175" s="376"/>
      <c r="V175" s="376"/>
      <c r="W175" s="376"/>
      <c r="X175" s="377"/>
      <c r="Y175" s="376"/>
      <c r="Z175" s="377"/>
      <c r="AA175" s="376"/>
      <c r="AB175" s="377"/>
      <c r="AC175" s="376"/>
      <c r="AD175" s="377"/>
      <c r="AE175" s="378"/>
    </row>
    <row r="176" spans="1:31" s="379" customFormat="1" ht="29.25" customHeight="1" x14ac:dyDescent="0.25">
      <c r="A176" s="2"/>
      <c r="B176" s="2"/>
      <c r="C176" s="2"/>
      <c r="D176" s="2"/>
      <c r="E176" s="2"/>
      <c r="F176" s="2"/>
      <c r="G176" s="2"/>
      <c r="H176" s="2"/>
      <c r="I176" s="2"/>
      <c r="J176" s="644"/>
      <c r="K176" s="644"/>
      <c r="L176" s="644"/>
      <c r="M176" s="644"/>
      <c r="N176" s="644"/>
      <c r="O176" s="644"/>
      <c r="P176" s="644"/>
      <c r="Q176" s="2"/>
      <c r="R176" s="376"/>
      <c r="S176" s="376"/>
      <c r="T176" s="376"/>
      <c r="U176" s="376"/>
      <c r="V176" s="376"/>
      <c r="W176" s="376"/>
      <c r="X176" s="377"/>
      <c r="Y176" s="376"/>
      <c r="Z176" s="377"/>
      <c r="AA176" s="376"/>
      <c r="AB176" s="377"/>
      <c r="AC176" s="376"/>
      <c r="AD176" s="377"/>
      <c r="AE176" s="378"/>
    </row>
    <row r="177" spans="1:31" s="379" customFormat="1" ht="29.25" customHeight="1" x14ac:dyDescent="0.25">
      <c r="A177" s="2"/>
      <c r="B177" s="2"/>
      <c r="C177" s="2"/>
      <c r="D177" s="2"/>
      <c r="E177" s="2"/>
      <c r="F177" s="2"/>
      <c r="G177" s="2"/>
      <c r="H177" s="2"/>
      <c r="I177" s="2"/>
      <c r="J177" s="644"/>
      <c r="K177" s="644"/>
      <c r="L177" s="644"/>
      <c r="M177" s="644"/>
      <c r="N177" s="644"/>
      <c r="O177" s="644"/>
      <c r="P177" s="644"/>
      <c r="Q177" s="2"/>
      <c r="R177" s="376"/>
      <c r="S177" s="376"/>
      <c r="T177" s="376"/>
      <c r="U177" s="376"/>
      <c r="V177" s="376"/>
      <c r="W177" s="376"/>
      <c r="X177" s="377"/>
      <c r="Y177" s="376"/>
      <c r="Z177" s="377"/>
      <c r="AA177" s="376"/>
      <c r="AB177" s="377"/>
      <c r="AC177" s="376"/>
      <c r="AD177" s="377"/>
      <c r="AE177" s="378"/>
    </row>
    <row r="178" spans="1:31" s="379" customFormat="1" ht="29.25" customHeight="1" x14ac:dyDescent="0.25">
      <c r="A178" s="2"/>
      <c r="B178" s="2"/>
      <c r="C178" s="2"/>
      <c r="D178" s="2"/>
      <c r="E178" s="2"/>
      <c r="F178" s="2"/>
      <c r="G178" s="2"/>
      <c r="H178" s="2"/>
      <c r="I178" s="2"/>
      <c r="J178" s="644"/>
      <c r="K178" s="644"/>
      <c r="L178" s="644"/>
      <c r="M178" s="644"/>
      <c r="N178" s="644"/>
      <c r="O178" s="644"/>
      <c r="P178" s="644"/>
      <c r="Q178" s="2"/>
      <c r="R178" s="376"/>
      <c r="S178" s="376"/>
      <c r="T178" s="376"/>
      <c r="U178" s="376"/>
      <c r="V178" s="376"/>
      <c r="W178" s="376"/>
      <c r="X178" s="377"/>
      <c r="Y178" s="376"/>
      <c r="Z178" s="377"/>
      <c r="AA178" s="376"/>
      <c r="AB178" s="377"/>
      <c r="AC178" s="376"/>
      <c r="AD178" s="377"/>
      <c r="AE178" s="378"/>
    </row>
    <row r="179" spans="1:31" s="379" customFormat="1" ht="29.25" customHeight="1" x14ac:dyDescent="0.25">
      <c r="A179" s="2"/>
      <c r="B179" s="2"/>
      <c r="C179" s="2"/>
      <c r="D179" s="2"/>
      <c r="E179" s="2"/>
      <c r="F179" s="2"/>
      <c r="G179" s="2"/>
      <c r="H179" s="2"/>
      <c r="I179" s="2"/>
      <c r="J179" s="644"/>
      <c r="K179" s="644"/>
      <c r="L179" s="644"/>
      <c r="M179" s="644"/>
      <c r="N179" s="644"/>
      <c r="O179" s="644"/>
      <c r="P179" s="644"/>
      <c r="Q179" s="2"/>
      <c r="R179" s="376"/>
      <c r="S179" s="376"/>
      <c r="T179" s="376"/>
      <c r="U179" s="376"/>
      <c r="V179" s="376"/>
      <c r="W179" s="376"/>
      <c r="X179" s="377"/>
      <c r="Y179" s="376"/>
      <c r="Z179" s="377"/>
      <c r="AA179" s="376"/>
      <c r="AB179" s="377"/>
      <c r="AC179" s="376"/>
      <c r="AD179" s="377"/>
      <c r="AE179" s="378"/>
    </row>
    <row r="180" spans="1:31" s="379" customFormat="1" ht="29.25" customHeight="1" x14ac:dyDescent="0.25">
      <c r="A180" s="2"/>
      <c r="B180" s="2"/>
      <c r="C180" s="2"/>
      <c r="D180" s="2"/>
      <c r="E180" s="2"/>
      <c r="F180" s="2"/>
      <c r="G180" s="2"/>
      <c r="H180" s="2"/>
      <c r="I180" s="2"/>
      <c r="J180" s="644"/>
      <c r="K180" s="644"/>
      <c r="L180" s="644"/>
      <c r="M180" s="644"/>
      <c r="N180" s="644"/>
      <c r="O180" s="644"/>
      <c r="P180" s="644"/>
      <c r="Q180" s="2"/>
      <c r="R180" s="376"/>
      <c r="S180" s="376"/>
      <c r="T180" s="376"/>
      <c r="U180" s="376"/>
      <c r="V180" s="376"/>
      <c r="W180" s="376"/>
      <c r="X180" s="377"/>
      <c r="Y180" s="376"/>
      <c r="Z180" s="377"/>
      <c r="AA180" s="376"/>
      <c r="AB180" s="377"/>
      <c r="AC180" s="376"/>
      <c r="AD180" s="377"/>
      <c r="AE180" s="378"/>
    </row>
    <row r="181" spans="1:31" s="379" customFormat="1" ht="29.25" customHeight="1" x14ac:dyDescent="0.25">
      <c r="A181" s="2"/>
      <c r="B181" s="2"/>
      <c r="C181" s="2"/>
      <c r="D181" s="2"/>
      <c r="E181" s="2"/>
      <c r="F181" s="2"/>
      <c r="G181" s="2"/>
      <c r="H181" s="2"/>
      <c r="I181" s="2"/>
      <c r="J181" s="644"/>
      <c r="K181" s="644"/>
      <c r="L181" s="644"/>
      <c r="M181" s="644"/>
      <c r="N181" s="644"/>
      <c r="O181" s="644"/>
      <c r="P181" s="644"/>
      <c r="Q181" s="2"/>
      <c r="R181" s="376"/>
      <c r="S181" s="376"/>
      <c r="T181" s="376"/>
      <c r="U181" s="376"/>
      <c r="V181" s="376"/>
      <c r="W181" s="376"/>
      <c r="X181" s="377"/>
      <c r="Y181" s="376"/>
      <c r="Z181" s="377"/>
      <c r="AA181" s="376"/>
      <c r="AB181" s="377"/>
      <c r="AC181" s="376"/>
      <c r="AD181" s="377"/>
      <c r="AE181" s="378"/>
    </row>
    <row r="182" spans="1:31" s="379" customFormat="1" ht="29.25" customHeight="1" x14ac:dyDescent="0.25">
      <c r="A182" s="2"/>
      <c r="B182" s="2"/>
      <c r="C182" s="2"/>
      <c r="D182" s="2"/>
      <c r="E182" s="2"/>
      <c r="F182" s="2"/>
      <c r="G182" s="2"/>
      <c r="H182" s="2"/>
      <c r="I182" s="2"/>
      <c r="J182" s="644"/>
      <c r="K182" s="644"/>
      <c r="L182" s="644"/>
      <c r="M182" s="644"/>
      <c r="N182" s="644"/>
      <c r="O182" s="644"/>
      <c r="P182" s="644"/>
      <c r="Q182" s="2"/>
      <c r="R182" s="376"/>
      <c r="S182" s="376"/>
      <c r="T182" s="376"/>
      <c r="U182" s="376"/>
      <c r="V182" s="376"/>
      <c r="W182" s="376"/>
      <c r="X182" s="377"/>
      <c r="Y182" s="376"/>
      <c r="Z182" s="377"/>
      <c r="AA182" s="376"/>
      <c r="AB182" s="377"/>
      <c r="AC182" s="376"/>
      <c r="AD182" s="377"/>
      <c r="AE182" s="378"/>
    </row>
    <row r="183" spans="1:31" s="379" customFormat="1" ht="29.25" customHeight="1" x14ac:dyDescent="0.25">
      <c r="A183" s="2"/>
      <c r="B183" s="2"/>
      <c r="C183" s="2"/>
      <c r="D183" s="2"/>
      <c r="E183" s="2"/>
      <c r="F183" s="2"/>
      <c r="G183" s="2"/>
      <c r="H183" s="2"/>
      <c r="I183" s="2"/>
      <c r="J183" s="644"/>
      <c r="K183" s="644"/>
      <c r="L183" s="644"/>
      <c r="M183" s="644"/>
      <c r="N183" s="644"/>
      <c r="O183" s="644"/>
      <c r="P183" s="644"/>
      <c r="Q183" s="2"/>
      <c r="R183" s="376"/>
      <c r="S183" s="376"/>
      <c r="T183" s="376"/>
      <c r="U183" s="376"/>
      <c r="V183" s="376"/>
      <c r="W183" s="376"/>
      <c r="X183" s="377"/>
      <c r="Y183" s="376"/>
      <c r="Z183" s="377"/>
      <c r="AA183" s="376"/>
      <c r="AB183" s="377"/>
      <c r="AC183" s="376"/>
      <c r="AD183" s="377"/>
      <c r="AE183" s="378"/>
    </row>
    <row r="184" spans="1:31" s="379" customFormat="1" ht="29.25" customHeight="1" x14ac:dyDescent="0.25">
      <c r="A184" s="2"/>
      <c r="B184" s="2"/>
      <c r="C184" s="2"/>
      <c r="D184" s="2"/>
      <c r="E184" s="2"/>
      <c r="F184" s="2"/>
      <c r="G184" s="2"/>
      <c r="H184" s="2"/>
      <c r="I184" s="2"/>
      <c r="J184" s="644"/>
      <c r="K184" s="644"/>
      <c r="L184" s="644"/>
      <c r="M184" s="644"/>
      <c r="N184" s="644"/>
      <c r="O184" s="644"/>
      <c r="P184" s="644"/>
      <c r="Q184" s="2"/>
      <c r="R184" s="376"/>
      <c r="S184" s="376"/>
      <c r="T184" s="376"/>
      <c r="U184" s="376"/>
      <c r="V184" s="376"/>
      <c r="W184" s="376"/>
      <c r="X184" s="377"/>
      <c r="Y184" s="376"/>
      <c r="Z184" s="377"/>
      <c r="AA184" s="376"/>
      <c r="AB184" s="377"/>
      <c r="AC184" s="376"/>
      <c r="AD184" s="377"/>
      <c r="AE184" s="378"/>
    </row>
    <row r="185" spans="1:31" s="379" customFormat="1" ht="29.25" customHeight="1" x14ac:dyDescent="0.25">
      <c r="A185" s="2"/>
      <c r="B185" s="2"/>
      <c r="C185" s="2"/>
      <c r="D185" s="2"/>
      <c r="E185" s="2"/>
      <c r="F185" s="2"/>
      <c r="G185" s="2"/>
      <c r="H185" s="2"/>
      <c r="I185" s="2"/>
      <c r="J185" s="644"/>
      <c r="K185" s="644"/>
      <c r="L185" s="644"/>
      <c r="M185" s="644"/>
      <c r="N185" s="644"/>
      <c r="O185" s="644"/>
      <c r="P185" s="644"/>
      <c r="Q185" s="2"/>
      <c r="R185" s="376"/>
      <c r="S185" s="376"/>
      <c r="T185" s="376"/>
      <c r="U185" s="376"/>
      <c r="V185" s="376"/>
      <c r="W185" s="376"/>
      <c r="X185" s="377"/>
      <c r="Y185" s="376"/>
      <c r="Z185" s="377"/>
      <c r="AA185" s="376"/>
      <c r="AB185" s="377"/>
      <c r="AC185" s="376"/>
      <c r="AD185" s="377"/>
      <c r="AE185" s="378"/>
    </row>
    <row r="186" spans="1:31" s="379" customFormat="1" ht="29.25" customHeight="1" x14ac:dyDescent="0.25">
      <c r="A186" s="2"/>
      <c r="B186" s="2"/>
      <c r="C186" s="2"/>
      <c r="D186" s="2"/>
      <c r="E186" s="2"/>
      <c r="F186" s="2"/>
      <c r="G186" s="2"/>
      <c r="H186" s="2"/>
      <c r="I186" s="2"/>
      <c r="J186" s="644"/>
      <c r="K186" s="644"/>
      <c r="L186" s="644"/>
      <c r="M186" s="644"/>
      <c r="N186" s="644"/>
      <c r="O186" s="644"/>
      <c r="P186" s="644"/>
      <c r="Q186" s="2"/>
      <c r="R186" s="376"/>
      <c r="S186" s="376"/>
      <c r="T186" s="376"/>
      <c r="U186" s="376"/>
      <c r="V186" s="376"/>
      <c r="W186" s="376"/>
      <c r="X186" s="377"/>
      <c r="Y186" s="376"/>
      <c r="Z186" s="377"/>
      <c r="AA186" s="376"/>
      <c r="AB186" s="377"/>
      <c r="AC186" s="376"/>
      <c r="AD186" s="377"/>
      <c r="AE186" s="378"/>
    </row>
    <row r="187" spans="1:31" s="379" customFormat="1" ht="29.25" customHeight="1" x14ac:dyDescent="0.25">
      <c r="A187" s="2"/>
      <c r="B187" s="2"/>
      <c r="C187" s="2"/>
      <c r="D187" s="2"/>
      <c r="E187" s="2"/>
      <c r="F187" s="2"/>
      <c r="G187" s="2"/>
      <c r="H187" s="2"/>
      <c r="I187" s="2"/>
      <c r="J187" s="644"/>
      <c r="K187" s="644"/>
      <c r="L187" s="644"/>
      <c r="M187" s="644"/>
      <c r="N187" s="644"/>
      <c r="O187" s="644"/>
      <c r="P187" s="644"/>
      <c r="Q187" s="2"/>
      <c r="R187" s="376"/>
      <c r="S187" s="376"/>
      <c r="T187" s="376"/>
      <c r="U187" s="376"/>
      <c r="V187" s="376"/>
      <c r="W187" s="376"/>
      <c r="X187" s="377"/>
      <c r="Y187" s="376"/>
      <c r="Z187" s="377"/>
      <c r="AA187" s="376"/>
      <c r="AB187" s="377"/>
      <c r="AC187" s="376"/>
      <c r="AD187" s="377"/>
      <c r="AE187" s="378"/>
    </row>
    <row r="188" spans="1:31" s="379" customFormat="1" ht="29.25" customHeight="1" x14ac:dyDescent="0.25">
      <c r="A188" s="2"/>
      <c r="B188" s="2"/>
      <c r="C188" s="2"/>
      <c r="D188" s="2"/>
      <c r="E188" s="2"/>
      <c r="F188" s="2"/>
      <c r="G188" s="2"/>
      <c r="H188" s="2"/>
      <c r="I188" s="2"/>
      <c r="J188" s="644"/>
      <c r="K188" s="644"/>
      <c r="L188" s="644"/>
      <c r="M188" s="644"/>
      <c r="N188" s="644"/>
      <c r="O188" s="644"/>
      <c r="P188" s="644"/>
      <c r="Q188" s="2"/>
      <c r="R188" s="376"/>
      <c r="S188" s="376"/>
      <c r="T188" s="376"/>
      <c r="U188" s="376"/>
      <c r="V188" s="376"/>
      <c r="W188" s="376"/>
      <c r="X188" s="377"/>
      <c r="Y188" s="376"/>
      <c r="Z188" s="377"/>
      <c r="AA188" s="376"/>
      <c r="AB188" s="377"/>
      <c r="AC188" s="376"/>
      <c r="AD188" s="377"/>
      <c r="AE188" s="378"/>
    </row>
    <row r="189" spans="1:31" s="379" customFormat="1" ht="29.25" customHeight="1" x14ac:dyDescent="0.25">
      <c r="A189" s="2"/>
      <c r="B189" s="2"/>
      <c r="C189" s="2"/>
      <c r="D189" s="2"/>
      <c r="E189" s="2"/>
      <c r="F189" s="2"/>
      <c r="G189" s="2"/>
      <c r="H189" s="2"/>
      <c r="I189" s="2"/>
      <c r="J189" s="644"/>
      <c r="K189" s="644"/>
      <c r="L189" s="644"/>
      <c r="M189" s="644"/>
      <c r="N189" s="644"/>
      <c r="O189" s="644"/>
      <c r="P189" s="644"/>
      <c r="Q189" s="2"/>
      <c r="R189" s="376"/>
      <c r="S189" s="376"/>
      <c r="T189" s="376"/>
      <c r="U189" s="376"/>
      <c r="V189" s="376"/>
      <c r="W189" s="376"/>
      <c r="X189" s="377"/>
      <c r="Y189" s="376"/>
      <c r="Z189" s="377"/>
      <c r="AA189" s="376"/>
      <c r="AB189" s="377"/>
      <c r="AC189" s="376"/>
      <c r="AD189" s="377"/>
      <c r="AE189" s="378"/>
    </row>
    <row r="190" spans="1:31" s="379" customFormat="1" ht="29.25" customHeight="1" x14ac:dyDescent="0.25">
      <c r="A190" s="2"/>
      <c r="B190" s="2"/>
      <c r="C190" s="2"/>
      <c r="D190" s="2"/>
      <c r="E190" s="2"/>
      <c r="F190" s="2"/>
      <c r="G190" s="2"/>
      <c r="H190" s="2"/>
      <c r="I190" s="2"/>
      <c r="J190" s="644"/>
      <c r="K190" s="644"/>
      <c r="L190" s="644"/>
      <c r="M190" s="644"/>
      <c r="N190" s="644"/>
      <c r="O190" s="644"/>
      <c r="P190" s="644"/>
      <c r="Q190" s="2"/>
      <c r="R190" s="376"/>
      <c r="S190" s="376"/>
      <c r="T190" s="376"/>
      <c r="U190" s="376"/>
      <c r="V190" s="376"/>
      <c r="W190" s="376"/>
      <c r="X190" s="377"/>
      <c r="Y190" s="376"/>
      <c r="Z190" s="377"/>
      <c r="AA190" s="376"/>
      <c r="AB190" s="377"/>
      <c r="AC190" s="376"/>
      <c r="AD190" s="377"/>
      <c r="AE190" s="378"/>
    </row>
    <row r="191" spans="1:31" s="379" customFormat="1" ht="29.25" customHeight="1" x14ac:dyDescent="0.25">
      <c r="A191" s="2"/>
      <c r="B191" s="2"/>
      <c r="C191" s="2"/>
      <c r="D191" s="2"/>
      <c r="E191" s="2"/>
      <c r="F191" s="2"/>
      <c r="G191" s="2"/>
      <c r="H191" s="2"/>
      <c r="I191" s="2"/>
      <c r="J191" s="644"/>
      <c r="K191" s="644"/>
      <c r="L191" s="644"/>
      <c r="M191" s="644"/>
      <c r="N191" s="644"/>
      <c r="O191" s="644"/>
      <c r="P191" s="644"/>
      <c r="Q191" s="2"/>
      <c r="R191" s="376"/>
      <c r="S191" s="376"/>
      <c r="T191" s="376"/>
      <c r="U191" s="376"/>
      <c r="V191" s="376"/>
      <c r="W191" s="376"/>
      <c r="X191" s="377"/>
      <c r="Y191" s="376"/>
      <c r="Z191" s="377"/>
      <c r="AA191" s="376"/>
      <c r="AB191" s="377"/>
      <c r="AC191" s="376"/>
      <c r="AD191" s="377"/>
      <c r="AE191" s="378"/>
    </row>
    <row r="192" spans="1:31" s="379" customFormat="1" ht="29.25" customHeight="1" x14ac:dyDescent="0.25">
      <c r="A192" s="2"/>
      <c r="B192" s="2"/>
      <c r="C192" s="2"/>
      <c r="D192" s="2"/>
      <c r="E192" s="2"/>
      <c r="F192" s="2"/>
      <c r="G192" s="2"/>
      <c r="H192" s="2"/>
      <c r="I192" s="2"/>
      <c r="J192" s="644"/>
      <c r="K192" s="644"/>
      <c r="L192" s="644"/>
      <c r="M192" s="644"/>
      <c r="N192" s="644"/>
      <c r="O192" s="644"/>
      <c r="P192" s="644"/>
      <c r="Q192" s="2"/>
      <c r="R192" s="376"/>
      <c r="S192" s="376"/>
      <c r="T192" s="376"/>
      <c r="U192" s="376"/>
      <c r="V192" s="376"/>
      <c r="W192" s="376"/>
      <c r="X192" s="377"/>
      <c r="Y192" s="376"/>
      <c r="Z192" s="377"/>
      <c r="AA192" s="376"/>
      <c r="AB192" s="377"/>
      <c r="AC192" s="376"/>
      <c r="AD192" s="377"/>
      <c r="AE192" s="378"/>
    </row>
    <row r="193" spans="1:31" s="379" customFormat="1" ht="29.25" customHeight="1" x14ac:dyDescent="0.25">
      <c r="A193" s="2"/>
      <c r="B193" s="2"/>
      <c r="C193" s="2"/>
      <c r="D193" s="2"/>
      <c r="E193" s="2"/>
      <c r="F193" s="2"/>
      <c r="G193" s="2"/>
      <c r="H193" s="2"/>
      <c r="I193" s="2"/>
      <c r="J193" s="644"/>
      <c r="K193" s="644"/>
      <c r="L193" s="644"/>
      <c r="M193" s="644"/>
      <c r="N193" s="644"/>
      <c r="O193" s="644"/>
      <c r="P193" s="644"/>
      <c r="Q193" s="2"/>
      <c r="R193" s="376"/>
      <c r="S193" s="376"/>
      <c r="T193" s="376"/>
      <c r="U193" s="376"/>
      <c r="V193" s="376"/>
      <c r="W193" s="376"/>
      <c r="X193" s="377"/>
      <c r="Y193" s="376"/>
      <c r="Z193" s="377"/>
      <c r="AA193" s="376"/>
      <c r="AB193" s="377"/>
      <c r="AC193" s="376"/>
      <c r="AD193" s="377"/>
      <c r="AE193" s="378"/>
    </row>
    <row r="194" spans="1:31" s="379" customFormat="1" ht="29.25" customHeight="1" x14ac:dyDescent="0.25">
      <c r="A194" s="2"/>
      <c r="B194" s="2"/>
      <c r="C194" s="2"/>
      <c r="D194" s="2"/>
      <c r="E194" s="2"/>
      <c r="F194" s="2"/>
      <c r="G194" s="2"/>
      <c r="H194" s="2"/>
      <c r="I194" s="2"/>
      <c r="J194" s="644"/>
      <c r="K194" s="644"/>
      <c r="L194" s="644"/>
      <c r="M194" s="644"/>
      <c r="N194" s="644"/>
      <c r="O194" s="644"/>
      <c r="P194" s="644"/>
      <c r="Q194" s="2"/>
      <c r="R194" s="376"/>
      <c r="S194" s="376"/>
      <c r="T194" s="376"/>
      <c r="U194" s="376"/>
      <c r="V194" s="376"/>
      <c r="W194" s="376"/>
      <c r="X194" s="377"/>
      <c r="Y194" s="376"/>
      <c r="Z194" s="377"/>
      <c r="AA194" s="376"/>
      <c r="AB194" s="377"/>
      <c r="AC194" s="376"/>
      <c r="AD194" s="377"/>
      <c r="AE194" s="378"/>
    </row>
    <row r="195" spans="1:31" s="379" customFormat="1" ht="29.25" customHeight="1" x14ac:dyDescent="0.25">
      <c r="A195" s="2"/>
      <c r="B195" s="2"/>
      <c r="C195" s="2"/>
      <c r="D195" s="2"/>
      <c r="E195" s="2"/>
      <c r="F195" s="2"/>
      <c r="G195" s="2"/>
      <c r="H195" s="2"/>
      <c r="I195" s="2"/>
      <c r="J195" s="644"/>
      <c r="K195" s="644"/>
      <c r="L195" s="644"/>
      <c r="M195" s="644"/>
      <c r="N195" s="644"/>
      <c r="O195" s="644"/>
      <c r="P195" s="644"/>
      <c r="Q195" s="2"/>
      <c r="R195" s="376"/>
      <c r="S195" s="376"/>
      <c r="T195" s="376"/>
      <c r="U195" s="376"/>
      <c r="V195" s="376"/>
      <c r="W195" s="376"/>
      <c r="X195" s="377"/>
      <c r="Y195" s="376"/>
      <c r="Z195" s="377"/>
      <c r="AA195" s="376"/>
      <c r="AB195" s="377"/>
      <c r="AC195" s="376"/>
      <c r="AD195" s="377"/>
      <c r="AE195" s="378"/>
    </row>
    <row r="196" spans="1:31" s="379" customFormat="1" ht="29.25" customHeight="1" x14ac:dyDescent="0.25">
      <c r="A196" s="2"/>
      <c r="B196" s="2"/>
      <c r="C196" s="2"/>
      <c r="D196" s="2"/>
      <c r="E196" s="2"/>
      <c r="F196" s="2"/>
      <c r="G196" s="2"/>
      <c r="H196" s="2"/>
      <c r="I196" s="2"/>
      <c r="J196" s="644"/>
      <c r="K196" s="644"/>
      <c r="L196" s="644"/>
      <c r="M196" s="644"/>
      <c r="N196" s="644"/>
      <c r="O196" s="644"/>
      <c r="P196" s="644"/>
      <c r="Q196" s="2"/>
      <c r="R196" s="376"/>
      <c r="S196" s="376"/>
      <c r="T196" s="376"/>
      <c r="U196" s="376"/>
      <c r="V196" s="376"/>
      <c r="W196" s="376"/>
      <c r="X196" s="377"/>
      <c r="Y196" s="376"/>
      <c r="Z196" s="377"/>
      <c r="AA196" s="376"/>
      <c r="AB196" s="377"/>
      <c r="AC196" s="376"/>
      <c r="AD196" s="377"/>
      <c r="AE196" s="378"/>
    </row>
    <row r="197" spans="1:31" s="379" customFormat="1" ht="29.25" customHeight="1" x14ac:dyDescent="0.25">
      <c r="A197" s="2"/>
      <c r="B197" s="2"/>
      <c r="C197" s="2"/>
      <c r="D197" s="2"/>
      <c r="E197" s="2"/>
      <c r="F197" s="2"/>
      <c r="G197" s="2"/>
      <c r="H197" s="2"/>
      <c r="I197" s="2"/>
      <c r="J197" s="644"/>
      <c r="K197" s="644"/>
      <c r="L197" s="644"/>
      <c r="M197" s="644"/>
      <c r="N197" s="644"/>
      <c r="O197" s="644"/>
      <c r="P197" s="644"/>
      <c r="Q197" s="2"/>
      <c r="R197" s="376"/>
      <c r="S197" s="376"/>
      <c r="T197" s="376"/>
      <c r="U197" s="376"/>
      <c r="V197" s="376"/>
      <c r="W197" s="376"/>
      <c r="X197" s="377"/>
      <c r="Y197" s="376"/>
      <c r="Z197" s="377"/>
      <c r="AA197" s="376"/>
      <c r="AB197" s="377"/>
      <c r="AC197" s="376"/>
      <c r="AD197" s="377"/>
      <c r="AE197" s="378"/>
    </row>
    <row r="198" spans="1:31" s="379" customFormat="1" ht="29.25" customHeight="1" x14ac:dyDescent="0.25">
      <c r="A198" s="2"/>
      <c r="B198" s="2"/>
      <c r="C198" s="2"/>
      <c r="D198" s="2"/>
      <c r="E198" s="2"/>
      <c r="F198" s="2"/>
      <c r="G198" s="2"/>
      <c r="H198" s="2"/>
      <c r="I198" s="2"/>
      <c r="J198" s="644"/>
      <c r="K198" s="644"/>
      <c r="L198" s="644"/>
      <c r="M198" s="644"/>
      <c r="N198" s="644"/>
      <c r="O198" s="644"/>
      <c r="P198" s="644"/>
      <c r="Q198" s="2"/>
      <c r="R198" s="376"/>
      <c r="S198" s="376"/>
      <c r="T198" s="376"/>
      <c r="U198" s="376"/>
      <c r="V198" s="376"/>
      <c r="W198" s="376"/>
      <c r="X198" s="377"/>
      <c r="Y198" s="376"/>
      <c r="Z198" s="377"/>
      <c r="AA198" s="376"/>
      <c r="AB198" s="377"/>
      <c r="AC198" s="376"/>
      <c r="AD198" s="377"/>
      <c r="AE198" s="378"/>
    </row>
    <row r="199" spans="1:31" s="379" customFormat="1" ht="29.25" customHeight="1" x14ac:dyDescent="0.25">
      <c r="A199" s="2"/>
      <c r="B199" s="2"/>
      <c r="C199" s="2"/>
      <c r="D199" s="2"/>
      <c r="E199" s="2"/>
      <c r="F199" s="2"/>
      <c r="G199" s="2"/>
      <c r="H199" s="2"/>
      <c r="I199" s="2"/>
      <c r="J199" s="644"/>
      <c r="K199" s="644"/>
      <c r="L199" s="644"/>
      <c r="M199" s="644"/>
      <c r="N199" s="644"/>
      <c r="O199" s="644"/>
      <c r="P199" s="644"/>
      <c r="Q199" s="2"/>
      <c r="R199" s="376"/>
      <c r="S199" s="376"/>
      <c r="T199" s="376"/>
      <c r="U199" s="376"/>
      <c r="V199" s="376"/>
      <c r="W199" s="376"/>
      <c r="X199" s="377"/>
      <c r="Y199" s="376"/>
      <c r="Z199" s="377"/>
      <c r="AA199" s="376"/>
      <c r="AB199" s="377"/>
      <c r="AC199" s="376"/>
      <c r="AD199" s="377"/>
      <c r="AE199" s="378"/>
    </row>
    <row r="200" spans="1:31" s="379" customFormat="1" ht="29.25" customHeight="1" x14ac:dyDescent="0.25">
      <c r="A200" s="2"/>
      <c r="B200" s="2"/>
      <c r="C200" s="2"/>
      <c r="D200" s="2"/>
      <c r="E200" s="2"/>
      <c r="F200" s="2"/>
      <c r="G200" s="2"/>
      <c r="H200" s="2"/>
      <c r="I200" s="2"/>
      <c r="J200" s="644"/>
      <c r="K200" s="644"/>
      <c r="L200" s="644"/>
      <c r="M200" s="644"/>
      <c r="N200" s="644"/>
      <c r="O200" s="644"/>
      <c r="P200" s="644"/>
      <c r="Q200" s="2"/>
      <c r="R200" s="376"/>
      <c r="S200" s="376"/>
      <c r="T200" s="376"/>
      <c r="U200" s="376"/>
      <c r="V200" s="376"/>
      <c r="W200" s="376"/>
      <c r="X200" s="377"/>
      <c r="Y200" s="376"/>
      <c r="Z200" s="377"/>
      <c r="AA200" s="376"/>
      <c r="AB200" s="377"/>
      <c r="AC200" s="376"/>
      <c r="AD200" s="377"/>
      <c r="AE200" s="378"/>
    </row>
    <row r="201" spans="1:31" s="379" customFormat="1" ht="29.25" customHeight="1" x14ac:dyDescent="0.25">
      <c r="A201" s="2"/>
      <c r="B201" s="2"/>
      <c r="C201" s="2"/>
      <c r="D201" s="2"/>
      <c r="E201" s="2"/>
      <c r="F201" s="2"/>
      <c r="G201" s="2"/>
      <c r="H201" s="2"/>
      <c r="I201" s="2"/>
      <c r="J201" s="644"/>
      <c r="K201" s="644"/>
      <c r="L201" s="644"/>
      <c r="M201" s="644"/>
      <c r="N201" s="644"/>
      <c r="O201" s="644"/>
      <c r="P201" s="644"/>
      <c r="Q201" s="2"/>
      <c r="R201" s="376"/>
      <c r="S201" s="376"/>
      <c r="T201" s="376"/>
      <c r="U201" s="376"/>
      <c r="V201" s="376"/>
      <c r="W201" s="376"/>
      <c r="X201" s="377"/>
      <c r="Y201" s="376"/>
      <c r="Z201" s="377"/>
      <c r="AA201" s="376"/>
      <c r="AB201" s="377"/>
      <c r="AC201" s="376"/>
      <c r="AD201" s="377"/>
      <c r="AE201" s="378"/>
    </row>
    <row r="202" spans="1:31" s="379" customFormat="1" ht="29.25" customHeight="1" x14ac:dyDescent="0.25">
      <c r="A202" s="2"/>
      <c r="B202" s="2"/>
      <c r="C202" s="2"/>
      <c r="D202" s="2"/>
      <c r="E202" s="2"/>
      <c r="F202" s="2"/>
      <c r="G202" s="2"/>
      <c r="H202" s="2"/>
      <c r="I202" s="2"/>
      <c r="J202" s="644"/>
      <c r="K202" s="644"/>
      <c r="L202" s="644"/>
      <c r="M202" s="644"/>
      <c r="N202" s="644"/>
      <c r="O202" s="644"/>
      <c r="P202" s="644"/>
      <c r="Q202" s="2"/>
      <c r="R202" s="376"/>
      <c r="S202" s="376"/>
      <c r="T202" s="376"/>
      <c r="U202" s="376"/>
      <c r="V202" s="376"/>
      <c r="W202" s="376"/>
      <c r="X202" s="377"/>
      <c r="Y202" s="376"/>
      <c r="Z202" s="377"/>
      <c r="AA202" s="376"/>
      <c r="AB202" s="377"/>
      <c r="AC202" s="376"/>
      <c r="AD202" s="377"/>
      <c r="AE202" s="378"/>
    </row>
    <row r="203" spans="1:31" s="379" customFormat="1" ht="29.25" customHeight="1" x14ac:dyDescent="0.25">
      <c r="A203" s="2"/>
      <c r="B203" s="2"/>
      <c r="C203" s="2"/>
      <c r="D203" s="2"/>
      <c r="E203" s="2"/>
      <c r="F203" s="2"/>
      <c r="G203" s="2"/>
      <c r="H203" s="2"/>
      <c r="I203" s="2"/>
      <c r="J203" s="644"/>
      <c r="K203" s="644"/>
      <c r="L203" s="644"/>
      <c r="M203" s="644"/>
      <c r="N203" s="644"/>
      <c r="O203" s="644"/>
      <c r="P203" s="644"/>
      <c r="Q203" s="2"/>
      <c r="R203" s="376"/>
      <c r="S203" s="376"/>
      <c r="T203" s="376"/>
      <c r="U203" s="376"/>
      <c r="V203" s="376"/>
      <c r="W203" s="376"/>
      <c r="X203" s="377"/>
      <c r="Y203" s="376"/>
      <c r="Z203" s="377"/>
      <c r="AA203" s="376"/>
      <c r="AB203" s="377"/>
      <c r="AC203" s="376"/>
      <c r="AD203" s="377"/>
      <c r="AE203" s="378"/>
    </row>
    <row r="204" spans="1:31" s="379" customFormat="1" ht="29.25" customHeight="1" x14ac:dyDescent="0.25">
      <c r="A204" s="2"/>
      <c r="B204" s="2"/>
      <c r="C204" s="2"/>
      <c r="D204" s="2"/>
      <c r="E204" s="2"/>
      <c r="F204" s="2"/>
      <c r="G204" s="2"/>
      <c r="H204" s="2"/>
      <c r="I204" s="2"/>
      <c r="J204" s="644"/>
      <c r="K204" s="644"/>
      <c r="L204" s="644"/>
      <c r="M204" s="644"/>
      <c r="N204" s="644"/>
      <c r="O204" s="644"/>
      <c r="P204" s="644"/>
      <c r="Q204" s="2"/>
      <c r="R204" s="376"/>
      <c r="S204" s="376"/>
      <c r="T204" s="376"/>
      <c r="U204" s="376"/>
      <c r="V204" s="376"/>
      <c r="W204" s="376"/>
      <c r="X204" s="377"/>
      <c r="Y204" s="376"/>
      <c r="Z204" s="377"/>
      <c r="AA204" s="376"/>
      <c r="AB204" s="377"/>
      <c r="AC204" s="376"/>
      <c r="AD204" s="377"/>
      <c r="AE204" s="378"/>
    </row>
    <row r="205" spans="1:31" s="379" customFormat="1" ht="29.25" customHeight="1" x14ac:dyDescent="0.25">
      <c r="A205" s="2"/>
      <c r="B205" s="2"/>
      <c r="C205" s="2"/>
      <c r="D205" s="2"/>
      <c r="E205" s="2"/>
      <c r="F205" s="2"/>
      <c r="G205" s="2"/>
      <c r="H205" s="2"/>
      <c r="I205" s="2"/>
      <c r="J205" s="644"/>
      <c r="K205" s="644"/>
      <c r="L205" s="644"/>
      <c r="M205" s="644"/>
      <c r="N205" s="644"/>
      <c r="O205" s="644"/>
      <c r="P205" s="644"/>
      <c r="Q205" s="2"/>
      <c r="R205" s="376"/>
      <c r="S205" s="376"/>
      <c r="T205" s="376"/>
      <c r="U205" s="376"/>
      <c r="V205" s="376"/>
      <c r="W205" s="376"/>
      <c r="X205" s="377"/>
      <c r="Y205" s="376"/>
      <c r="Z205" s="377"/>
      <c r="AA205" s="376"/>
      <c r="AB205" s="377"/>
      <c r="AC205" s="376"/>
      <c r="AD205" s="377"/>
      <c r="AE205" s="378"/>
    </row>
    <row r="206" spans="1:31" s="379" customFormat="1" ht="29.25" customHeight="1" x14ac:dyDescent="0.25">
      <c r="A206" s="2"/>
      <c r="B206" s="2"/>
      <c r="C206" s="2"/>
      <c r="D206" s="2"/>
      <c r="E206" s="2"/>
      <c r="F206" s="2"/>
      <c r="G206" s="2"/>
      <c r="H206" s="2"/>
      <c r="I206" s="2"/>
      <c r="J206" s="644"/>
      <c r="K206" s="644"/>
      <c r="L206" s="644"/>
      <c r="M206" s="644"/>
      <c r="N206" s="644"/>
      <c r="O206" s="644"/>
      <c r="P206" s="644"/>
      <c r="Q206" s="2"/>
      <c r="R206" s="376"/>
      <c r="S206" s="376"/>
      <c r="T206" s="376"/>
      <c r="U206" s="376"/>
      <c r="V206" s="376"/>
      <c r="W206" s="376"/>
      <c r="X206" s="377"/>
      <c r="Y206" s="376"/>
      <c r="Z206" s="377"/>
      <c r="AA206" s="376"/>
      <c r="AB206" s="377"/>
      <c r="AC206" s="376"/>
      <c r="AD206" s="377"/>
      <c r="AE206" s="378"/>
    </row>
    <row r="207" spans="1:31" s="379" customFormat="1" ht="29.25" customHeight="1" x14ac:dyDescent="0.25">
      <c r="A207" s="2"/>
      <c r="B207" s="2"/>
      <c r="C207" s="2"/>
      <c r="D207" s="2"/>
      <c r="E207" s="2"/>
      <c r="F207" s="2"/>
      <c r="G207" s="2"/>
      <c r="H207" s="2"/>
      <c r="I207" s="2"/>
      <c r="J207" s="644"/>
      <c r="K207" s="644"/>
      <c r="L207" s="644"/>
      <c r="M207" s="644"/>
      <c r="N207" s="644"/>
      <c r="O207" s="644"/>
      <c r="P207" s="644"/>
      <c r="Q207" s="2"/>
      <c r="R207" s="376"/>
      <c r="S207" s="376"/>
      <c r="T207" s="376"/>
      <c r="U207" s="376"/>
      <c r="V207" s="376"/>
      <c r="W207" s="376"/>
      <c r="X207" s="377"/>
      <c r="Y207" s="376"/>
      <c r="Z207" s="377"/>
      <c r="AA207" s="376"/>
      <c r="AB207" s="377"/>
      <c r="AC207" s="376"/>
      <c r="AD207" s="377"/>
      <c r="AE207" s="378"/>
    </row>
    <row r="208" spans="1:31" s="379" customFormat="1" ht="29.25" customHeight="1" x14ac:dyDescent="0.25">
      <c r="A208" s="2"/>
      <c r="B208" s="2"/>
      <c r="C208" s="2"/>
      <c r="D208" s="2"/>
      <c r="E208" s="2"/>
      <c r="F208" s="2"/>
      <c r="G208" s="2"/>
      <c r="H208" s="2"/>
      <c r="I208" s="2"/>
      <c r="J208" s="644"/>
      <c r="K208" s="644"/>
      <c r="L208" s="644"/>
      <c r="M208" s="644"/>
      <c r="N208" s="644"/>
      <c r="O208" s="644"/>
      <c r="P208" s="644"/>
      <c r="Q208" s="2"/>
      <c r="R208" s="376"/>
      <c r="S208" s="376"/>
      <c r="T208" s="376"/>
      <c r="U208" s="376"/>
      <c r="V208" s="376"/>
      <c r="W208" s="376"/>
      <c r="X208" s="377"/>
      <c r="Y208" s="376"/>
      <c r="Z208" s="377"/>
      <c r="AA208" s="376"/>
      <c r="AB208" s="377"/>
      <c r="AC208" s="376"/>
      <c r="AD208" s="377"/>
      <c r="AE208" s="378"/>
    </row>
    <row r="209" spans="1:31" s="379" customFormat="1" ht="29.25" customHeight="1" x14ac:dyDescent="0.25">
      <c r="A209" s="2"/>
      <c r="B209" s="2"/>
      <c r="C209" s="2"/>
      <c r="D209" s="2"/>
      <c r="E209" s="2"/>
      <c r="F209" s="2"/>
      <c r="G209" s="2"/>
      <c r="H209" s="2"/>
      <c r="I209" s="2"/>
      <c r="J209" s="644"/>
      <c r="K209" s="644"/>
      <c r="L209" s="644"/>
      <c r="M209" s="644"/>
      <c r="N209" s="644"/>
      <c r="O209" s="644"/>
      <c r="P209" s="644"/>
      <c r="Q209" s="2"/>
      <c r="R209" s="376"/>
      <c r="S209" s="376"/>
      <c r="T209" s="376"/>
      <c r="U209" s="376"/>
      <c r="V209" s="376"/>
      <c r="W209" s="376"/>
      <c r="X209" s="377"/>
      <c r="Y209" s="376"/>
      <c r="Z209" s="377"/>
      <c r="AA209" s="376"/>
      <c r="AB209" s="377"/>
      <c r="AC209" s="376"/>
      <c r="AD209" s="377"/>
      <c r="AE209" s="378"/>
    </row>
    <row r="210" spans="1:31" s="379" customFormat="1" ht="29.25" customHeight="1" x14ac:dyDescent="0.25">
      <c r="A210" s="2"/>
      <c r="B210" s="2"/>
      <c r="C210" s="2"/>
      <c r="D210" s="2"/>
      <c r="E210" s="2"/>
      <c r="F210" s="2"/>
      <c r="G210" s="2"/>
      <c r="H210" s="2"/>
      <c r="I210" s="2"/>
      <c r="J210" s="644"/>
      <c r="K210" s="644"/>
      <c r="L210" s="644"/>
      <c r="M210" s="644"/>
      <c r="N210" s="644"/>
      <c r="O210" s="644"/>
      <c r="P210" s="644"/>
      <c r="Q210" s="2"/>
      <c r="R210" s="376"/>
      <c r="S210" s="376"/>
      <c r="T210" s="376"/>
      <c r="U210" s="376"/>
      <c r="V210" s="376"/>
      <c r="W210" s="376"/>
      <c r="X210" s="377"/>
      <c r="Y210" s="376"/>
      <c r="Z210" s="377"/>
      <c r="AA210" s="376"/>
      <c r="AB210" s="377"/>
      <c r="AC210" s="376"/>
      <c r="AD210" s="377"/>
      <c r="AE210" s="378"/>
    </row>
    <row r="211" spans="1:31" s="379" customFormat="1" ht="29.25" customHeight="1" x14ac:dyDescent="0.25">
      <c r="A211" s="2"/>
      <c r="B211" s="2"/>
      <c r="C211" s="2"/>
      <c r="D211" s="2"/>
      <c r="E211" s="2"/>
      <c r="F211" s="2"/>
      <c r="G211" s="2"/>
      <c r="H211" s="2"/>
      <c r="I211" s="2"/>
      <c r="J211" s="644"/>
      <c r="K211" s="644"/>
      <c r="L211" s="644"/>
      <c r="M211" s="644"/>
      <c r="N211" s="644"/>
      <c r="O211" s="644"/>
      <c r="P211" s="644"/>
      <c r="Q211" s="2"/>
      <c r="R211" s="376"/>
      <c r="S211" s="376"/>
      <c r="T211" s="376"/>
      <c r="U211" s="376"/>
      <c r="V211" s="376"/>
      <c r="W211" s="376"/>
      <c r="X211" s="377"/>
      <c r="Y211" s="376"/>
      <c r="Z211" s="377"/>
      <c r="AA211" s="376"/>
      <c r="AB211" s="377"/>
      <c r="AC211" s="376"/>
      <c r="AD211" s="377"/>
      <c r="AE211" s="378"/>
    </row>
    <row r="212" spans="1:31" s="379" customFormat="1" ht="29.25" customHeight="1" x14ac:dyDescent="0.25">
      <c r="A212" s="2"/>
      <c r="B212" s="2"/>
      <c r="C212" s="2"/>
      <c r="D212" s="2"/>
      <c r="E212" s="2"/>
      <c r="F212" s="2"/>
      <c r="G212" s="2"/>
      <c r="H212" s="2"/>
      <c r="I212" s="2"/>
      <c r="J212" s="644"/>
      <c r="K212" s="644"/>
      <c r="L212" s="644"/>
      <c r="M212" s="644"/>
      <c r="N212" s="644"/>
      <c r="O212" s="644"/>
      <c r="P212" s="644"/>
      <c r="Q212" s="2"/>
      <c r="R212" s="376"/>
      <c r="S212" s="376"/>
      <c r="T212" s="376"/>
      <c r="U212" s="376"/>
      <c r="V212" s="376"/>
      <c r="W212" s="376"/>
      <c r="X212" s="377"/>
      <c r="Y212" s="376"/>
      <c r="Z212" s="377"/>
      <c r="AA212" s="376"/>
      <c r="AB212" s="377"/>
      <c r="AC212" s="376"/>
      <c r="AD212" s="377"/>
      <c r="AE212" s="378"/>
    </row>
    <row r="213" spans="1:31" s="379" customFormat="1" ht="29.25" customHeight="1" x14ac:dyDescent="0.25">
      <c r="A213" s="2"/>
      <c r="B213" s="2"/>
      <c r="C213" s="2"/>
      <c r="D213" s="2"/>
      <c r="E213" s="2"/>
      <c r="F213" s="2"/>
      <c r="G213" s="2"/>
      <c r="H213" s="2"/>
      <c r="I213" s="2"/>
      <c r="J213" s="644"/>
      <c r="K213" s="644"/>
      <c r="L213" s="644"/>
      <c r="M213" s="644"/>
      <c r="N213" s="644"/>
      <c r="O213" s="644"/>
      <c r="P213" s="644"/>
      <c r="Q213" s="2"/>
      <c r="R213" s="376"/>
      <c r="S213" s="376"/>
      <c r="T213" s="376"/>
      <c r="U213" s="376"/>
      <c r="V213" s="376"/>
      <c r="W213" s="376"/>
      <c r="X213" s="377"/>
      <c r="Y213" s="376"/>
      <c r="Z213" s="377"/>
      <c r="AA213" s="376"/>
      <c r="AB213" s="377"/>
      <c r="AC213" s="376"/>
      <c r="AD213" s="377"/>
      <c r="AE213" s="378"/>
    </row>
    <row r="214" spans="1:31" s="379" customFormat="1" ht="29.25" customHeight="1" x14ac:dyDescent="0.25">
      <c r="A214" s="2"/>
      <c r="B214" s="2"/>
      <c r="C214" s="2"/>
      <c r="D214" s="2"/>
      <c r="E214" s="2"/>
      <c r="F214" s="2"/>
      <c r="G214" s="2"/>
      <c r="H214" s="2"/>
      <c r="I214" s="2"/>
      <c r="J214" s="644"/>
      <c r="K214" s="644"/>
      <c r="L214" s="644"/>
      <c r="M214" s="644"/>
      <c r="N214" s="644"/>
      <c r="O214" s="644"/>
      <c r="P214" s="644"/>
      <c r="Q214" s="2"/>
      <c r="R214" s="376"/>
      <c r="S214" s="376"/>
      <c r="T214" s="376"/>
      <c r="U214" s="376"/>
      <c r="V214" s="376"/>
      <c r="W214" s="376"/>
      <c r="X214" s="377"/>
      <c r="Y214" s="376"/>
      <c r="Z214" s="377"/>
      <c r="AA214" s="376"/>
      <c r="AB214" s="377"/>
      <c r="AC214" s="376"/>
      <c r="AD214" s="377"/>
      <c r="AE214" s="378"/>
    </row>
    <row r="215" spans="1:31" s="379" customFormat="1" ht="29.25" customHeight="1" x14ac:dyDescent="0.25">
      <c r="A215" s="2"/>
      <c r="B215" s="2"/>
      <c r="C215" s="2"/>
      <c r="D215" s="2"/>
      <c r="E215" s="2"/>
      <c r="F215" s="2"/>
      <c r="G215" s="2"/>
      <c r="H215" s="2"/>
      <c r="I215" s="2"/>
      <c r="J215" s="644"/>
      <c r="K215" s="644"/>
      <c r="L215" s="644"/>
      <c r="M215" s="644"/>
      <c r="N215" s="644"/>
      <c r="O215" s="644"/>
      <c r="P215" s="644"/>
      <c r="Q215" s="2"/>
      <c r="R215" s="376"/>
      <c r="S215" s="376"/>
      <c r="T215" s="376"/>
      <c r="U215" s="376"/>
      <c r="V215" s="376"/>
      <c r="W215" s="376"/>
      <c r="X215" s="377"/>
      <c r="Y215" s="376"/>
      <c r="Z215" s="377"/>
      <c r="AA215" s="376"/>
      <c r="AB215" s="377"/>
      <c r="AC215" s="376"/>
      <c r="AD215" s="377"/>
      <c r="AE215" s="378"/>
    </row>
    <row r="216" spans="1:31" s="379" customFormat="1" ht="29.25" customHeight="1" x14ac:dyDescent="0.25">
      <c r="A216" s="2"/>
      <c r="B216" s="2"/>
      <c r="C216" s="2"/>
      <c r="D216" s="2"/>
      <c r="E216" s="2"/>
      <c r="F216" s="2"/>
      <c r="G216" s="2"/>
      <c r="H216" s="2"/>
      <c r="I216" s="2"/>
      <c r="J216" s="644"/>
      <c r="K216" s="644"/>
      <c r="L216" s="644"/>
      <c r="M216" s="644"/>
      <c r="N216" s="644"/>
      <c r="O216" s="644"/>
      <c r="P216" s="644"/>
      <c r="Q216" s="2"/>
      <c r="R216" s="376"/>
      <c r="S216" s="376"/>
      <c r="T216" s="376"/>
      <c r="U216" s="376"/>
      <c r="V216" s="376"/>
      <c r="W216" s="376"/>
      <c r="X216" s="377"/>
      <c r="Y216" s="376"/>
      <c r="Z216" s="377"/>
      <c r="AA216" s="376"/>
      <c r="AB216" s="377"/>
      <c r="AC216" s="376"/>
      <c r="AD216" s="377"/>
      <c r="AE216" s="378"/>
    </row>
    <row r="217" spans="1:31" s="379" customFormat="1" ht="29.25" customHeight="1" x14ac:dyDescent="0.25">
      <c r="A217" s="2"/>
      <c r="B217" s="2"/>
      <c r="C217" s="2"/>
      <c r="D217" s="2"/>
      <c r="E217" s="2"/>
      <c r="F217" s="2"/>
      <c r="G217" s="2"/>
      <c r="H217" s="2"/>
      <c r="I217" s="2"/>
      <c r="J217" s="644"/>
      <c r="K217" s="644"/>
      <c r="L217" s="644"/>
      <c r="M217" s="644"/>
      <c r="N217" s="644"/>
      <c r="O217" s="644"/>
      <c r="P217" s="644"/>
      <c r="Q217" s="2"/>
      <c r="R217" s="376"/>
      <c r="S217" s="376"/>
      <c r="T217" s="376"/>
      <c r="U217" s="376"/>
      <c r="V217" s="376"/>
      <c r="W217" s="376"/>
      <c r="X217" s="377"/>
      <c r="Y217" s="376"/>
      <c r="Z217" s="377"/>
      <c r="AA217" s="376"/>
      <c r="AB217" s="377"/>
      <c r="AC217" s="376"/>
      <c r="AD217" s="377"/>
      <c r="AE217" s="378"/>
    </row>
    <row r="218" spans="1:31" s="379" customFormat="1" ht="29.25" customHeight="1" x14ac:dyDescent="0.25">
      <c r="A218" s="2"/>
      <c r="B218" s="2"/>
      <c r="C218" s="2"/>
      <c r="D218" s="2"/>
      <c r="E218" s="2"/>
      <c r="F218" s="2"/>
      <c r="G218" s="2"/>
      <c r="H218" s="2"/>
      <c r="I218" s="2"/>
      <c r="J218" s="644"/>
      <c r="K218" s="644"/>
      <c r="L218" s="644"/>
      <c r="M218" s="644"/>
      <c r="N218" s="644"/>
      <c r="O218" s="644"/>
      <c r="P218" s="644"/>
      <c r="Q218" s="2"/>
      <c r="R218" s="376"/>
      <c r="S218" s="376"/>
      <c r="T218" s="376"/>
      <c r="U218" s="376"/>
      <c r="V218" s="376"/>
      <c r="W218" s="376"/>
      <c r="X218" s="377"/>
      <c r="Y218" s="376"/>
      <c r="Z218" s="377"/>
      <c r="AA218" s="376"/>
      <c r="AB218" s="377"/>
      <c r="AC218" s="376"/>
      <c r="AD218" s="377"/>
      <c r="AE218" s="378"/>
    </row>
    <row r="219" spans="1:31" s="379" customFormat="1" ht="29.25" customHeight="1" x14ac:dyDescent="0.25">
      <c r="A219" s="2"/>
      <c r="B219" s="2"/>
      <c r="C219" s="2"/>
      <c r="D219" s="2"/>
      <c r="E219" s="2"/>
      <c r="F219" s="2"/>
      <c r="G219" s="2"/>
      <c r="H219" s="2"/>
      <c r="I219" s="2"/>
      <c r="J219" s="644"/>
      <c r="K219" s="644"/>
      <c r="L219" s="644"/>
      <c r="M219" s="644"/>
      <c r="N219" s="644"/>
      <c r="O219" s="644"/>
      <c r="P219" s="644"/>
      <c r="Q219" s="2"/>
      <c r="R219" s="376"/>
      <c r="S219" s="376"/>
      <c r="T219" s="376"/>
      <c r="U219" s="376"/>
      <c r="V219" s="376"/>
      <c r="W219" s="376"/>
      <c r="X219" s="377"/>
      <c r="Y219" s="376"/>
      <c r="Z219" s="377"/>
      <c r="AA219" s="376"/>
      <c r="AB219" s="377"/>
      <c r="AC219" s="376"/>
      <c r="AD219" s="377"/>
      <c r="AE219" s="378"/>
    </row>
    <row r="220" spans="1:31" s="379" customFormat="1" ht="29.25" customHeight="1" x14ac:dyDescent="0.25">
      <c r="A220" s="2"/>
      <c r="B220" s="2"/>
      <c r="C220" s="2"/>
      <c r="D220" s="2"/>
      <c r="E220" s="2"/>
      <c r="F220" s="2"/>
      <c r="G220" s="2"/>
      <c r="H220" s="2"/>
      <c r="I220" s="2"/>
      <c r="J220" s="644"/>
      <c r="K220" s="644"/>
      <c r="L220" s="644"/>
      <c r="M220" s="644"/>
      <c r="N220" s="644"/>
      <c r="O220" s="644"/>
      <c r="P220" s="644"/>
      <c r="Q220" s="2"/>
      <c r="R220" s="376"/>
      <c r="S220" s="376"/>
      <c r="T220" s="376"/>
      <c r="U220" s="376"/>
      <c r="V220" s="376"/>
      <c r="W220" s="376"/>
      <c r="X220" s="377"/>
      <c r="Y220" s="376"/>
      <c r="Z220" s="377"/>
      <c r="AA220" s="376"/>
      <c r="AB220" s="377"/>
      <c r="AC220" s="376"/>
      <c r="AD220" s="377"/>
      <c r="AE220" s="378"/>
    </row>
    <row r="221" spans="1:31" s="379" customFormat="1" ht="29.25" customHeight="1" x14ac:dyDescent="0.25">
      <c r="A221" s="2"/>
      <c r="B221" s="2"/>
      <c r="C221" s="2"/>
      <c r="D221" s="2"/>
      <c r="E221" s="2"/>
      <c r="F221" s="2"/>
      <c r="G221" s="2"/>
      <c r="H221" s="2"/>
      <c r="I221" s="2"/>
      <c r="J221" s="644"/>
      <c r="K221" s="644"/>
      <c r="L221" s="644"/>
      <c r="M221" s="644"/>
      <c r="N221" s="644"/>
      <c r="O221" s="644"/>
      <c r="P221" s="644"/>
      <c r="Q221" s="2"/>
      <c r="R221" s="376"/>
      <c r="S221" s="376"/>
      <c r="T221" s="376"/>
      <c r="U221" s="376"/>
      <c r="V221" s="376"/>
      <c r="W221" s="376"/>
      <c r="X221" s="377"/>
      <c r="Y221" s="376"/>
      <c r="Z221" s="377"/>
      <c r="AA221" s="376"/>
      <c r="AB221" s="377"/>
      <c r="AC221" s="376"/>
      <c r="AD221" s="377"/>
      <c r="AE221" s="378"/>
    </row>
    <row r="222" spans="1:31" s="379" customFormat="1" ht="29.25" customHeight="1" x14ac:dyDescent="0.25">
      <c r="A222" s="2"/>
      <c r="B222" s="2"/>
      <c r="C222" s="2"/>
      <c r="D222" s="2"/>
      <c r="E222" s="2"/>
      <c r="F222" s="2"/>
      <c r="G222" s="2"/>
      <c r="H222" s="2"/>
      <c r="I222" s="2"/>
      <c r="J222" s="644"/>
      <c r="K222" s="644"/>
      <c r="L222" s="644"/>
      <c r="M222" s="644"/>
      <c r="N222" s="644"/>
      <c r="O222" s="644"/>
      <c r="P222" s="644"/>
      <c r="Q222" s="2"/>
      <c r="R222" s="376"/>
      <c r="S222" s="376"/>
      <c r="T222" s="376"/>
      <c r="U222" s="376"/>
      <c r="V222" s="376"/>
      <c r="W222" s="376"/>
      <c r="X222" s="377"/>
      <c r="Y222" s="376"/>
      <c r="Z222" s="377"/>
      <c r="AA222" s="376"/>
      <c r="AB222" s="377"/>
      <c r="AC222" s="376"/>
      <c r="AD222" s="377"/>
      <c r="AE222" s="378"/>
    </row>
    <row r="223" spans="1:31" s="379" customFormat="1" ht="29.25" customHeight="1" x14ac:dyDescent="0.25">
      <c r="A223" s="2"/>
      <c r="B223" s="2"/>
      <c r="C223" s="2"/>
      <c r="D223" s="2"/>
      <c r="E223" s="2"/>
      <c r="F223" s="2"/>
      <c r="G223" s="2"/>
      <c r="H223" s="2"/>
      <c r="I223" s="2"/>
      <c r="J223" s="644"/>
      <c r="K223" s="644"/>
      <c r="L223" s="644"/>
      <c r="M223" s="644"/>
      <c r="N223" s="644"/>
      <c r="O223" s="644"/>
      <c r="P223" s="644"/>
      <c r="Q223" s="2"/>
      <c r="R223" s="376"/>
      <c r="S223" s="376"/>
      <c r="T223" s="376"/>
      <c r="U223" s="376"/>
      <c r="V223" s="376"/>
      <c r="W223" s="376"/>
      <c r="X223" s="377"/>
      <c r="Y223" s="376"/>
      <c r="Z223" s="377"/>
      <c r="AA223" s="376"/>
      <c r="AB223" s="377"/>
      <c r="AC223" s="376"/>
      <c r="AD223" s="377"/>
      <c r="AE223" s="378"/>
    </row>
    <row r="224" spans="1:31" s="379" customFormat="1" ht="29.25" customHeight="1" x14ac:dyDescent="0.25">
      <c r="A224" s="2"/>
      <c r="B224" s="2"/>
      <c r="C224" s="2"/>
      <c r="D224" s="2"/>
      <c r="E224" s="2"/>
      <c r="F224" s="2"/>
      <c r="G224" s="2"/>
      <c r="H224" s="2"/>
      <c r="I224" s="2"/>
      <c r="J224" s="644"/>
      <c r="K224" s="644"/>
      <c r="L224" s="644"/>
      <c r="M224" s="644"/>
      <c r="N224" s="644"/>
      <c r="O224" s="644"/>
      <c r="P224" s="644"/>
      <c r="Q224" s="2"/>
      <c r="R224" s="376"/>
      <c r="S224" s="376"/>
      <c r="T224" s="376"/>
      <c r="U224" s="376"/>
      <c r="V224" s="376"/>
      <c r="W224" s="376"/>
      <c r="X224" s="377"/>
      <c r="Y224" s="376"/>
      <c r="Z224" s="377"/>
      <c r="AA224" s="376"/>
      <c r="AB224" s="377"/>
      <c r="AC224" s="376"/>
      <c r="AD224" s="377"/>
      <c r="AE224" s="378"/>
    </row>
    <row r="225" spans="1:31" s="379" customFormat="1" ht="29.25" customHeight="1" x14ac:dyDescent="0.25">
      <c r="A225" s="2"/>
      <c r="B225" s="2"/>
      <c r="C225" s="2"/>
      <c r="D225" s="2"/>
      <c r="E225" s="2"/>
      <c r="F225" s="2"/>
      <c r="G225" s="2"/>
      <c r="H225" s="2"/>
      <c r="I225" s="2"/>
      <c r="J225" s="644"/>
      <c r="K225" s="644"/>
      <c r="L225" s="644"/>
      <c r="M225" s="644"/>
      <c r="N225" s="644"/>
      <c r="O225" s="644"/>
      <c r="P225" s="644"/>
      <c r="Q225" s="2"/>
      <c r="R225" s="376"/>
      <c r="S225" s="376"/>
      <c r="T225" s="376"/>
      <c r="U225" s="376"/>
      <c r="V225" s="376"/>
      <c r="W225" s="376"/>
      <c r="X225" s="377"/>
      <c r="Y225" s="376"/>
      <c r="Z225" s="377"/>
      <c r="AA225" s="376"/>
      <c r="AB225" s="377"/>
      <c r="AC225" s="376"/>
      <c r="AD225" s="377"/>
      <c r="AE225" s="378"/>
    </row>
    <row r="226" spans="1:31" s="379" customFormat="1" ht="29.25" customHeight="1" x14ac:dyDescent="0.25">
      <c r="A226" s="2"/>
      <c r="B226" s="2"/>
      <c r="C226" s="2"/>
      <c r="D226" s="2"/>
      <c r="E226" s="2"/>
      <c r="F226" s="2"/>
      <c r="G226" s="2"/>
      <c r="H226" s="2"/>
      <c r="I226" s="2"/>
      <c r="J226" s="644"/>
      <c r="K226" s="644"/>
      <c r="L226" s="644"/>
      <c r="M226" s="644"/>
      <c r="N226" s="644"/>
      <c r="O226" s="644"/>
      <c r="P226" s="644"/>
      <c r="Q226" s="2"/>
      <c r="R226" s="376"/>
      <c r="S226" s="376"/>
      <c r="T226" s="376"/>
      <c r="U226" s="376"/>
      <c r="V226" s="376"/>
      <c r="W226" s="376"/>
      <c r="X226" s="377"/>
      <c r="Y226" s="376"/>
      <c r="Z226" s="377"/>
      <c r="AA226" s="376"/>
      <c r="AB226" s="377"/>
      <c r="AC226" s="376"/>
      <c r="AD226" s="377"/>
      <c r="AE226" s="378"/>
    </row>
    <row r="227" spans="1:31" s="379" customFormat="1" ht="29.25" customHeight="1" x14ac:dyDescent="0.25">
      <c r="A227" s="2"/>
      <c r="B227" s="2"/>
      <c r="C227" s="2"/>
      <c r="D227" s="2"/>
      <c r="E227" s="2"/>
      <c r="F227" s="2"/>
      <c r="G227" s="2"/>
      <c r="H227" s="2"/>
      <c r="I227" s="2"/>
      <c r="J227" s="644"/>
      <c r="K227" s="644"/>
      <c r="L227" s="644"/>
      <c r="M227" s="644"/>
      <c r="N227" s="644"/>
      <c r="O227" s="644"/>
      <c r="P227" s="644"/>
      <c r="Q227" s="2"/>
      <c r="R227" s="376"/>
      <c r="S227" s="376"/>
      <c r="T227" s="376"/>
      <c r="U227" s="376"/>
      <c r="V227" s="376"/>
      <c r="W227" s="376"/>
      <c r="X227" s="377"/>
      <c r="Y227" s="376"/>
      <c r="Z227" s="377"/>
      <c r="AA227" s="376"/>
      <c r="AB227" s="377"/>
      <c r="AC227" s="376"/>
      <c r="AD227" s="377"/>
      <c r="AE227" s="378"/>
    </row>
    <row r="228" spans="1:31" s="379" customFormat="1" ht="29.25" customHeight="1" x14ac:dyDescent="0.25">
      <c r="A228" s="2"/>
      <c r="B228" s="2"/>
      <c r="C228" s="2"/>
      <c r="D228" s="2"/>
      <c r="E228" s="2"/>
      <c r="F228" s="2"/>
      <c r="G228" s="2"/>
      <c r="H228" s="2"/>
      <c r="I228" s="2"/>
      <c r="J228" s="644"/>
      <c r="K228" s="644"/>
      <c r="L228" s="644"/>
      <c r="M228" s="644"/>
      <c r="N228" s="644"/>
      <c r="O228" s="644"/>
      <c r="P228" s="644"/>
      <c r="Q228" s="2"/>
      <c r="R228" s="376"/>
      <c r="S228" s="376"/>
      <c r="T228" s="376"/>
      <c r="U228" s="376"/>
      <c r="V228" s="376"/>
      <c r="W228" s="376"/>
      <c r="X228" s="377"/>
      <c r="Y228" s="376"/>
      <c r="Z228" s="377"/>
      <c r="AA228" s="376"/>
      <c r="AB228" s="377"/>
      <c r="AC228" s="376"/>
      <c r="AD228" s="377"/>
      <c r="AE228" s="378"/>
    </row>
    <row r="229" spans="1:31" s="379" customFormat="1" ht="29.25" customHeight="1" x14ac:dyDescent="0.25">
      <c r="A229" s="2"/>
      <c r="B229" s="2"/>
      <c r="C229" s="2"/>
      <c r="D229" s="2"/>
      <c r="E229" s="2"/>
      <c r="F229" s="2"/>
      <c r="G229" s="2"/>
      <c r="H229" s="2"/>
      <c r="I229" s="2"/>
      <c r="J229" s="644"/>
      <c r="K229" s="644"/>
      <c r="L229" s="644"/>
      <c r="M229" s="644"/>
      <c r="N229" s="644"/>
      <c r="O229" s="644"/>
      <c r="P229" s="644"/>
      <c r="Q229" s="2"/>
      <c r="R229" s="376"/>
      <c r="S229" s="376"/>
      <c r="T229" s="376"/>
      <c r="U229" s="376"/>
      <c r="V229" s="376"/>
      <c r="W229" s="376"/>
      <c r="X229" s="377"/>
      <c r="Y229" s="376"/>
      <c r="Z229" s="377"/>
      <c r="AA229" s="376"/>
      <c r="AB229" s="377"/>
      <c r="AC229" s="376"/>
      <c r="AD229" s="377"/>
      <c r="AE229" s="378"/>
    </row>
    <row r="230" spans="1:31" s="379" customFormat="1" ht="29.25" customHeight="1" x14ac:dyDescent="0.25">
      <c r="A230" s="2"/>
      <c r="B230" s="2"/>
      <c r="C230" s="2"/>
      <c r="D230" s="2"/>
      <c r="E230" s="2"/>
      <c r="F230" s="2"/>
      <c r="G230" s="2"/>
      <c r="H230" s="2"/>
      <c r="I230" s="2"/>
      <c r="J230" s="644"/>
      <c r="K230" s="644"/>
      <c r="L230" s="644"/>
      <c r="M230" s="644"/>
      <c r="N230" s="644"/>
      <c r="O230" s="644"/>
      <c r="P230" s="644"/>
      <c r="Q230" s="2"/>
      <c r="R230" s="376"/>
      <c r="S230" s="376"/>
      <c r="T230" s="376"/>
      <c r="U230" s="376"/>
      <c r="V230" s="376"/>
      <c r="W230" s="376"/>
      <c r="X230" s="377"/>
      <c r="Y230" s="376"/>
      <c r="Z230" s="377"/>
      <c r="AA230" s="376"/>
      <c r="AB230" s="377"/>
      <c r="AC230" s="376"/>
      <c r="AD230" s="377"/>
      <c r="AE230" s="378"/>
    </row>
    <row r="231" spans="1:31" s="379" customFormat="1" ht="29.25" customHeight="1" x14ac:dyDescent="0.25">
      <c r="A231" s="2"/>
      <c r="B231" s="2"/>
      <c r="C231" s="2"/>
      <c r="D231" s="2"/>
      <c r="E231" s="2"/>
      <c r="F231" s="2"/>
      <c r="G231" s="2"/>
      <c r="H231" s="2"/>
      <c r="I231" s="2"/>
      <c r="J231" s="644"/>
      <c r="K231" s="644"/>
      <c r="L231" s="644"/>
      <c r="M231" s="644"/>
      <c r="N231" s="644"/>
      <c r="O231" s="644"/>
      <c r="P231" s="644"/>
      <c r="Q231" s="2"/>
      <c r="R231" s="376"/>
      <c r="S231" s="376"/>
      <c r="T231" s="376"/>
      <c r="U231" s="376"/>
      <c r="V231" s="376"/>
      <c r="W231" s="376"/>
      <c r="X231" s="377"/>
      <c r="Y231" s="376"/>
      <c r="Z231" s="377"/>
      <c r="AA231" s="376"/>
      <c r="AB231" s="377"/>
      <c r="AC231" s="376"/>
      <c r="AD231" s="377"/>
      <c r="AE231" s="378"/>
    </row>
    <row r="232" spans="1:31" s="379" customFormat="1" ht="29.25" customHeight="1" x14ac:dyDescent="0.25">
      <c r="A232" s="2"/>
      <c r="B232" s="2"/>
      <c r="C232" s="2"/>
      <c r="D232" s="2"/>
      <c r="E232" s="2"/>
      <c r="F232" s="2"/>
      <c r="G232" s="2"/>
      <c r="H232" s="2"/>
      <c r="I232" s="2"/>
      <c r="J232" s="644"/>
      <c r="K232" s="644"/>
      <c r="L232" s="644"/>
      <c r="M232" s="644"/>
      <c r="N232" s="644"/>
      <c r="O232" s="644"/>
      <c r="P232" s="644"/>
      <c r="Q232" s="2"/>
      <c r="R232" s="376"/>
      <c r="S232" s="376"/>
      <c r="T232" s="376"/>
      <c r="U232" s="376"/>
      <c r="V232" s="376"/>
      <c r="W232" s="376"/>
      <c r="X232" s="377"/>
      <c r="Y232" s="376"/>
      <c r="Z232" s="377"/>
      <c r="AA232" s="376"/>
      <c r="AB232" s="377"/>
      <c r="AC232" s="376"/>
      <c r="AD232" s="377"/>
      <c r="AE232" s="378"/>
    </row>
    <row r="233" spans="1:31" s="379" customFormat="1" ht="29.25" customHeight="1" x14ac:dyDescent="0.25">
      <c r="A233" s="2"/>
      <c r="B233" s="2"/>
      <c r="C233" s="2"/>
      <c r="D233" s="2"/>
      <c r="E233" s="2"/>
      <c r="F233" s="2"/>
      <c r="G233" s="2"/>
      <c r="H233" s="2"/>
      <c r="I233" s="2"/>
      <c r="J233" s="644"/>
      <c r="K233" s="644"/>
      <c r="L233" s="644"/>
      <c r="M233" s="644"/>
      <c r="N233" s="644"/>
      <c r="O233" s="644"/>
      <c r="P233" s="644"/>
      <c r="Q233" s="2"/>
      <c r="R233" s="376"/>
      <c r="S233" s="376"/>
      <c r="T233" s="376"/>
      <c r="U233" s="376"/>
      <c r="V233" s="376"/>
      <c r="W233" s="376"/>
      <c r="X233" s="377"/>
      <c r="Y233" s="376"/>
      <c r="Z233" s="377"/>
      <c r="AA233" s="376"/>
      <c r="AB233" s="377"/>
      <c r="AC233" s="376"/>
      <c r="AD233" s="377"/>
      <c r="AE233" s="378"/>
    </row>
    <row r="234" spans="1:31" s="379" customFormat="1" ht="29.25" customHeight="1" x14ac:dyDescent="0.25">
      <c r="A234" s="2"/>
      <c r="B234" s="2"/>
      <c r="C234" s="2"/>
      <c r="D234" s="2"/>
      <c r="E234" s="2"/>
      <c r="F234" s="2"/>
      <c r="G234" s="2"/>
      <c r="H234" s="2"/>
      <c r="I234" s="2"/>
      <c r="J234" s="644"/>
      <c r="K234" s="644"/>
      <c r="L234" s="644"/>
      <c r="M234" s="644"/>
      <c r="N234" s="644"/>
      <c r="O234" s="644"/>
      <c r="P234" s="644"/>
      <c r="Q234" s="2"/>
      <c r="R234" s="376"/>
      <c r="S234" s="376"/>
      <c r="T234" s="376"/>
      <c r="U234" s="376"/>
      <c r="V234" s="376"/>
      <c r="W234" s="376"/>
      <c r="X234" s="377"/>
      <c r="Y234" s="376"/>
      <c r="Z234" s="377"/>
      <c r="AA234" s="376"/>
      <c r="AB234" s="377"/>
      <c r="AC234" s="376"/>
      <c r="AD234" s="377"/>
      <c r="AE234" s="378"/>
    </row>
    <row r="235" spans="1:31" s="379" customFormat="1" ht="29.25" customHeight="1" x14ac:dyDescent="0.25">
      <c r="A235" s="2"/>
      <c r="B235" s="2"/>
      <c r="C235" s="2"/>
      <c r="D235" s="2"/>
      <c r="E235" s="2"/>
      <c r="F235" s="2"/>
      <c r="G235" s="2"/>
      <c r="H235" s="2"/>
      <c r="I235" s="2"/>
      <c r="J235" s="644"/>
      <c r="K235" s="644"/>
      <c r="L235" s="644"/>
      <c r="M235" s="644"/>
      <c r="N235" s="644"/>
      <c r="O235" s="644"/>
      <c r="P235" s="644"/>
      <c r="Q235" s="2"/>
      <c r="R235" s="376"/>
      <c r="S235" s="376"/>
      <c r="T235" s="376"/>
      <c r="U235" s="376"/>
      <c r="V235" s="376"/>
      <c r="W235" s="376"/>
      <c r="X235" s="377"/>
      <c r="Y235" s="376"/>
      <c r="Z235" s="377"/>
      <c r="AA235" s="376"/>
      <c r="AB235" s="377"/>
      <c r="AC235" s="376"/>
      <c r="AD235" s="377"/>
      <c r="AE235" s="378"/>
    </row>
    <row r="236" spans="1:31" s="379" customFormat="1" ht="29.25" customHeight="1" x14ac:dyDescent="0.25">
      <c r="A236" s="2"/>
      <c r="B236" s="2"/>
      <c r="C236" s="2"/>
      <c r="D236" s="2"/>
      <c r="E236" s="2"/>
      <c r="F236" s="2"/>
      <c r="G236" s="2"/>
      <c r="H236" s="2"/>
      <c r="I236" s="2"/>
      <c r="J236" s="644"/>
      <c r="K236" s="644"/>
      <c r="L236" s="644"/>
      <c r="M236" s="644"/>
      <c r="N236" s="644"/>
      <c r="O236" s="644"/>
      <c r="P236" s="644"/>
      <c r="Q236" s="2"/>
      <c r="R236" s="376"/>
      <c r="S236" s="376"/>
      <c r="T236" s="376"/>
      <c r="U236" s="376"/>
      <c r="V236" s="376"/>
      <c r="W236" s="376"/>
      <c r="X236" s="377"/>
      <c r="Y236" s="376"/>
      <c r="Z236" s="377"/>
      <c r="AA236" s="376"/>
      <c r="AB236" s="377"/>
      <c r="AC236" s="376"/>
      <c r="AD236" s="377"/>
      <c r="AE236" s="378"/>
    </row>
    <row r="237" spans="1:31" s="379" customFormat="1" ht="29.25" customHeight="1" x14ac:dyDescent="0.25">
      <c r="A237" s="2"/>
      <c r="B237" s="2"/>
      <c r="C237" s="2"/>
      <c r="D237" s="2"/>
      <c r="E237" s="2"/>
      <c r="F237" s="2"/>
      <c r="G237" s="2"/>
      <c r="H237" s="2"/>
      <c r="I237" s="2"/>
      <c r="J237" s="644"/>
      <c r="K237" s="644"/>
      <c r="L237" s="644"/>
      <c r="M237" s="644"/>
      <c r="N237" s="644"/>
      <c r="O237" s="644"/>
      <c r="P237" s="644"/>
      <c r="Q237" s="2"/>
      <c r="R237" s="376"/>
      <c r="S237" s="376"/>
      <c r="T237" s="376"/>
      <c r="U237" s="376"/>
      <c r="V237" s="376"/>
      <c r="W237" s="376"/>
      <c r="X237" s="377"/>
      <c r="Y237" s="376"/>
      <c r="Z237" s="377"/>
      <c r="AA237" s="376"/>
      <c r="AB237" s="377"/>
      <c r="AC237" s="376"/>
      <c r="AD237" s="377"/>
      <c r="AE237" s="378"/>
    </row>
    <row r="238" spans="1:31" s="379" customFormat="1" ht="29.25" customHeight="1" x14ac:dyDescent="0.25">
      <c r="A238" s="2"/>
      <c r="B238" s="2"/>
      <c r="C238" s="2"/>
      <c r="D238" s="2"/>
      <c r="E238" s="2"/>
      <c r="F238" s="2"/>
      <c r="G238" s="2"/>
      <c r="H238" s="2"/>
      <c r="I238" s="2"/>
      <c r="J238" s="644"/>
      <c r="K238" s="644"/>
      <c r="L238" s="644"/>
      <c r="M238" s="644"/>
      <c r="N238" s="644"/>
      <c r="O238" s="644"/>
      <c r="P238" s="644"/>
      <c r="Q238" s="2"/>
      <c r="R238" s="376"/>
      <c r="S238" s="376"/>
      <c r="T238" s="376"/>
      <c r="U238" s="376"/>
      <c r="V238" s="376"/>
      <c r="W238" s="376"/>
      <c r="X238" s="377"/>
      <c r="Y238" s="376"/>
      <c r="Z238" s="377"/>
      <c r="AA238" s="376"/>
      <c r="AB238" s="377"/>
      <c r="AC238" s="376"/>
      <c r="AD238" s="377"/>
      <c r="AE238" s="378"/>
    </row>
    <row r="239" spans="1:31" s="379" customFormat="1" ht="29.25" customHeight="1" x14ac:dyDescent="0.25">
      <c r="A239" s="2"/>
      <c r="B239" s="2"/>
      <c r="C239" s="2"/>
      <c r="D239" s="2"/>
      <c r="E239" s="2"/>
      <c r="F239" s="2"/>
      <c r="G239" s="2"/>
      <c r="H239" s="2"/>
      <c r="I239" s="2"/>
      <c r="J239" s="644"/>
      <c r="K239" s="644"/>
      <c r="L239" s="644"/>
      <c r="M239" s="644"/>
      <c r="N239" s="644"/>
      <c r="O239" s="644"/>
      <c r="P239" s="644"/>
      <c r="Q239" s="2"/>
      <c r="R239" s="376"/>
      <c r="S239" s="376"/>
      <c r="T239" s="376"/>
      <c r="U239" s="376"/>
      <c r="V239" s="376"/>
      <c r="W239" s="376"/>
      <c r="X239" s="377"/>
      <c r="Y239" s="376"/>
      <c r="Z239" s="377"/>
      <c r="AA239" s="376"/>
      <c r="AB239" s="377"/>
      <c r="AC239" s="376"/>
      <c r="AD239" s="377"/>
      <c r="AE239" s="378"/>
    </row>
    <row r="240" spans="1:31" s="379" customFormat="1" ht="29.25" customHeight="1" x14ac:dyDescent="0.25">
      <c r="A240" s="2"/>
      <c r="B240" s="2"/>
      <c r="C240" s="2"/>
      <c r="D240" s="2"/>
      <c r="E240" s="2"/>
      <c r="F240" s="2"/>
      <c r="G240" s="2"/>
      <c r="H240" s="2"/>
      <c r="I240" s="2"/>
      <c r="J240" s="644"/>
      <c r="K240" s="644"/>
      <c r="L240" s="644"/>
      <c r="M240" s="644"/>
      <c r="N240" s="644"/>
      <c r="O240" s="644"/>
      <c r="P240" s="644"/>
      <c r="Q240" s="2"/>
      <c r="R240" s="376"/>
      <c r="S240" s="376"/>
      <c r="T240" s="376"/>
      <c r="U240" s="376"/>
      <c r="V240" s="376"/>
      <c r="W240" s="376"/>
      <c r="X240" s="377"/>
      <c r="Y240" s="376"/>
      <c r="Z240" s="377"/>
      <c r="AA240" s="376"/>
      <c r="AB240" s="377"/>
      <c r="AC240" s="376"/>
      <c r="AD240" s="377"/>
      <c r="AE240" s="378"/>
    </row>
    <row r="241" spans="1:31" s="379" customFormat="1" ht="29.25" customHeight="1" x14ac:dyDescent="0.25">
      <c r="A241" s="2"/>
      <c r="B241" s="2"/>
      <c r="C241" s="2"/>
      <c r="D241" s="2"/>
      <c r="E241" s="2"/>
      <c r="F241" s="2"/>
      <c r="G241" s="2"/>
      <c r="H241" s="2"/>
      <c r="I241" s="2"/>
      <c r="J241" s="644"/>
      <c r="K241" s="644"/>
      <c r="L241" s="644"/>
      <c r="M241" s="644"/>
      <c r="N241" s="644"/>
      <c r="O241" s="644"/>
      <c r="P241" s="644"/>
      <c r="Q241" s="2"/>
      <c r="R241" s="376"/>
      <c r="S241" s="376"/>
      <c r="T241" s="376"/>
      <c r="U241" s="376"/>
      <c r="V241" s="376"/>
      <c r="W241" s="376"/>
      <c r="X241" s="377"/>
      <c r="Y241" s="376"/>
      <c r="Z241" s="377"/>
      <c r="AA241" s="376"/>
      <c r="AB241" s="377"/>
      <c r="AC241" s="376"/>
      <c r="AD241" s="377"/>
      <c r="AE241" s="378"/>
    </row>
    <row r="242" spans="1:31" s="379" customFormat="1" ht="29.25" customHeight="1" x14ac:dyDescent="0.25">
      <c r="A242" s="2"/>
      <c r="B242" s="2"/>
      <c r="C242" s="2"/>
      <c r="D242" s="2"/>
      <c r="E242" s="2"/>
      <c r="F242" s="2"/>
      <c r="G242" s="2"/>
      <c r="H242" s="2"/>
      <c r="I242" s="2"/>
      <c r="J242" s="644"/>
      <c r="K242" s="644"/>
      <c r="L242" s="644"/>
      <c r="M242" s="644"/>
      <c r="N242" s="644"/>
      <c r="O242" s="644"/>
      <c r="P242" s="644"/>
      <c r="Q242" s="2"/>
      <c r="R242" s="376"/>
      <c r="S242" s="376"/>
      <c r="T242" s="376"/>
      <c r="U242" s="376"/>
      <c r="V242" s="376"/>
      <c r="W242" s="376"/>
      <c r="X242" s="377"/>
      <c r="Y242" s="376"/>
      <c r="Z242" s="377"/>
      <c r="AA242" s="376"/>
      <c r="AB242" s="377"/>
      <c r="AC242" s="376"/>
      <c r="AD242" s="377"/>
      <c r="AE242" s="378"/>
    </row>
    <row r="243" spans="1:31" s="379" customFormat="1" ht="29.25" customHeight="1" x14ac:dyDescent="0.25">
      <c r="A243" s="2"/>
      <c r="B243" s="2"/>
      <c r="C243" s="2"/>
      <c r="D243" s="2"/>
      <c r="E243" s="2"/>
      <c r="F243" s="2"/>
      <c r="G243" s="2"/>
      <c r="H243" s="2"/>
      <c r="I243" s="2"/>
      <c r="J243" s="644"/>
      <c r="K243" s="644"/>
      <c r="L243" s="644"/>
      <c r="M243" s="644"/>
      <c r="N243" s="644"/>
      <c r="O243" s="644"/>
      <c r="P243" s="644"/>
      <c r="Q243" s="2"/>
      <c r="R243" s="376"/>
      <c r="S243" s="376"/>
      <c r="T243" s="376"/>
      <c r="U243" s="376"/>
      <c r="V243" s="376"/>
      <c r="W243" s="376"/>
      <c r="X243" s="377"/>
      <c r="Y243" s="376"/>
      <c r="Z243" s="377"/>
      <c r="AA243" s="376"/>
      <c r="AB243" s="377"/>
      <c r="AC243" s="376"/>
      <c r="AD243" s="377"/>
      <c r="AE243" s="378"/>
    </row>
    <row r="244" spans="1:31" s="379" customFormat="1" ht="29.25" customHeight="1" x14ac:dyDescent="0.25">
      <c r="A244" s="2"/>
      <c r="B244" s="2"/>
      <c r="C244" s="2"/>
      <c r="D244" s="2"/>
      <c r="E244" s="2"/>
      <c r="F244" s="2"/>
      <c r="G244" s="2"/>
      <c r="H244" s="2"/>
      <c r="I244" s="2"/>
      <c r="J244" s="644"/>
      <c r="K244" s="644"/>
      <c r="L244" s="644"/>
      <c r="M244" s="644"/>
      <c r="N244" s="644"/>
      <c r="O244" s="644"/>
      <c r="P244" s="644"/>
      <c r="Q244" s="2"/>
      <c r="R244" s="376"/>
      <c r="S244" s="376"/>
      <c r="T244" s="376"/>
      <c r="U244" s="376"/>
      <c r="V244" s="376"/>
      <c r="W244" s="376"/>
      <c r="X244" s="377"/>
      <c r="Y244" s="376"/>
      <c r="Z244" s="377"/>
      <c r="AA244" s="376"/>
      <c r="AB244" s="377"/>
      <c r="AC244" s="376"/>
      <c r="AD244" s="377"/>
      <c r="AE244" s="378"/>
    </row>
    <row r="245" spans="1:31" s="379" customFormat="1" ht="29.25" customHeight="1" x14ac:dyDescent="0.25">
      <c r="A245" s="2"/>
      <c r="B245" s="2"/>
      <c r="C245" s="2"/>
      <c r="D245" s="2"/>
      <c r="E245" s="2"/>
      <c r="F245" s="2"/>
      <c r="G245" s="2"/>
      <c r="H245" s="2"/>
      <c r="I245" s="2"/>
      <c r="J245" s="644"/>
      <c r="K245" s="644"/>
      <c r="L245" s="644"/>
      <c r="M245" s="644"/>
      <c r="N245" s="644"/>
      <c r="O245" s="644"/>
      <c r="P245" s="644"/>
      <c r="Q245" s="2"/>
      <c r="R245" s="376"/>
      <c r="S245" s="376"/>
      <c r="T245" s="376"/>
      <c r="U245" s="376"/>
      <c r="V245" s="376"/>
      <c r="W245" s="376"/>
      <c r="X245" s="377"/>
      <c r="Y245" s="376"/>
      <c r="Z245" s="377"/>
      <c r="AA245" s="376"/>
      <c r="AB245" s="377"/>
      <c r="AC245" s="376"/>
      <c r="AD245" s="377"/>
      <c r="AE245" s="378"/>
    </row>
    <row r="246" spans="1:31" s="379" customFormat="1" ht="29.25" customHeight="1" x14ac:dyDescent="0.25">
      <c r="A246" s="2"/>
      <c r="B246" s="2"/>
      <c r="C246" s="2"/>
      <c r="D246" s="2"/>
      <c r="E246" s="2"/>
      <c r="F246" s="2"/>
      <c r="G246" s="2"/>
      <c r="H246" s="2"/>
      <c r="I246" s="2"/>
      <c r="J246" s="644"/>
      <c r="K246" s="644"/>
      <c r="L246" s="644"/>
      <c r="M246" s="644"/>
      <c r="N246" s="644"/>
      <c r="O246" s="644"/>
      <c r="P246" s="644"/>
      <c r="Q246" s="2"/>
      <c r="R246" s="376"/>
      <c r="S246" s="376"/>
      <c r="T246" s="376"/>
      <c r="U246" s="376"/>
      <c r="V246" s="376"/>
      <c r="W246" s="376"/>
      <c r="X246" s="377"/>
      <c r="Y246" s="376"/>
      <c r="Z246" s="377"/>
      <c r="AA246" s="376"/>
      <c r="AB246" s="377"/>
      <c r="AC246" s="376"/>
      <c r="AD246" s="377"/>
      <c r="AE246" s="378"/>
    </row>
    <row r="247" spans="1:31" s="379" customFormat="1" ht="29.25" customHeight="1" x14ac:dyDescent="0.25">
      <c r="A247" s="2"/>
      <c r="B247" s="2"/>
      <c r="C247" s="2"/>
      <c r="D247" s="2"/>
      <c r="E247" s="2"/>
      <c r="F247" s="2"/>
      <c r="G247" s="2"/>
      <c r="H247" s="2"/>
      <c r="I247" s="2"/>
      <c r="J247" s="644"/>
      <c r="K247" s="644"/>
      <c r="L247" s="644"/>
      <c r="M247" s="644"/>
      <c r="N247" s="644"/>
      <c r="O247" s="644"/>
      <c r="P247" s="644"/>
      <c r="Q247" s="2"/>
      <c r="R247" s="376"/>
      <c r="S247" s="376"/>
      <c r="T247" s="376"/>
      <c r="U247" s="376"/>
      <c r="V247" s="376"/>
      <c r="W247" s="376"/>
      <c r="X247" s="377"/>
      <c r="Y247" s="376"/>
      <c r="Z247" s="377"/>
      <c r="AA247" s="376"/>
      <c r="AB247" s="377"/>
      <c r="AC247" s="376"/>
      <c r="AD247" s="377"/>
      <c r="AE247" s="378"/>
    </row>
    <row r="248" spans="1:31" s="379" customFormat="1" ht="29.25" customHeight="1" x14ac:dyDescent="0.25">
      <c r="A248" s="2"/>
      <c r="B248" s="2"/>
      <c r="C248" s="2"/>
      <c r="D248" s="2"/>
      <c r="E248" s="2"/>
      <c r="F248" s="2"/>
      <c r="G248" s="2"/>
      <c r="H248" s="2"/>
      <c r="I248" s="2"/>
      <c r="J248" s="644"/>
      <c r="K248" s="644"/>
      <c r="L248" s="644"/>
      <c r="M248" s="644"/>
      <c r="N248" s="644"/>
      <c r="O248" s="644"/>
      <c r="P248" s="644"/>
      <c r="Q248" s="2"/>
      <c r="R248" s="376"/>
      <c r="S248" s="376"/>
      <c r="T248" s="376"/>
      <c r="U248" s="376"/>
      <c r="V248" s="376"/>
      <c r="W248" s="376"/>
      <c r="X248" s="377"/>
      <c r="Y248" s="376"/>
      <c r="Z248" s="377"/>
      <c r="AA248" s="376"/>
      <c r="AB248" s="377"/>
      <c r="AC248" s="376"/>
      <c r="AD248" s="377"/>
      <c r="AE248" s="378"/>
    </row>
    <row r="249" spans="1:31" s="379" customFormat="1" ht="29.25" customHeight="1" x14ac:dyDescent="0.25">
      <c r="A249" s="2"/>
      <c r="B249" s="2"/>
      <c r="C249" s="2"/>
      <c r="D249" s="2"/>
      <c r="E249" s="2"/>
      <c r="F249" s="2"/>
      <c r="G249" s="2"/>
      <c r="H249" s="2"/>
      <c r="I249" s="2"/>
      <c r="J249" s="644"/>
      <c r="K249" s="644"/>
      <c r="L249" s="644"/>
      <c r="M249" s="644"/>
      <c r="N249" s="644"/>
      <c r="O249" s="644"/>
      <c r="P249" s="644"/>
      <c r="Q249" s="2"/>
      <c r="R249" s="376"/>
      <c r="S249" s="376"/>
      <c r="T249" s="376"/>
      <c r="U249" s="376"/>
      <c r="V249" s="376"/>
      <c r="W249" s="376"/>
      <c r="X249" s="377"/>
      <c r="Y249" s="376"/>
      <c r="Z249" s="377"/>
      <c r="AA249" s="376"/>
      <c r="AB249" s="377"/>
      <c r="AC249" s="376"/>
      <c r="AD249" s="377"/>
      <c r="AE249" s="378"/>
    </row>
    <row r="250" spans="1:31" s="379" customFormat="1" ht="29.25" customHeight="1" x14ac:dyDescent="0.25">
      <c r="A250" s="2"/>
      <c r="B250" s="2"/>
      <c r="C250" s="2"/>
      <c r="D250" s="2"/>
      <c r="E250" s="2"/>
      <c r="F250" s="2"/>
      <c r="G250" s="2"/>
      <c r="H250" s="2"/>
      <c r="I250" s="2"/>
      <c r="J250" s="644"/>
      <c r="K250" s="644"/>
      <c r="L250" s="644"/>
      <c r="M250" s="644"/>
      <c r="N250" s="644"/>
      <c r="O250" s="644"/>
      <c r="P250" s="644"/>
      <c r="Q250" s="2"/>
      <c r="R250" s="376"/>
      <c r="S250" s="376"/>
      <c r="T250" s="376"/>
      <c r="U250" s="376"/>
      <c r="V250" s="376"/>
      <c r="W250" s="376"/>
      <c r="X250" s="377"/>
      <c r="Y250" s="376"/>
      <c r="Z250" s="377"/>
      <c r="AA250" s="376"/>
      <c r="AB250" s="377"/>
      <c r="AC250" s="376"/>
      <c r="AD250" s="377"/>
      <c r="AE250" s="378"/>
    </row>
    <row r="251" spans="1:31" s="379" customFormat="1" ht="29.25" customHeight="1" x14ac:dyDescent="0.25">
      <c r="A251" s="2"/>
      <c r="B251" s="2"/>
      <c r="C251" s="2"/>
      <c r="D251" s="2"/>
      <c r="E251" s="2"/>
      <c r="F251" s="2"/>
      <c r="G251" s="2"/>
      <c r="H251" s="2"/>
      <c r="I251" s="2"/>
      <c r="J251" s="644"/>
      <c r="K251" s="644"/>
      <c r="L251" s="644"/>
      <c r="M251" s="644"/>
      <c r="N251" s="644"/>
      <c r="O251" s="644"/>
      <c r="P251" s="644"/>
      <c r="Q251" s="2"/>
      <c r="R251" s="376"/>
      <c r="S251" s="376"/>
      <c r="T251" s="376"/>
      <c r="U251" s="376"/>
      <c r="V251" s="376"/>
      <c r="W251" s="376"/>
      <c r="X251" s="377"/>
      <c r="Y251" s="376"/>
      <c r="Z251" s="377"/>
      <c r="AA251" s="376"/>
      <c r="AB251" s="377"/>
      <c r="AC251" s="376"/>
      <c r="AD251" s="377"/>
      <c r="AE251" s="378"/>
    </row>
    <row r="252" spans="1:31" s="379" customFormat="1" ht="29.25" customHeight="1" x14ac:dyDescent="0.25">
      <c r="A252" s="2"/>
      <c r="B252" s="2"/>
      <c r="C252" s="2"/>
      <c r="D252" s="2"/>
      <c r="E252" s="2"/>
      <c r="F252" s="2"/>
      <c r="G252" s="2"/>
      <c r="H252" s="2"/>
      <c r="I252" s="2"/>
      <c r="J252" s="644"/>
      <c r="K252" s="644"/>
      <c r="L252" s="644"/>
      <c r="M252" s="644"/>
      <c r="N252" s="644"/>
      <c r="O252" s="644"/>
      <c r="P252" s="644"/>
      <c r="Q252" s="2"/>
      <c r="R252" s="376"/>
      <c r="S252" s="376"/>
      <c r="T252" s="376"/>
      <c r="U252" s="376"/>
      <c r="V252" s="376"/>
      <c r="W252" s="376"/>
      <c r="X252" s="377"/>
      <c r="Y252" s="376"/>
      <c r="Z252" s="377"/>
      <c r="AA252" s="376"/>
      <c r="AB252" s="377"/>
      <c r="AC252" s="376"/>
      <c r="AD252" s="377"/>
      <c r="AE252" s="378"/>
    </row>
    <row r="253" spans="1:31" s="379" customFormat="1" ht="29.25" customHeight="1" x14ac:dyDescent="0.25">
      <c r="A253" s="2"/>
      <c r="B253" s="2"/>
      <c r="C253" s="2"/>
      <c r="D253" s="2"/>
      <c r="E253" s="2"/>
      <c r="F253" s="2"/>
      <c r="G253" s="2"/>
      <c r="H253" s="2"/>
      <c r="I253" s="2"/>
      <c r="J253" s="644"/>
      <c r="K253" s="644"/>
      <c r="L253" s="644"/>
      <c r="M253" s="644"/>
      <c r="N253" s="644"/>
      <c r="O253" s="644"/>
      <c r="P253" s="644"/>
      <c r="Q253" s="2"/>
      <c r="R253" s="376"/>
      <c r="S253" s="376"/>
      <c r="T253" s="376"/>
      <c r="U253" s="376"/>
      <c r="V253" s="376"/>
      <c r="W253" s="376"/>
      <c r="X253" s="377"/>
      <c r="Y253" s="376"/>
      <c r="Z253" s="377"/>
      <c r="AA253" s="376"/>
      <c r="AB253" s="377"/>
      <c r="AC253" s="376"/>
      <c r="AD253" s="377"/>
      <c r="AE253" s="378"/>
    </row>
    <row r="254" spans="1:31" s="379" customFormat="1" ht="29.25" customHeight="1" x14ac:dyDescent="0.25">
      <c r="A254" s="2"/>
      <c r="B254" s="2"/>
      <c r="C254" s="2"/>
      <c r="D254" s="2"/>
      <c r="E254" s="2"/>
      <c r="F254" s="2"/>
      <c r="G254" s="2"/>
      <c r="H254" s="2"/>
      <c r="I254" s="2"/>
      <c r="J254" s="644"/>
      <c r="K254" s="644"/>
      <c r="L254" s="644"/>
      <c r="M254" s="644"/>
      <c r="N254" s="644"/>
      <c r="O254" s="644"/>
      <c r="P254" s="644"/>
      <c r="Q254" s="2"/>
      <c r="R254" s="376"/>
      <c r="S254" s="376"/>
      <c r="T254" s="376"/>
      <c r="U254" s="376"/>
      <c r="V254" s="376"/>
      <c r="W254" s="376"/>
      <c r="X254" s="377"/>
      <c r="Y254" s="376"/>
      <c r="Z254" s="377"/>
      <c r="AA254" s="376"/>
      <c r="AB254" s="377"/>
      <c r="AC254" s="376"/>
      <c r="AD254" s="377"/>
      <c r="AE254" s="378"/>
    </row>
    <row r="255" spans="1:31" s="379" customFormat="1" ht="29.25" customHeight="1" x14ac:dyDescent="0.25">
      <c r="A255" s="2"/>
      <c r="B255" s="2"/>
      <c r="C255" s="2"/>
      <c r="D255" s="2"/>
      <c r="E255" s="2"/>
      <c r="F255" s="2"/>
      <c r="G255" s="2"/>
      <c r="H255" s="2"/>
      <c r="I255" s="2"/>
      <c r="J255" s="644"/>
      <c r="K255" s="644"/>
      <c r="L255" s="644"/>
      <c r="M255" s="644"/>
      <c r="N255" s="644"/>
      <c r="O255" s="644"/>
      <c r="P255" s="644"/>
      <c r="Q255" s="2"/>
      <c r="R255" s="376"/>
      <c r="S255" s="376"/>
      <c r="T255" s="376"/>
      <c r="U255" s="376"/>
      <c r="V255" s="376"/>
      <c r="W255" s="376"/>
      <c r="X255" s="377"/>
      <c r="Y255" s="376"/>
      <c r="Z255" s="377"/>
      <c r="AA255" s="376"/>
      <c r="AB255" s="377"/>
      <c r="AC255" s="376"/>
      <c r="AD255" s="377"/>
      <c r="AE255" s="378"/>
    </row>
    <row r="256" spans="1:31" s="379" customFormat="1" ht="29.25" customHeight="1" x14ac:dyDescent="0.25">
      <c r="A256" s="2"/>
      <c r="B256" s="2"/>
      <c r="C256" s="2"/>
      <c r="D256" s="2"/>
      <c r="E256" s="2"/>
      <c r="F256" s="2"/>
      <c r="G256" s="2"/>
      <c r="H256" s="2"/>
      <c r="I256" s="2"/>
      <c r="J256" s="644"/>
      <c r="K256" s="644"/>
      <c r="L256" s="644"/>
      <c r="M256" s="644"/>
      <c r="N256" s="644"/>
      <c r="O256" s="644"/>
      <c r="P256" s="644"/>
      <c r="Q256" s="2"/>
      <c r="R256" s="376"/>
      <c r="S256" s="376"/>
      <c r="T256" s="376"/>
      <c r="U256" s="376"/>
      <c r="V256" s="376"/>
      <c r="W256" s="376"/>
      <c r="X256" s="377"/>
      <c r="Y256" s="376"/>
      <c r="Z256" s="377"/>
      <c r="AA256" s="376"/>
      <c r="AB256" s="377"/>
      <c r="AC256" s="376"/>
      <c r="AD256" s="377"/>
      <c r="AE256" s="378"/>
    </row>
    <row r="257" spans="1:31" s="379" customFormat="1" ht="29.25" customHeight="1" x14ac:dyDescent="0.25">
      <c r="A257" s="2"/>
      <c r="B257" s="2"/>
      <c r="C257" s="2"/>
      <c r="D257" s="2"/>
      <c r="E257" s="2"/>
      <c r="F257" s="2"/>
      <c r="G257" s="2"/>
      <c r="H257" s="2"/>
      <c r="I257" s="2"/>
      <c r="J257" s="644"/>
      <c r="K257" s="644"/>
      <c r="L257" s="644"/>
      <c r="M257" s="644"/>
      <c r="N257" s="644"/>
      <c r="O257" s="644"/>
      <c r="P257" s="644"/>
      <c r="Q257" s="2"/>
      <c r="R257" s="376"/>
      <c r="S257" s="376"/>
      <c r="T257" s="376"/>
      <c r="U257" s="376"/>
      <c r="V257" s="376"/>
      <c r="W257" s="376"/>
      <c r="X257" s="377"/>
      <c r="Y257" s="376"/>
      <c r="Z257" s="377"/>
      <c r="AA257" s="376"/>
      <c r="AB257" s="377"/>
      <c r="AC257" s="376"/>
      <c r="AD257" s="377"/>
      <c r="AE257" s="378"/>
    </row>
    <row r="258" spans="1:31" s="379" customFormat="1" ht="29.25" customHeight="1" x14ac:dyDescent="0.25">
      <c r="A258" s="2"/>
      <c r="B258" s="2"/>
      <c r="C258" s="2"/>
      <c r="D258" s="2"/>
      <c r="E258" s="2"/>
      <c r="F258" s="2"/>
      <c r="G258" s="2"/>
      <c r="H258" s="2"/>
      <c r="I258" s="2"/>
      <c r="J258" s="644"/>
      <c r="K258" s="644"/>
      <c r="L258" s="644"/>
      <c r="M258" s="644"/>
      <c r="N258" s="644"/>
      <c r="O258" s="644"/>
      <c r="P258" s="644"/>
      <c r="Q258" s="2"/>
      <c r="R258" s="376"/>
      <c r="S258" s="376"/>
      <c r="T258" s="376"/>
      <c r="U258" s="376"/>
      <c r="V258" s="376"/>
      <c r="W258" s="376"/>
      <c r="X258" s="377"/>
      <c r="Y258" s="376"/>
      <c r="Z258" s="377"/>
      <c r="AA258" s="376"/>
      <c r="AB258" s="377"/>
      <c r="AC258" s="376"/>
      <c r="AD258" s="377"/>
      <c r="AE258" s="378"/>
    </row>
    <row r="259" spans="1:31" s="379" customFormat="1" ht="29.25" customHeight="1" x14ac:dyDescent="0.25">
      <c r="A259" s="2"/>
      <c r="B259" s="2"/>
      <c r="C259" s="2"/>
      <c r="D259" s="2"/>
      <c r="E259" s="2"/>
      <c r="F259" s="2"/>
      <c r="G259" s="2"/>
      <c r="H259" s="2"/>
      <c r="I259" s="2"/>
      <c r="J259" s="644"/>
      <c r="K259" s="644"/>
      <c r="L259" s="644"/>
      <c r="M259" s="644"/>
      <c r="N259" s="644"/>
      <c r="O259" s="644"/>
      <c r="P259" s="644"/>
      <c r="Q259" s="2"/>
      <c r="R259" s="376"/>
      <c r="S259" s="376"/>
      <c r="T259" s="376"/>
      <c r="U259" s="376"/>
      <c r="V259" s="376"/>
      <c r="W259" s="376"/>
      <c r="X259" s="377"/>
      <c r="Y259" s="376"/>
      <c r="Z259" s="377"/>
      <c r="AA259" s="376"/>
      <c r="AB259" s="377"/>
      <c r="AC259" s="376"/>
      <c r="AD259" s="377"/>
      <c r="AE259" s="378"/>
    </row>
    <row r="260" spans="1:31" s="379" customFormat="1" ht="29.25" customHeight="1" x14ac:dyDescent="0.25">
      <c r="A260" s="2"/>
      <c r="B260" s="2"/>
      <c r="C260" s="2"/>
      <c r="D260" s="2"/>
      <c r="E260" s="2"/>
      <c r="F260" s="2"/>
      <c r="G260" s="2"/>
      <c r="H260" s="2"/>
      <c r="I260" s="2"/>
      <c r="J260" s="644"/>
      <c r="K260" s="644"/>
      <c r="L260" s="644"/>
      <c r="M260" s="644"/>
      <c r="N260" s="644"/>
      <c r="O260" s="644"/>
      <c r="P260" s="644"/>
      <c r="Q260" s="2"/>
      <c r="R260" s="376"/>
      <c r="S260" s="376"/>
      <c r="T260" s="376"/>
      <c r="U260" s="376"/>
      <c r="V260" s="376"/>
      <c r="W260" s="376"/>
      <c r="X260" s="377"/>
      <c r="Y260" s="376"/>
      <c r="Z260" s="377"/>
      <c r="AA260" s="376"/>
      <c r="AB260" s="377"/>
      <c r="AC260" s="376"/>
      <c r="AD260" s="377"/>
      <c r="AE260" s="378"/>
    </row>
    <row r="261" spans="1:31" s="379" customFormat="1" ht="29.25" customHeight="1" x14ac:dyDescent="0.25">
      <c r="A261" s="2"/>
      <c r="B261" s="2"/>
      <c r="C261" s="2"/>
      <c r="D261" s="2"/>
      <c r="E261" s="2"/>
      <c r="F261" s="2"/>
      <c r="G261" s="2"/>
      <c r="H261" s="2"/>
      <c r="I261" s="2"/>
      <c r="J261" s="644"/>
      <c r="K261" s="644"/>
      <c r="L261" s="644"/>
      <c r="M261" s="644"/>
      <c r="N261" s="644"/>
      <c r="O261" s="644"/>
      <c r="P261" s="644"/>
      <c r="Q261" s="2"/>
      <c r="R261" s="376"/>
      <c r="S261" s="376"/>
      <c r="T261" s="376"/>
      <c r="U261" s="376"/>
      <c r="V261" s="376"/>
      <c r="W261" s="376"/>
      <c r="X261" s="377"/>
      <c r="Y261" s="376"/>
      <c r="Z261" s="377"/>
      <c r="AA261" s="376"/>
      <c r="AB261" s="377"/>
      <c r="AC261" s="376"/>
      <c r="AD261" s="377"/>
      <c r="AE261" s="378"/>
    </row>
    <row r="262" spans="1:31" s="379" customFormat="1" ht="29.25" customHeight="1" x14ac:dyDescent="0.25">
      <c r="A262" s="2"/>
      <c r="B262" s="2"/>
      <c r="C262" s="2"/>
      <c r="D262" s="2"/>
      <c r="E262" s="2"/>
      <c r="F262" s="2"/>
      <c r="G262" s="2"/>
      <c r="H262" s="2"/>
      <c r="I262" s="2"/>
      <c r="J262" s="644"/>
      <c r="K262" s="644"/>
      <c r="L262" s="644"/>
      <c r="M262" s="644"/>
      <c r="N262" s="644"/>
      <c r="O262" s="644"/>
      <c r="P262" s="644"/>
      <c r="Q262" s="2"/>
      <c r="R262" s="376"/>
      <c r="S262" s="376"/>
      <c r="T262" s="376"/>
      <c r="U262" s="376"/>
      <c r="V262" s="376"/>
      <c r="W262" s="376"/>
      <c r="X262" s="377"/>
      <c r="Y262" s="376"/>
      <c r="Z262" s="377"/>
      <c r="AA262" s="376"/>
      <c r="AB262" s="377"/>
      <c r="AC262" s="376"/>
      <c r="AD262" s="377"/>
      <c r="AE262" s="378"/>
    </row>
    <row r="263" spans="1:31" s="379" customFormat="1" ht="29.25" customHeight="1" x14ac:dyDescent="0.25">
      <c r="A263" s="2"/>
      <c r="B263" s="2"/>
      <c r="C263" s="2"/>
      <c r="D263" s="2"/>
      <c r="E263" s="2"/>
      <c r="F263" s="2"/>
      <c r="G263" s="2"/>
      <c r="H263" s="2"/>
      <c r="I263" s="2"/>
      <c r="J263" s="644"/>
      <c r="K263" s="644"/>
      <c r="L263" s="644"/>
      <c r="M263" s="644"/>
      <c r="N263" s="644"/>
      <c r="O263" s="644"/>
      <c r="P263" s="644"/>
      <c r="Q263" s="2"/>
      <c r="R263" s="376"/>
      <c r="S263" s="376"/>
      <c r="T263" s="376"/>
      <c r="U263" s="376"/>
      <c r="V263" s="376"/>
      <c r="W263" s="376"/>
      <c r="X263" s="377"/>
      <c r="Y263" s="376"/>
      <c r="Z263" s="377"/>
      <c r="AA263" s="376"/>
      <c r="AB263" s="377"/>
      <c r="AC263" s="376"/>
      <c r="AD263" s="377"/>
      <c r="AE263" s="378"/>
    </row>
    <row r="264" spans="1:31" s="379" customFormat="1" ht="29.25" customHeight="1" x14ac:dyDescent="0.25">
      <c r="A264" s="2"/>
      <c r="B264" s="2"/>
      <c r="C264" s="2"/>
      <c r="D264" s="2"/>
      <c r="E264" s="2"/>
      <c r="F264" s="2"/>
      <c r="G264" s="2"/>
      <c r="H264" s="2"/>
      <c r="I264" s="2"/>
      <c r="J264" s="644"/>
      <c r="K264" s="644"/>
      <c r="L264" s="644"/>
      <c r="M264" s="644"/>
      <c r="N264" s="644"/>
      <c r="O264" s="644"/>
      <c r="P264" s="644"/>
      <c r="Q264" s="2"/>
      <c r="R264" s="376"/>
      <c r="S264" s="376"/>
      <c r="T264" s="376"/>
      <c r="U264" s="376"/>
      <c r="V264" s="376"/>
      <c r="W264" s="376"/>
      <c r="X264" s="377"/>
      <c r="Y264" s="376"/>
      <c r="Z264" s="377"/>
      <c r="AA264" s="376"/>
      <c r="AB264" s="377"/>
      <c r="AC264" s="376"/>
      <c r="AD264" s="377"/>
      <c r="AE264" s="378"/>
    </row>
    <row r="265" spans="1:31" s="379" customFormat="1" ht="29.25" customHeight="1" x14ac:dyDescent="0.25">
      <c r="A265" s="2"/>
      <c r="B265" s="2"/>
      <c r="C265" s="2"/>
      <c r="D265" s="2"/>
      <c r="E265" s="2"/>
      <c r="F265" s="2"/>
      <c r="G265" s="2"/>
      <c r="H265" s="2"/>
      <c r="I265" s="2"/>
      <c r="J265" s="644"/>
      <c r="K265" s="644"/>
      <c r="L265" s="644"/>
      <c r="M265" s="644"/>
      <c r="N265" s="644"/>
      <c r="O265" s="644"/>
      <c r="P265" s="644"/>
      <c r="Q265" s="2"/>
      <c r="R265" s="376"/>
      <c r="S265" s="376"/>
      <c r="T265" s="376"/>
      <c r="U265" s="376"/>
      <c r="V265" s="376"/>
      <c r="W265" s="376"/>
      <c r="X265" s="377"/>
      <c r="Y265" s="376"/>
      <c r="Z265" s="377"/>
      <c r="AA265" s="376"/>
      <c r="AB265" s="377"/>
      <c r="AC265" s="376"/>
      <c r="AD265" s="377"/>
      <c r="AE265" s="378"/>
    </row>
    <row r="266" spans="1:31" s="379" customFormat="1" ht="29.25" customHeight="1" x14ac:dyDescent="0.25">
      <c r="A266" s="2"/>
      <c r="B266" s="2"/>
      <c r="C266" s="2"/>
      <c r="D266" s="2"/>
      <c r="E266" s="2"/>
      <c r="F266" s="2"/>
      <c r="G266" s="2"/>
      <c r="H266" s="2"/>
      <c r="I266" s="2"/>
      <c r="J266" s="644"/>
      <c r="K266" s="644"/>
      <c r="L266" s="644"/>
      <c r="M266" s="644"/>
      <c r="N266" s="644"/>
      <c r="O266" s="644"/>
      <c r="P266" s="644"/>
      <c r="Q266" s="2"/>
      <c r="R266" s="376"/>
      <c r="S266" s="376"/>
      <c r="T266" s="376"/>
      <c r="U266" s="376"/>
      <c r="V266" s="376"/>
      <c r="W266" s="376"/>
      <c r="X266" s="377"/>
      <c r="Y266" s="376"/>
      <c r="Z266" s="377"/>
      <c r="AA266" s="376"/>
      <c r="AB266" s="377"/>
      <c r="AC266" s="376"/>
      <c r="AD266" s="377"/>
      <c r="AE266" s="378"/>
    </row>
    <row r="267" spans="1:31" s="379" customFormat="1" ht="29.25" customHeight="1" x14ac:dyDescent="0.25">
      <c r="A267" s="2"/>
      <c r="B267" s="2"/>
      <c r="C267" s="2"/>
      <c r="D267" s="2"/>
      <c r="E267" s="2"/>
      <c r="F267" s="2"/>
      <c r="G267" s="2"/>
      <c r="H267" s="2"/>
      <c r="I267" s="2"/>
      <c r="J267" s="644"/>
      <c r="K267" s="644"/>
      <c r="L267" s="644"/>
      <c r="M267" s="644"/>
      <c r="N267" s="644"/>
      <c r="O267" s="644"/>
      <c r="P267" s="644"/>
      <c r="Q267" s="2"/>
      <c r="R267" s="376"/>
      <c r="S267" s="376"/>
      <c r="T267" s="376"/>
      <c r="U267" s="376"/>
      <c r="V267" s="376"/>
      <c r="W267" s="376"/>
      <c r="X267" s="377"/>
      <c r="Y267" s="376"/>
      <c r="Z267" s="377"/>
      <c r="AA267" s="376"/>
      <c r="AB267" s="377"/>
      <c r="AC267" s="376"/>
      <c r="AD267" s="377"/>
      <c r="AE267" s="378"/>
    </row>
    <row r="268" spans="1:31" s="379" customFormat="1" ht="29.25" customHeight="1" x14ac:dyDescent="0.25">
      <c r="A268" s="2"/>
      <c r="B268" s="2"/>
      <c r="C268" s="2"/>
      <c r="D268" s="2"/>
      <c r="E268" s="2"/>
      <c r="F268" s="2"/>
      <c r="G268" s="2"/>
      <c r="H268" s="2"/>
      <c r="I268" s="2"/>
      <c r="J268" s="644"/>
      <c r="K268" s="644"/>
      <c r="L268" s="644"/>
      <c r="M268" s="644"/>
      <c r="N268" s="644"/>
      <c r="O268" s="644"/>
      <c r="P268" s="644"/>
      <c r="Q268" s="2"/>
      <c r="R268" s="376"/>
      <c r="S268" s="376"/>
      <c r="T268" s="376"/>
      <c r="U268" s="376"/>
      <c r="V268" s="376"/>
      <c r="W268" s="376"/>
      <c r="X268" s="377"/>
      <c r="Y268" s="376"/>
      <c r="Z268" s="377"/>
      <c r="AA268" s="376"/>
      <c r="AB268" s="377"/>
      <c r="AC268" s="376"/>
      <c r="AD268" s="377"/>
      <c r="AE268" s="378"/>
    </row>
    <row r="269" spans="1:31" s="379" customFormat="1" ht="29.25" customHeight="1" x14ac:dyDescent="0.25">
      <c r="A269" s="2"/>
      <c r="B269" s="2"/>
      <c r="C269" s="2"/>
      <c r="D269" s="2"/>
      <c r="E269" s="2"/>
      <c r="F269" s="2"/>
      <c r="G269" s="2"/>
      <c r="H269" s="2"/>
      <c r="I269" s="2"/>
      <c r="J269" s="644"/>
      <c r="K269" s="644"/>
      <c r="L269" s="644"/>
      <c r="M269" s="644"/>
      <c r="N269" s="644"/>
      <c r="O269" s="644"/>
      <c r="P269" s="644"/>
      <c r="Q269" s="2"/>
      <c r="R269" s="376"/>
      <c r="S269" s="376"/>
      <c r="T269" s="376"/>
      <c r="U269" s="376"/>
      <c r="V269" s="376"/>
      <c r="W269" s="376"/>
      <c r="X269" s="377"/>
      <c r="Y269" s="376"/>
      <c r="Z269" s="377"/>
      <c r="AA269" s="376"/>
      <c r="AB269" s="377"/>
      <c r="AC269" s="376"/>
      <c r="AD269" s="377"/>
      <c r="AE269" s="378"/>
    </row>
    <row r="270" spans="1:31" s="379" customFormat="1" ht="29.25" customHeight="1" x14ac:dyDescent="0.25">
      <c r="A270" s="2"/>
      <c r="B270" s="2"/>
      <c r="C270" s="2"/>
      <c r="D270" s="2"/>
      <c r="E270" s="2"/>
      <c r="F270" s="2"/>
      <c r="G270" s="2"/>
      <c r="H270" s="2"/>
      <c r="I270" s="2"/>
      <c r="J270" s="644"/>
      <c r="K270" s="644"/>
      <c r="L270" s="644"/>
      <c r="M270" s="644"/>
      <c r="N270" s="644"/>
      <c r="O270" s="644"/>
      <c r="P270" s="644"/>
      <c r="Q270" s="2"/>
      <c r="R270" s="376"/>
      <c r="S270" s="376"/>
      <c r="T270" s="376"/>
      <c r="U270" s="376"/>
      <c r="V270" s="376"/>
      <c r="W270" s="376"/>
      <c r="X270" s="377"/>
      <c r="Y270" s="376"/>
      <c r="Z270" s="377"/>
      <c r="AA270" s="376"/>
      <c r="AB270" s="377"/>
      <c r="AC270" s="376"/>
      <c r="AD270" s="377"/>
      <c r="AE270" s="378"/>
    </row>
    <row r="271" spans="1:31" s="379" customFormat="1" ht="29.25" customHeight="1" x14ac:dyDescent="0.25">
      <c r="A271" s="2"/>
      <c r="B271" s="2"/>
      <c r="C271" s="2"/>
      <c r="D271" s="2"/>
      <c r="E271" s="2"/>
      <c r="F271" s="2"/>
      <c r="G271" s="2"/>
      <c r="H271" s="2"/>
      <c r="I271" s="2"/>
      <c r="J271" s="644"/>
      <c r="K271" s="644"/>
      <c r="L271" s="644"/>
      <c r="M271" s="644"/>
      <c r="N271" s="644"/>
      <c r="O271" s="644"/>
      <c r="P271" s="644"/>
      <c r="Q271" s="2"/>
      <c r="R271" s="376"/>
      <c r="S271" s="376"/>
      <c r="T271" s="376"/>
      <c r="U271" s="376"/>
      <c r="V271" s="376"/>
      <c r="W271" s="376"/>
      <c r="X271" s="377"/>
      <c r="Y271" s="376"/>
      <c r="Z271" s="377"/>
      <c r="AA271" s="376"/>
      <c r="AB271" s="377"/>
      <c r="AC271" s="376"/>
      <c r="AD271" s="377"/>
      <c r="AE271" s="378"/>
    </row>
    <row r="272" spans="1:31" s="379" customFormat="1" ht="29.25" customHeight="1" x14ac:dyDescent="0.25">
      <c r="A272" s="2"/>
      <c r="B272" s="2"/>
      <c r="C272" s="2"/>
      <c r="D272" s="2"/>
      <c r="E272" s="2"/>
      <c r="F272" s="2"/>
      <c r="G272" s="2"/>
      <c r="H272" s="2"/>
      <c r="I272" s="2"/>
      <c r="J272" s="644"/>
      <c r="K272" s="644"/>
      <c r="L272" s="644"/>
      <c r="M272" s="644"/>
      <c r="N272" s="644"/>
      <c r="O272" s="644"/>
      <c r="P272" s="644"/>
      <c r="Q272" s="2"/>
      <c r="R272" s="376"/>
      <c r="S272" s="376"/>
      <c r="T272" s="376"/>
      <c r="U272" s="376"/>
      <c r="V272" s="376"/>
      <c r="W272" s="376"/>
      <c r="X272" s="377"/>
      <c r="Y272" s="376"/>
      <c r="Z272" s="377"/>
      <c r="AA272" s="376"/>
      <c r="AB272" s="377"/>
      <c r="AC272" s="376"/>
      <c r="AD272" s="377"/>
      <c r="AE272" s="378"/>
    </row>
    <row r="273" spans="1:31" s="379" customFormat="1" ht="29.25" customHeight="1" x14ac:dyDescent="0.25">
      <c r="A273" s="2"/>
      <c r="B273" s="2"/>
      <c r="C273" s="2"/>
      <c r="D273" s="2"/>
      <c r="E273" s="2"/>
      <c r="F273" s="2"/>
      <c r="G273" s="2"/>
      <c r="H273" s="2"/>
      <c r="I273" s="2"/>
      <c r="J273" s="644"/>
      <c r="K273" s="644"/>
      <c r="L273" s="644"/>
      <c r="M273" s="644"/>
      <c r="N273" s="644"/>
      <c r="O273" s="644"/>
      <c r="P273" s="644"/>
      <c r="Q273" s="2"/>
      <c r="R273" s="376"/>
      <c r="S273" s="376"/>
      <c r="T273" s="376"/>
      <c r="U273" s="376"/>
      <c r="V273" s="376"/>
      <c r="W273" s="376"/>
      <c r="X273" s="377"/>
      <c r="Y273" s="376"/>
      <c r="Z273" s="377"/>
      <c r="AA273" s="376"/>
      <c r="AB273" s="377"/>
      <c r="AC273" s="376"/>
      <c r="AD273" s="377"/>
      <c r="AE273" s="378"/>
    </row>
    <row r="274" spans="1:31" s="379" customFormat="1" ht="29.25" customHeight="1" x14ac:dyDescent="0.25">
      <c r="A274" s="2"/>
      <c r="B274" s="2"/>
      <c r="C274" s="2"/>
      <c r="D274" s="2"/>
      <c r="E274" s="2"/>
      <c r="F274" s="2"/>
      <c r="G274" s="2"/>
      <c r="H274" s="2"/>
      <c r="I274" s="2"/>
      <c r="J274" s="644"/>
      <c r="K274" s="644"/>
      <c r="L274" s="644"/>
      <c r="M274" s="644"/>
      <c r="N274" s="644"/>
      <c r="O274" s="644"/>
      <c r="P274" s="644"/>
      <c r="Q274" s="2"/>
      <c r="R274" s="376"/>
      <c r="S274" s="376"/>
      <c r="T274" s="376"/>
      <c r="U274" s="376"/>
      <c r="V274" s="376"/>
      <c r="W274" s="376"/>
      <c r="X274" s="377"/>
      <c r="Y274" s="376"/>
      <c r="Z274" s="377"/>
      <c r="AA274" s="376"/>
      <c r="AB274" s="377"/>
      <c r="AC274" s="376"/>
      <c r="AD274" s="377"/>
      <c r="AE274" s="378"/>
    </row>
    <row r="275" spans="1:31" s="379" customFormat="1" ht="29.25" customHeight="1" x14ac:dyDescent="0.25">
      <c r="A275" s="2"/>
      <c r="B275" s="2"/>
      <c r="C275" s="2"/>
      <c r="D275" s="2"/>
      <c r="E275" s="2"/>
      <c r="F275" s="2"/>
      <c r="G275" s="2"/>
      <c r="H275" s="2"/>
      <c r="I275" s="2"/>
      <c r="J275" s="644"/>
      <c r="K275" s="644"/>
      <c r="L275" s="644"/>
      <c r="M275" s="644"/>
      <c r="N275" s="644"/>
      <c r="O275" s="644"/>
      <c r="P275" s="644"/>
      <c r="Q275" s="2"/>
      <c r="R275" s="376"/>
      <c r="S275" s="376"/>
      <c r="T275" s="376"/>
      <c r="U275" s="376"/>
      <c r="V275" s="376"/>
      <c r="W275" s="376"/>
      <c r="X275" s="377"/>
      <c r="Y275" s="376"/>
      <c r="Z275" s="377"/>
      <c r="AA275" s="376"/>
      <c r="AB275" s="377"/>
      <c r="AC275" s="376"/>
      <c r="AD275" s="377"/>
      <c r="AE275" s="378"/>
    </row>
    <row r="276" spans="1:31" s="379" customFormat="1" ht="29.25" customHeight="1" x14ac:dyDescent="0.25">
      <c r="A276" s="2"/>
      <c r="B276" s="2"/>
      <c r="C276" s="2"/>
      <c r="D276" s="2"/>
      <c r="E276" s="2"/>
      <c r="F276" s="2"/>
      <c r="G276" s="2"/>
      <c r="H276" s="2"/>
      <c r="I276" s="2"/>
      <c r="J276" s="644"/>
      <c r="K276" s="644"/>
      <c r="L276" s="644"/>
      <c r="M276" s="644"/>
      <c r="N276" s="644"/>
      <c r="O276" s="644"/>
      <c r="P276" s="644"/>
      <c r="Q276" s="2"/>
      <c r="R276" s="376"/>
      <c r="S276" s="376"/>
      <c r="T276" s="376"/>
      <c r="U276" s="376"/>
      <c r="V276" s="376"/>
      <c r="W276" s="376"/>
      <c r="X276" s="377"/>
      <c r="Y276" s="376"/>
      <c r="Z276" s="377"/>
      <c r="AA276" s="376"/>
      <c r="AB276" s="377"/>
      <c r="AC276" s="376"/>
      <c r="AD276" s="377"/>
      <c r="AE276" s="378"/>
    </row>
    <row r="277" spans="1:31" s="379" customFormat="1" ht="29.25" customHeight="1" x14ac:dyDescent="0.25">
      <c r="A277" s="2"/>
      <c r="B277" s="2"/>
      <c r="C277" s="2"/>
      <c r="D277" s="2"/>
      <c r="E277" s="2"/>
      <c r="F277" s="2"/>
      <c r="G277" s="2"/>
      <c r="H277" s="2"/>
      <c r="I277" s="2"/>
      <c r="J277" s="644"/>
      <c r="K277" s="644"/>
      <c r="L277" s="644"/>
      <c r="M277" s="644"/>
      <c r="N277" s="644"/>
      <c r="O277" s="644"/>
      <c r="P277" s="644"/>
      <c r="Q277" s="2"/>
      <c r="R277" s="376"/>
      <c r="S277" s="376"/>
      <c r="T277" s="376"/>
      <c r="U277" s="376"/>
      <c r="V277" s="376"/>
      <c r="W277" s="376"/>
      <c r="X277" s="377"/>
      <c r="Y277" s="376"/>
      <c r="Z277" s="377"/>
      <c r="AA277" s="376"/>
      <c r="AB277" s="377"/>
      <c r="AC277" s="376"/>
      <c r="AD277" s="377"/>
      <c r="AE277" s="378"/>
    </row>
    <row r="278" spans="1:31" s="379" customFormat="1" ht="29.25" customHeight="1" x14ac:dyDescent="0.25">
      <c r="A278" s="2"/>
      <c r="B278" s="2"/>
      <c r="C278" s="2"/>
      <c r="D278" s="2"/>
      <c r="E278" s="2"/>
      <c r="F278" s="2"/>
      <c r="G278" s="2"/>
      <c r="H278" s="2"/>
      <c r="I278" s="2"/>
      <c r="J278" s="644"/>
      <c r="K278" s="644"/>
      <c r="L278" s="644"/>
      <c r="M278" s="644"/>
      <c r="N278" s="644"/>
      <c r="O278" s="644"/>
      <c r="P278" s="644"/>
      <c r="Q278" s="2"/>
      <c r="R278" s="376"/>
      <c r="S278" s="376"/>
      <c r="T278" s="376"/>
      <c r="U278" s="376"/>
      <c r="V278" s="376"/>
      <c r="W278" s="376"/>
      <c r="X278" s="377"/>
      <c r="Y278" s="376"/>
      <c r="Z278" s="377"/>
      <c r="AA278" s="376"/>
      <c r="AB278" s="377"/>
      <c r="AC278" s="376"/>
      <c r="AD278" s="377"/>
      <c r="AE278" s="378"/>
    </row>
    <row r="279" spans="1:31" s="379" customFormat="1" ht="29.25" customHeight="1" x14ac:dyDescent="0.25">
      <c r="A279" s="2"/>
      <c r="B279" s="2"/>
      <c r="C279" s="2"/>
      <c r="D279" s="2"/>
      <c r="E279" s="2"/>
      <c r="F279" s="2"/>
      <c r="G279" s="2"/>
      <c r="H279" s="2"/>
      <c r="I279" s="2"/>
      <c r="J279" s="644"/>
      <c r="K279" s="644"/>
      <c r="L279" s="644"/>
      <c r="M279" s="644"/>
      <c r="N279" s="644"/>
      <c r="O279" s="644"/>
      <c r="P279" s="644"/>
      <c r="Q279" s="2"/>
      <c r="R279" s="376"/>
      <c r="S279" s="376"/>
      <c r="T279" s="376"/>
      <c r="U279" s="376"/>
      <c r="V279" s="376"/>
      <c r="W279" s="376"/>
      <c r="X279" s="377"/>
      <c r="Y279" s="376"/>
      <c r="Z279" s="377"/>
      <c r="AA279" s="376"/>
      <c r="AB279" s="377"/>
      <c r="AC279" s="376"/>
      <c r="AD279" s="377"/>
      <c r="AE279" s="378"/>
    </row>
    <row r="280" spans="1:31" s="379" customFormat="1" ht="29.25" customHeight="1" x14ac:dyDescent="0.25">
      <c r="A280" s="2"/>
      <c r="B280" s="2"/>
      <c r="C280" s="2"/>
      <c r="D280" s="2"/>
      <c r="E280" s="2"/>
      <c r="F280" s="2"/>
      <c r="G280" s="2"/>
      <c r="H280" s="2"/>
      <c r="I280" s="2"/>
      <c r="J280" s="644"/>
      <c r="K280" s="644"/>
      <c r="L280" s="644"/>
      <c r="M280" s="644"/>
      <c r="N280" s="644"/>
      <c r="O280" s="644"/>
      <c r="P280" s="644"/>
      <c r="Q280" s="2"/>
      <c r="R280" s="376"/>
      <c r="S280" s="376"/>
      <c r="T280" s="376"/>
      <c r="U280" s="376"/>
      <c r="V280" s="376"/>
      <c r="W280" s="376"/>
      <c r="X280" s="377"/>
      <c r="Y280" s="376"/>
      <c r="Z280" s="377"/>
      <c r="AA280" s="376"/>
      <c r="AB280" s="377"/>
      <c r="AC280" s="376"/>
      <c r="AD280" s="377"/>
      <c r="AE280" s="378"/>
    </row>
    <row r="281" spans="1:31" s="379" customFormat="1" ht="29.25" customHeight="1" x14ac:dyDescent="0.25">
      <c r="A281" s="2"/>
      <c r="B281" s="2"/>
      <c r="C281" s="2"/>
      <c r="D281" s="2"/>
      <c r="E281" s="2"/>
      <c r="F281" s="2"/>
      <c r="G281" s="2"/>
      <c r="H281" s="2"/>
      <c r="I281" s="2"/>
      <c r="J281" s="644"/>
      <c r="K281" s="644"/>
      <c r="L281" s="644"/>
      <c r="M281" s="644"/>
      <c r="N281" s="644"/>
      <c r="O281" s="644"/>
      <c r="P281" s="644"/>
      <c r="Q281" s="2"/>
      <c r="R281" s="376"/>
      <c r="S281" s="376"/>
      <c r="T281" s="376"/>
      <c r="U281" s="376"/>
      <c r="V281" s="376"/>
      <c r="W281" s="376"/>
      <c r="X281" s="377"/>
      <c r="Y281" s="376"/>
      <c r="Z281" s="377"/>
      <c r="AA281" s="376"/>
      <c r="AB281" s="377"/>
      <c r="AC281" s="376"/>
      <c r="AD281" s="377"/>
      <c r="AE281" s="378"/>
    </row>
    <row r="282" spans="1:31" s="379" customFormat="1" ht="29.25" customHeight="1" x14ac:dyDescent="0.25">
      <c r="A282" s="2"/>
      <c r="B282" s="2"/>
      <c r="C282" s="2"/>
      <c r="D282" s="2"/>
      <c r="E282" s="2"/>
      <c r="F282" s="2"/>
      <c r="G282" s="2"/>
      <c r="H282" s="2"/>
      <c r="I282" s="2"/>
      <c r="J282" s="644"/>
      <c r="K282" s="644"/>
      <c r="L282" s="644"/>
      <c r="M282" s="644"/>
      <c r="N282" s="644"/>
      <c r="O282" s="644"/>
      <c r="P282" s="644"/>
      <c r="Q282" s="2"/>
      <c r="R282" s="376"/>
      <c r="S282" s="376"/>
      <c r="T282" s="376"/>
      <c r="U282" s="376"/>
      <c r="V282" s="376"/>
      <c r="W282" s="376"/>
      <c r="X282" s="377"/>
      <c r="Y282" s="376"/>
      <c r="Z282" s="377"/>
      <c r="AA282" s="376"/>
      <c r="AB282" s="377"/>
      <c r="AC282" s="376"/>
      <c r="AD282" s="377"/>
      <c r="AE282" s="378"/>
    </row>
    <row r="283" spans="1:31" s="379" customFormat="1" ht="29.25" customHeight="1" x14ac:dyDescent="0.25">
      <c r="A283" s="2"/>
      <c r="B283" s="2"/>
      <c r="C283" s="2"/>
      <c r="D283" s="2"/>
      <c r="E283" s="2"/>
      <c r="F283" s="2"/>
      <c r="G283" s="2"/>
      <c r="H283" s="2"/>
      <c r="I283" s="2"/>
      <c r="J283" s="644"/>
      <c r="K283" s="644"/>
      <c r="L283" s="644"/>
      <c r="M283" s="644"/>
      <c r="N283" s="644"/>
      <c r="O283" s="644"/>
      <c r="P283" s="644"/>
      <c r="Q283" s="2"/>
      <c r="R283" s="376"/>
      <c r="S283" s="376"/>
      <c r="T283" s="376"/>
      <c r="U283" s="376"/>
      <c r="V283" s="376"/>
      <c r="W283" s="376"/>
      <c r="X283" s="377"/>
      <c r="Y283" s="376"/>
      <c r="Z283" s="377"/>
      <c r="AA283" s="376"/>
      <c r="AB283" s="377"/>
      <c r="AC283" s="376"/>
      <c r="AD283" s="377"/>
      <c r="AE283" s="378"/>
    </row>
    <row r="284" spans="1:31" s="379" customFormat="1" ht="29.25" customHeight="1" x14ac:dyDescent="0.25">
      <c r="A284" s="2"/>
      <c r="B284" s="2"/>
      <c r="C284" s="2"/>
      <c r="D284" s="2"/>
      <c r="E284" s="2"/>
      <c r="F284" s="2"/>
      <c r="G284" s="2"/>
      <c r="H284" s="2"/>
      <c r="I284" s="2"/>
      <c r="J284" s="644"/>
      <c r="K284" s="644"/>
      <c r="L284" s="644"/>
      <c r="M284" s="644"/>
      <c r="N284" s="644"/>
      <c r="O284" s="644"/>
      <c r="P284" s="644"/>
      <c r="Q284" s="2"/>
      <c r="R284" s="376"/>
      <c r="S284" s="376"/>
      <c r="T284" s="376"/>
      <c r="U284" s="376"/>
      <c r="V284" s="376"/>
      <c r="W284" s="376"/>
      <c r="X284" s="377"/>
      <c r="Y284" s="376"/>
      <c r="Z284" s="377"/>
      <c r="AA284" s="376"/>
      <c r="AB284" s="377"/>
      <c r="AC284" s="376"/>
      <c r="AD284" s="377"/>
      <c r="AE284" s="378"/>
    </row>
    <row r="285" spans="1:31" s="379" customFormat="1" ht="29.25" customHeight="1" x14ac:dyDescent="0.25">
      <c r="A285" s="2"/>
      <c r="B285" s="2"/>
      <c r="C285" s="2"/>
      <c r="D285" s="2"/>
      <c r="E285" s="2"/>
      <c r="F285" s="2"/>
      <c r="G285" s="2"/>
      <c r="H285" s="2"/>
      <c r="I285" s="2"/>
      <c r="J285" s="644"/>
      <c r="K285" s="644"/>
      <c r="L285" s="644"/>
      <c r="M285" s="644"/>
      <c r="N285" s="644"/>
      <c r="O285" s="644"/>
      <c r="P285" s="644"/>
      <c r="Q285" s="2"/>
      <c r="R285" s="376"/>
      <c r="S285" s="376"/>
      <c r="T285" s="376"/>
      <c r="U285" s="376"/>
      <c r="V285" s="376"/>
      <c r="W285" s="376"/>
      <c r="X285" s="377"/>
      <c r="Y285" s="376"/>
      <c r="Z285" s="377"/>
      <c r="AA285" s="376"/>
      <c r="AB285" s="377"/>
      <c r="AC285" s="376"/>
      <c r="AD285" s="377"/>
      <c r="AE285" s="378"/>
    </row>
    <row r="286" spans="1:31" s="379" customFormat="1" ht="29.25" customHeight="1" x14ac:dyDescent="0.25">
      <c r="A286" s="2"/>
      <c r="B286" s="2"/>
      <c r="C286" s="2"/>
      <c r="D286" s="2"/>
      <c r="E286" s="2"/>
      <c r="F286" s="2"/>
      <c r="G286" s="2"/>
      <c r="H286" s="2"/>
      <c r="I286" s="2"/>
      <c r="J286" s="644"/>
      <c r="K286" s="644"/>
      <c r="L286" s="644"/>
      <c r="M286" s="644"/>
      <c r="N286" s="644"/>
      <c r="O286" s="644"/>
      <c r="P286" s="644"/>
      <c r="Q286" s="2"/>
      <c r="R286" s="376"/>
      <c r="S286" s="376"/>
      <c r="T286" s="376"/>
      <c r="U286" s="376"/>
      <c r="V286" s="376"/>
      <c r="W286" s="376"/>
      <c r="X286" s="377"/>
      <c r="Y286" s="376"/>
      <c r="Z286" s="377"/>
      <c r="AA286" s="376"/>
      <c r="AB286" s="377"/>
      <c r="AC286" s="376"/>
      <c r="AD286" s="377"/>
      <c r="AE286" s="378"/>
    </row>
    <row r="287" spans="1:31" s="379" customFormat="1" ht="29.25" customHeight="1" x14ac:dyDescent="0.25">
      <c r="A287" s="2"/>
      <c r="B287" s="2"/>
      <c r="C287" s="2"/>
      <c r="D287" s="2"/>
      <c r="E287" s="2"/>
      <c r="F287" s="2"/>
      <c r="G287" s="2"/>
      <c r="H287" s="2"/>
      <c r="I287" s="2"/>
      <c r="J287" s="644"/>
      <c r="K287" s="644"/>
      <c r="L287" s="644"/>
      <c r="M287" s="644"/>
      <c r="N287" s="644"/>
      <c r="O287" s="644"/>
      <c r="P287" s="644"/>
      <c r="Q287" s="2"/>
      <c r="R287" s="376"/>
      <c r="S287" s="376"/>
      <c r="T287" s="376"/>
      <c r="U287" s="376"/>
      <c r="V287" s="376"/>
      <c r="W287" s="376"/>
      <c r="X287" s="377"/>
      <c r="Y287" s="376"/>
      <c r="Z287" s="377"/>
      <c r="AA287" s="376"/>
      <c r="AB287" s="377"/>
      <c r="AC287" s="376"/>
      <c r="AD287" s="377"/>
      <c r="AE287" s="378"/>
    </row>
    <row r="288" spans="1:31" s="379" customFormat="1" ht="29.25" customHeight="1" x14ac:dyDescent="0.25">
      <c r="A288" s="2"/>
      <c r="B288" s="2"/>
      <c r="C288" s="2"/>
      <c r="D288" s="2"/>
      <c r="E288" s="2"/>
      <c r="F288" s="2"/>
      <c r="G288" s="2"/>
      <c r="H288" s="2"/>
      <c r="I288" s="2"/>
      <c r="J288" s="644"/>
      <c r="K288" s="644"/>
      <c r="L288" s="644"/>
      <c r="M288" s="644"/>
      <c r="N288" s="644"/>
      <c r="O288" s="644"/>
      <c r="P288" s="644"/>
      <c r="Q288" s="2"/>
      <c r="R288" s="376"/>
      <c r="S288" s="376"/>
      <c r="T288" s="376"/>
      <c r="U288" s="376"/>
      <c r="V288" s="376"/>
      <c r="W288" s="376"/>
      <c r="X288" s="377"/>
      <c r="Y288" s="376"/>
      <c r="Z288" s="377"/>
      <c r="AA288" s="376"/>
      <c r="AB288" s="377"/>
      <c r="AC288" s="376"/>
      <c r="AD288" s="377"/>
      <c r="AE288" s="378"/>
    </row>
    <row r="289" spans="1:31" s="379" customFormat="1" ht="29.25" customHeight="1" x14ac:dyDescent="0.25">
      <c r="A289" s="2"/>
      <c r="B289" s="2"/>
      <c r="C289" s="2"/>
      <c r="D289" s="2"/>
      <c r="E289" s="2"/>
      <c r="F289" s="2"/>
      <c r="G289" s="2"/>
      <c r="H289" s="2"/>
      <c r="I289" s="2"/>
      <c r="J289" s="644"/>
      <c r="K289" s="644"/>
      <c r="L289" s="644"/>
      <c r="M289" s="644"/>
      <c r="N289" s="644"/>
      <c r="O289" s="644"/>
      <c r="P289" s="644"/>
      <c r="Q289" s="2"/>
      <c r="R289" s="376"/>
      <c r="S289" s="376"/>
      <c r="T289" s="376"/>
      <c r="U289" s="376"/>
      <c r="V289" s="376"/>
      <c r="W289" s="376"/>
      <c r="X289" s="377"/>
      <c r="Y289" s="376"/>
      <c r="Z289" s="377"/>
      <c r="AA289" s="376"/>
      <c r="AB289" s="377"/>
      <c r="AC289" s="376"/>
      <c r="AD289" s="377"/>
      <c r="AE289" s="378"/>
    </row>
    <row r="290" spans="1:31" s="379" customFormat="1" ht="29.25" customHeight="1" x14ac:dyDescent="0.25">
      <c r="A290" s="2"/>
      <c r="B290" s="2"/>
      <c r="C290" s="2"/>
      <c r="D290" s="2"/>
      <c r="E290" s="2"/>
      <c r="F290" s="2"/>
      <c r="G290" s="2"/>
      <c r="H290" s="2"/>
      <c r="I290" s="2"/>
      <c r="J290" s="644"/>
      <c r="K290" s="644"/>
      <c r="L290" s="644"/>
      <c r="M290" s="644"/>
      <c r="N290" s="644"/>
      <c r="O290" s="644"/>
      <c r="P290" s="644"/>
      <c r="Q290" s="2"/>
      <c r="R290" s="376"/>
      <c r="S290" s="376"/>
      <c r="T290" s="376"/>
      <c r="U290" s="376"/>
      <c r="V290" s="376"/>
      <c r="W290" s="376"/>
      <c r="X290" s="377"/>
      <c r="Y290" s="376"/>
      <c r="Z290" s="377"/>
      <c r="AA290" s="376"/>
      <c r="AB290" s="377"/>
      <c r="AC290" s="376"/>
      <c r="AD290" s="377"/>
      <c r="AE290" s="378"/>
    </row>
    <row r="291" spans="1:31" s="379" customFormat="1" ht="29.25" customHeight="1" x14ac:dyDescent="0.25">
      <c r="A291" s="2"/>
      <c r="B291" s="2"/>
      <c r="C291" s="2"/>
      <c r="D291" s="2"/>
      <c r="E291" s="2"/>
      <c r="F291" s="2"/>
      <c r="G291" s="2"/>
      <c r="H291" s="2"/>
      <c r="I291" s="2"/>
      <c r="J291" s="644"/>
      <c r="K291" s="644"/>
      <c r="L291" s="644"/>
      <c r="M291" s="644"/>
      <c r="N291" s="644"/>
      <c r="O291" s="644"/>
      <c r="P291" s="644"/>
      <c r="Q291" s="2"/>
      <c r="R291" s="376"/>
      <c r="S291" s="376"/>
      <c r="T291" s="376"/>
      <c r="U291" s="376"/>
      <c r="V291" s="376"/>
      <c r="W291" s="376"/>
      <c r="X291" s="377"/>
      <c r="Y291" s="376"/>
      <c r="Z291" s="377"/>
      <c r="AA291" s="376"/>
      <c r="AB291" s="377"/>
      <c r="AC291" s="376"/>
      <c r="AD291" s="377"/>
      <c r="AE291" s="378"/>
    </row>
    <row r="292" spans="1:31" s="379" customFormat="1" ht="29.25" customHeight="1" x14ac:dyDescent="0.25">
      <c r="A292" s="2"/>
      <c r="B292" s="2"/>
      <c r="C292" s="2"/>
      <c r="D292" s="2"/>
      <c r="E292" s="2"/>
      <c r="F292" s="2"/>
      <c r="G292" s="2"/>
      <c r="H292" s="2"/>
      <c r="I292" s="2"/>
      <c r="J292" s="644"/>
      <c r="K292" s="644"/>
      <c r="L292" s="644"/>
      <c r="M292" s="644"/>
      <c r="N292" s="644"/>
      <c r="O292" s="644"/>
      <c r="P292" s="644"/>
      <c r="Q292" s="2"/>
      <c r="R292" s="376"/>
      <c r="S292" s="376"/>
      <c r="T292" s="376"/>
      <c r="U292" s="376"/>
      <c r="V292" s="376"/>
      <c r="W292" s="376"/>
      <c r="X292" s="377"/>
      <c r="Y292" s="376"/>
      <c r="Z292" s="377"/>
      <c r="AA292" s="376"/>
      <c r="AB292" s="377"/>
      <c r="AC292" s="376"/>
      <c r="AD292" s="377"/>
      <c r="AE292" s="378"/>
    </row>
    <row r="293" spans="1:31" s="379" customFormat="1" ht="29.25" customHeight="1" x14ac:dyDescent="0.25">
      <c r="A293" s="2"/>
      <c r="B293" s="2"/>
      <c r="C293" s="2"/>
      <c r="D293" s="2"/>
      <c r="E293" s="2"/>
      <c r="F293" s="2"/>
      <c r="G293" s="2"/>
      <c r="H293" s="2"/>
      <c r="I293" s="2"/>
      <c r="J293" s="644"/>
      <c r="K293" s="644"/>
      <c r="L293" s="644"/>
      <c r="M293" s="644"/>
      <c r="N293" s="644"/>
      <c r="O293" s="644"/>
      <c r="P293" s="644"/>
      <c r="Q293" s="2"/>
      <c r="R293" s="376"/>
      <c r="S293" s="376"/>
      <c r="T293" s="376"/>
      <c r="U293" s="376"/>
      <c r="V293" s="376"/>
      <c r="W293" s="376"/>
      <c r="X293" s="377"/>
      <c r="Y293" s="376"/>
      <c r="Z293" s="377"/>
      <c r="AA293" s="376"/>
      <c r="AB293" s="377"/>
      <c r="AC293" s="376"/>
      <c r="AD293" s="377"/>
      <c r="AE293" s="378"/>
    </row>
    <row r="294" spans="1:31" s="379" customFormat="1" ht="29.25" customHeight="1" x14ac:dyDescent="0.25">
      <c r="A294" s="2"/>
      <c r="B294" s="2"/>
      <c r="C294" s="2"/>
      <c r="D294" s="2"/>
      <c r="E294" s="2"/>
      <c r="F294" s="2"/>
      <c r="G294" s="2"/>
      <c r="H294" s="2"/>
      <c r="I294" s="2"/>
      <c r="J294" s="644"/>
      <c r="K294" s="644"/>
      <c r="L294" s="644"/>
      <c r="M294" s="644"/>
      <c r="N294" s="644"/>
      <c r="O294" s="644"/>
      <c r="P294" s="644"/>
      <c r="Q294" s="2"/>
      <c r="R294" s="376"/>
      <c r="S294" s="376"/>
      <c r="T294" s="376"/>
      <c r="U294" s="376"/>
      <c r="V294" s="376"/>
      <c r="W294" s="376"/>
      <c r="X294" s="377"/>
      <c r="Y294" s="376"/>
      <c r="Z294" s="377"/>
      <c r="AA294" s="376"/>
      <c r="AB294" s="377"/>
      <c r="AC294" s="376"/>
      <c r="AD294" s="377"/>
      <c r="AE294" s="378"/>
    </row>
    <row r="295" spans="1:31" s="379" customFormat="1" ht="29.25" customHeight="1" x14ac:dyDescent="0.25">
      <c r="A295" s="2"/>
      <c r="B295" s="2"/>
      <c r="C295" s="2"/>
      <c r="D295" s="2"/>
      <c r="E295" s="2"/>
      <c r="F295" s="2"/>
      <c r="G295" s="2"/>
      <c r="H295" s="2"/>
      <c r="I295" s="2"/>
      <c r="J295" s="644"/>
      <c r="K295" s="644"/>
      <c r="L295" s="644"/>
      <c r="M295" s="644"/>
      <c r="N295" s="644"/>
      <c r="O295" s="644"/>
      <c r="P295" s="644"/>
      <c r="Q295" s="2"/>
      <c r="R295" s="376"/>
      <c r="S295" s="376"/>
      <c r="T295" s="376"/>
      <c r="U295" s="376"/>
      <c r="V295" s="376"/>
      <c r="W295" s="376"/>
      <c r="X295" s="377"/>
      <c r="Y295" s="376"/>
      <c r="Z295" s="377"/>
      <c r="AA295" s="376"/>
      <c r="AB295" s="377"/>
      <c r="AC295" s="376"/>
      <c r="AD295" s="377"/>
      <c r="AE295" s="378"/>
    </row>
    <row r="296" spans="1:31" s="379" customFormat="1" ht="29.25" customHeight="1" x14ac:dyDescent="0.25">
      <c r="A296" s="2"/>
      <c r="B296" s="2"/>
      <c r="C296" s="2"/>
      <c r="D296" s="2"/>
      <c r="E296" s="2"/>
      <c r="F296" s="2"/>
      <c r="G296" s="2"/>
      <c r="H296" s="2"/>
      <c r="I296" s="2"/>
      <c r="J296" s="644"/>
      <c r="K296" s="644"/>
      <c r="L296" s="644"/>
      <c r="M296" s="644"/>
      <c r="N296" s="644"/>
      <c r="O296" s="644"/>
      <c r="P296" s="644"/>
      <c r="Q296" s="2"/>
      <c r="R296" s="376"/>
      <c r="S296" s="376"/>
      <c r="T296" s="376"/>
      <c r="U296" s="376"/>
      <c r="V296" s="376"/>
      <c r="W296" s="376"/>
      <c r="X296" s="377"/>
      <c r="Y296" s="376"/>
      <c r="Z296" s="377"/>
      <c r="AA296" s="376"/>
      <c r="AB296" s="377"/>
      <c r="AC296" s="376"/>
      <c r="AD296" s="377"/>
      <c r="AE296" s="378"/>
    </row>
    <row r="297" spans="1:31" s="379" customFormat="1" ht="29.25" customHeight="1" x14ac:dyDescent="0.25">
      <c r="A297" s="2"/>
      <c r="B297" s="2"/>
      <c r="C297" s="2"/>
      <c r="D297" s="2"/>
      <c r="E297" s="2"/>
      <c r="F297" s="2"/>
      <c r="G297" s="2"/>
      <c r="H297" s="2"/>
      <c r="I297" s="2"/>
      <c r="J297" s="644"/>
      <c r="K297" s="644"/>
      <c r="L297" s="644"/>
      <c r="M297" s="644"/>
      <c r="N297" s="644"/>
      <c r="O297" s="644"/>
      <c r="P297" s="644"/>
      <c r="Q297" s="2"/>
      <c r="R297" s="376"/>
      <c r="S297" s="376"/>
      <c r="T297" s="376"/>
      <c r="U297" s="376"/>
      <c r="V297" s="376"/>
      <c r="W297" s="376"/>
      <c r="X297" s="377"/>
      <c r="Y297" s="376"/>
      <c r="Z297" s="377"/>
      <c r="AA297" s="376"/>
      <c r="AB297" s="377"/>
      <c r="AC297" s="376"/>
      <c r="AD297" s="377"/>
      <c r="AE297" s="378"/>
    </row>
    <row r="298" spans="1:31" s="379" customFormat="1" ht="29.25" customHeight="1" x14ac:dyDescent="0.25">
      <c r="A298" s="2"/>
      <c r="B298" s="2"/>
      <c r="C298" s="2"/>
      <c r="D298" s="2"/>
      <c r="E298" s="2"/>
      <c r="F298" s="2"/>
      <c r="G298" s="2"/>
      <c r="H298" s="2"/>
      <c r="I298" s="2"/>
      <c r="J298" s="644"/>
      <c r="K298" s="644"/>
      <c r="L298" s="644"/>
      <c r="M298" s="644"/>
      <c r="N298" s="644"/>
      <c r="O298" s="644"/>
      <c r="P298" s="644"/>
      <c r="Q298" s="2"/>
      <c r="R298" s="376"/>
      <c r="S298" s="376"/>
      <c r="T298" s="376"/>
      <c r="U298" s="376"/>
      <c r="V298" s="376"/>
      <c r="W298" s="376"/>
      <c r="X298" s="377"/>
      <c r="Y298" s="376"/>
      <c r="Z298" s="377"/>
      <c r="AA298" s="376"/>
      <c r="AB298" s="377"/>
      <c r="AC298" s="376"/>
      <c r="AD298" s="377"/>
      <c r="AE298" s="378"/>
    </row>
    <row r="299" spans="1:31" s="379" customFormat="1" ht="29.25" customHeight="1" x14ac:dyDescent="0.25">
      <c r="A299" s="2"/>
      <c r="B299" s="2"/>
      <c r="C299" s="2"/>
      <c r="D299" s="2"/>
      <c r="E299" s="2"/>
      <c r="F299" s="2"/>
      <c r="G299" s="2"/>
      <c r="H299" s="2"/>
      <c r="I299" s="2"/>
      <c r="J299" s="644"/>
      <c r="K299" s="644"/>
      <c r="L299" s="644"/>
      <c r="M299" s="644"/>
      <c r="N299" s="644"/>
      <c r="O299" s="644"/>
      <c r="P299" s="644"/>
      <c r="Q299" s="2"/>
      <c r="R299" s="376"/>
      <c r="S299" s="376"/>
      <c r="T299" s="376"/>
      <c r="U299" s="376"/>
      <c r="V299" s="376"/>
      <c r="W299" s="376"/>
      <c r="X299" s="377"/>
      <c r="Y299" s="376"/>
      <c r="Z299" s="377"/>
      <c r="AA299" s="376"/>
      <c r="AB299" s="377"/>
      <c r="AC299" s="376"/>
      <c r="AD299" s="377"/>
      <c r="AE299" s="378"/>
    </row>
    <row r="300" spans="1:31" s="379" customFormat="1" ht="29.25" customHeight="1" x14ac:dyDescent="0.25">
      <c r="A300" s="2"/>
      <c r="B300" s="2"/>
      <c r="C300" s="2"/>
      <c r="D300" s="2"/>
      <c r="E300" s="2"/>
      <c r="F300" s="2"/>
      <c r="G300" s="2"/>
      <c r="H300" s="2"/>
      <c r="I300" s="2"/>
      <c r="J300" s="644"/>
      <c r="K300" s="644"/>
      <c r="L300" s="644"/>
      <c r="M300" s="644"/>
      <c r="N300" s="644"/>
      <c r="O300" s="644"/>
      <c r="P300" s="644"/>
      <c r="Q300" s="2"/>
      <c r="R300" s="376"/>
      <c r="S300" s="376"/>
      <c r="T300" s="376"/>
      <c r="U300" s="376"/>
      <c r="V300" s="376"/>
      <c r="W300" s="376"/>
      <c r="X300" s="377"/>
      <c r="Y300" s="376"/>
      <c r="Z300" s="377"/>
      <c r="AA300" s="376"/>
      <c r="AB300" s="377"/>
      <c r="AC300" s="376"/>
      <c r="AD300" s="377"/>
      <c r="AE300" s="378"/>
    </row>
    <row r="301" spans="1:31" s="379" customFormat="1" ht="29.25" customHeight="1" x14ac:dyDescent="0.25">
      <c r="A301" s="2"/>
      <c r="B301" s="2"/>
      <c r="C301" s="2"/>
      <c r="D301" s="2"/>
      <c r="E301" s="2"/>
      <c r="F301" s="2"/>
      <c r="G301" s="2"/>
      <c r="H301" s="2"/>
      <c r="I301" s="2"/>
      <c r="J301" s="644"/>
      <c r="K301" s="644"/>
      <c r="L301" s="644"/>
      <c r="M301" s="644"/>
      <c r="N301" s="644"/>
      <c r="O301" s="644"/>
      <c r="P301" s="644"/>
      <c r="Q301" s="2"/>
      <c r="R301" s="376"/>
      <c r="S301" s="376"/>
      <c r="T301" s="376"/>
      <c r="U301" s="376"/>
      <c r="V301" s="376"/>
      <c r="W301" s="376"/>
      <c r="X301" s="377"/>
      <c r="Y301" s="376"/>
      <c r="Z301" s="377"/>
      <c r="AA301" s="376"/>
      <c r="AB301" s="377"/>
      <c r="AC301" s="376"/>
      <c r="AD301" s="377"/>
      <c r="AE301" s="378"/>
    </row>
    <row r="302" spans="1:31" s="379" customFormat="1" ht="29.25" customHeight="1" x14ac:dyDescent="0.25">
      <c r="A302" s="2"/>
      <c r="B302" s="2"/>
      <c r="C302" s="2"/>
      <c r="D302" s="2"/>
      <c r="E302" s="2"/>
      <c r="F302" s="2"/>
      <c r="G302" s="2"/>
      <c r="H302" s="2"/>
      <c r="I302" s="2"/>
      <c r="J302" s="644"/>
      <c r="K302" s="644"/>
      <c r="L302" s="644"/>
      <c r="M302" s="644"/>
      <c r="N302" s="644"/>
      <c r="O302" s="644"/>
      <c r="P302" s="644"/>
      <c r="Q302" s="2"/>
      <c r="R302" s="376"/>
      <c r="S302" s="376"/>
      <c r="T302" s="376"/>
      <c r="U302" s="376"/>
      <c r="V302" s="376"/>
      <c r="W302" s="376"/>
      <c r="X302" s="377"/>
      <c r="Y302" s="376"/>
      <c r="Z302" s="377"/>
      <c r="AA302" s="376"/>
      <c r="AB302" s="377"/>
      <c r="AC302" s="376"/>
      <c r="AD302" s="377"/>
      <c r="AE302" s="378"/>
    </row>
    <row r="303" spans="1:31" s="379" customFormat="1" ht="29.25" customHeight="1" x14ac:dyDescent="0.25">
      <c r="A303" s="2"/>
      <c r="B303" s="2"/>
      <c r="C303" s="2"/>
      <c r="D303" s="2"/>
      <c r="E303" s="2"/>
      <c r="F303" s="2"/>
      <c r="G303" s="2"/>
      <c r="H303" s="2"/>
      <c r="I303" s="2"/>
      <c r="J303" s="644"/>
      <c r="K303" s="644"/>
      <c r="L303" s="644"/>
      <c r="M303" s="644"/>
      <c r="N303" s="644"/>
      <c r="O303" s="644"/>
      <c r="P303" s="644"/>
      <c r="Q303" s="2"/>
      <c r="R303" s="376"/>
      <c r="S303" s="376"/>
      <c r="T303" s="376"/>
      <c r="U303" s="376"/>
      <c r="V303" s="376"/>
      <c r="W303" s="376"/>
      <c r="X303" s="377"/>
      <c r="Y303" s="376"/>
      <c r="Z303" s="377"/>
      <c r="AA303" s="376"/>
      <c r="AB303" s="377"/>
      <c r="AC303" s="376"/>
      <c r="AD303" s="377"/>
      <c r="AE303" s="378"/>
    </row>
    <row r="304" spans="1:31" s="379" customFormat="1" ht="29.25" customHeight="1" x14ac:dyDescent="0.25">
      <c r="A304" s="2"/>
      <c r="B304" s="2"/>
      <c r="C304" s="2"/>
      <c r="D304" s="2"/>
      <c r="E304" s="2"/>
      <c r="F304" s="2"/>
      <c r="G304" s="2"/>
      <c r="H304" s="2"/>
      <c r="I304" s="2"/>
      <c r="J304" s="644"/>
      <c r="K304" s="644"/>
      <c r="L304" s="644"/>
      <c r="M304" s="644"/>
      <c r="N304" s="644"/>
      <c r="O304" s="644"/>
      <c r="P304" s="644"/>
      <c r="Q304" s="2"/>
      <c r="R304" s="376"/>
      <c r="S304" s="376"/>
      <c r="T304" s="376"/>
      <c r="U304" s="376"/>
      <c r="V304" s="376"/>
      <c r="W304" s="376"/>
      <c r="X304" s="377"/>
      <c r="Y304" s="376"/>
      <c r="Z304" s="377"/>
      <c r="AA304" s="376"/>
      <c r="AB304" s="377"/>
      <c r="AC304" s="376"/>
      <c r="AD304" s="377"/>
      <c r="AE304" s="378"/>
    </row>
    <row r="305" spans="1:31" s="379" customFormat="1" ht="29.25" customHeight="1" x14ac:dyDescent="0.25">
      <c r="A305" s="2"/>
      <c r="B305" s="2"/>
      <c r="C305" s="2"/>
      <c r="D305" s="2"/>
      <c r="E305" s="2"/>
      <c r="F305" s="2"/>
      <c r="G305" s="2"/>
      <c r="H305" s="2"/>
      <c r="I305" s="2"/>
      <c r="J305" s="644"/>
      <c r="K305" s="644"/>
      <c r="L305" s="644"/>
      <c r="M305" s="644"/>
      <c r="N305" s="644"/>
      <c r="O305" s="644"/>
      <c r="P305" s="644"/>
      <c r="Q305" s="2"/>
      <c r="R305" s="376"/>
      <c r="S305" s="376"/>
      <c r="T305" s="376"/>
      <c r="U305" s="376"/>
      <c r="V305" s="376"/>
      <c r="W305" s="376"/>
      <c r="X305" s="377"/>
      <c r="Y305" s="376"/>
      <c r="Z305" s="377"/>
      <c r="AA305" s="376"/>
      <c r="AB305" s="377"/>
      <c r="AC305" s="376"/>
      <c r="AD305" s="377"/>
      <c r="AE305" s="378"/>
    </row>
    <row r="306" spans="1:31" s="379" customFormat="1" ht="29.25" customHeight="1" x14ac:dyDescent="0.25">
      <c r="A306" s="2"/>
      <c r="B306" s="2"/>
      <c r="C306" s="2"/>
      <c r="D306" s="2"/>
      <c r="E306" s="2"/>
      <c r="F306" s="2"/>
      <c r="G306" s="2"/>
      <c r="H306" s="2"/>
      <c r="I306" s="2"/>
      <c r="J306" s="644"/>
      <c r="K306" s="644"/>
      <c r="L306" s="644"/>
      <c r="M306" s="644"/>
      <c r="N306" s="644"/>
      <c r="O306" s="644"/>
      <c r="P306" s="644"/>
      <c r="Q306" s="2"/>
      <c r="R306" s="376"/>
      <c r="S306" s="376"/>
      <c r="T306" s="376"/>
      <c r="U306" s="376"/>
      <c r="V306" s="376"/>
      <c r="W306" s="376"/>
      <c r="X306" s="377"/>
      <c r="Y306" s="376"/>
      <c r="Z306" s="377"/>
      <c r="AA306" s="376"/>
      <c r="AB306" s="377"/>
      <c r="AC306" s="376"/>
      <c r="AD306" s="377"/>
      <c r="AE306" s="378"/>
    </row>
    <row r="307" spans="1:31" s="379" customFormat="1" ht="29.25" customHeight="1" x14ac:dyDescent="0.25">
      <c r="A307" s="2"/>
      <c r="B307" s="2"/>
      <c r="C307" s="2"/>
      <c r="D307" s="2"/>
      <c r="E307" s="2"/>
      <c r="F307" s="2"/>
      <c r="G307" s="2"/>
      <c r="H307" s="2"/>
      <c r="I307" s="2"/>
      <c r="J307" s="644"/>
      <c r="K307" s="644"/>
      <c r="L307" s="644"/>
      <c r="M307" s="644"/>
      <c r="N307" s="644"/>
      <c r="O307" s="644"/>
      <c r="P307" s="644"/>
      <c r="Q307" s="2"/>
      <c r="R307" s="376"/>
      <c r="S307" s="376"/>
      <c r="T307" s="376"/>
      <c r="U307" s="376"/>
      <c r="V307" s="376"/>
      <c r="W307" s="376"/>
      <c r="X307" s="377"/>
      <c r="Y307" s="376"/>
      <c r="Z307" s="377"/>
      <c r="AA307" s="376"/>
      <c r="AB307" s="377"/>
      <c r="AC307" s="376"/>
      <c r="AD307" s="377"/>
      <c r="AE307" s="378"/>
    </row>
    <row r="308" spans="1:31" s="379" customFormat="1" ht="29.25" customHeight="1" x14ac:dyDescent="0.25">
      <c r="A308" s="2"/>
      <c r="B308" s="2"/>
      <c r="C308" s="2"/>
      <c r="D308" s="2"/>
      <c r="E308" s="2"/>
      <c r="F308" s="2"/>
      <c r="G308" s="2"/>
      <c r="H308" s="2"/>
      <c r="I308" s="2"/>
      <c r="J308" s="644"/>
      <c r="K308" s="644"/>
      <c r="L308" s="644"/>
      <c r="M308" s="644"/>
      <c r="N308" s="644"/>
      <c r="O308" s="644"/>
      <c r="P308" s="644"/>
      <c r="Q308" s="2"/>
      <c r="R308" s="376"/>
      <c r="S308" s="376"/>
      <c r="T308" s="376"/>
      <c r="U308" s="376"/>
      <c r="V308" s="376"/>
      <c r="W308" s="376"/>
      <c r="X308" s="377"/>
      <c r="Y308" s="376"/>
      <c r="Z308" s="377"/>
      <c r="AA308" s="376"/>
      <c r="AB308" s="377"/>
      <c r="AC308" s="376"/>
      <c r="AD308" s="377"/>
      <c r="AE308" s="378"/>
    </row>
    <row r="309" spans="1:31" s="379" customFormat="1" ht="29.25" customHeight="1" x14ac:dyDescent="0.25">
      <c r="A309" s="2"/>
      <c r="B309" s="2"/>
      <c r="C309" s="2"/>
      <c r="D309" s="2"/>
      <c r="E309" s="2"/>
      <c r="F309" s="2"/>
      <c r="G309" s="2"/>
      <c r="H309" s="2"/>
      <c r="I309" s="2"/>
      <c r="J309" s="644"/>
      <c r="K309" s="644"/>
      <c r="L309" s="644"/>
      <c r="M309" s="644"/>
      <c r="N309" s="644"/>
      <c r="O309" s="644"/>
      <c r="P309" s="644"/>
      <c r="Q309" s="2"/>
      <c r="R309" s="376"/>
      <c r="S309" s="376"/>
      <c r="T309" s="376"/>
      <c r="U309" s="376"/>
      <c r="V309" s="376"/>
      <c r="W309" s="376"/>
      <c r="X309" s="377"/>
      <c r="Y309" s="376"/>
      <c r="Z309" s="377"/>
      <c r="AA309" s="376"/>
      <c r="AB309" s="377"/>
      <c r="AC309" s="376"/>
      <c r="AD309" s="377"/>
      <c r="AE309" s="378"/>
    </row>
    <row r="310" spans="1:31" s="379" customFormat="1" ht="29.25" customHeight="1" x14ac:dyDescent="0.25">
      <c r="A310" s="2"/>
      <c r="B310" s="2"/>
      <c r="C310" s="2"/>
      <c r="D310" s="2"/>
      <c r="E310" s="2"/>
      <c r="F310" s="2"/>
      <c r="G310" s="2"/>
      <c r="H310" s="2"/>
      <c r="I310" s="2"/>
      <c r="J310" s="644"/>
      <c r="K310" s="644"/>
      <c r="L310" s="644"/>
      <c r="M310" s="644"/>
      <c r="N310" s="644"/>
      <c r="O310" s="644"/>
      <c r="P310" s="644"/>
      <c r="Q310" s="2"/>
      <c r="R310" s="376"/>
      <c r="S310" s="376"/>
      <c r="T310" s="376"/>
      <c r="U310" s="376"/>
      <c r="V310" s="376"/>
      <c r="W310" s="376"/>
      <c r="X310" s="377"/>
      <c r="Y310" s="376"/>
      <c r="Z310" s="377"/>
      <c r="AA310" s="376"/>
      <c r="AB310" s="377"/>
      <c r="AC310" s="376"/>
      <c r="AD310" s="377"/>
      <c r="AE310" s="378"/>
    </row>
    <row r="311" spans="1:31" s="379" customFormat="1" ht="29.25" customHeight="1" x14ac:dyDescent="0.25">
      <c r="A311" s="2"/>
      <c r="B311" s="2"/>
      <c r="C311" s="2"/>
      <c r="D311" s="2"/>
      <c r="E311" s="2"/>
      <c r="F311" s="2"/>
      <c r="G311" s="2"/>
      <c r="H311" s="2"/>
      <c r="I311" s="2"/>
      <c r="J311" s="644"/>
      <c r="K311" s="644"/>
      <c r="L311" s="644"/>
      <c r="M311" s="644"/>
      <c r="N311" s="644"/>
      <c r="O311" s="644"/>
      <c r="P311" s="644"/>
      <c r="Q311" s="2"/>
      <c r="R311" s="376"/>
      <c r="S311" s="376"/>
      <c r="T311" s="376"/>
      <c r="U311" s="376"/>
      <c r="V311" s="376"/>
      <c r="W311" s="376"/>
      <c r="X311" s="377"/>
      <c r="Y311" s="376"/>
      <c r="Z311" s="377"/>
      <c r="AA311" s="376"/>
      <c r="AB311" s="377"/>
      <c r="AC311" s="376"/>
      <c r="AD311" s="377"/>
      <c r="AE311" s="378"/>
    </row>
    <row r="312" spans="1:31" s="379" customFormat="1" ht="29.25" customHeight="1" x14ac:dyDescent="0.25">
      <c r="A312" s="2"/>
      <c r="B312" s="2"/>
      <c r="C312" s="2"/>
      <c r="D312" s="2"/>
      <c r="E312" s="2"/>
      <c r="F312" s="2"/>
      <c r="G312" s="2"/>
      <c r="H312" s="2"/>
      <c r="I312" s="2"/>
      <c r="J312" s="644"/>
      <c r="K312" s="644"/>
      <c r="L312" s="644"/>
      <c r="M312" s="644"/>
      <c r="N312" s="644"/>
      <c r="O312" s="644"/>
      <c r="P312" s="644"/>
      <c r="Q312" s="2"/>
      <c r="R312" s="376"/>
      <c r="S312" s="376"/>
      <c r="T312" s="376"/>
      <c r="U312" s="376"/>
      <c r="V312" s="376"/>
      <c r="W312" s="376"/>
      <c r="X312" s="377"/>
      <c r="Y312" s="376"/>
      <c r="Z312" s="377"/>
      <c r="AA312" s="376"/>
      <c r="AB312" s="377"/>
      <c r="AC312" s="376"/>
      <c r="AD312" s="377"/>
      <c r="AE312" s="378"/>
    </row>
    <row r="313" spans="1:31" s="379" customFormat="1" ht="29.25" customHeight="1" x14ac:dyDescent="0.25">
      <c r="A313" s="2"/>
      <c r="B313" s="2"/>
      <c r="C313" s="2"/>
      <c r="D313" s="2"/>
      <c r="E313" s="2"/>
      <c r="F313" s="2"/>
      <c r="G313" s="2"/>
      <c r="H313" s="2"/>
      <c r="I313" s="2"/>
      <c r="J313" s="644"/>
      <c r="K313" s="644"/>
      <c r="L313" s="644"/>
      <c r="M313" s="644"/>
      <c r="N313" s="644"/>
      <c r="O313" s="644"/>
      <c r="P313" s="644"/>
      <c r="Q313" s="2"/>
      <c r="R313" s="376"/>
      <c r="S313" s="376"/>
      <c r="T313" s="376"/>
      <c r="U313" s="376"/>
      <c r="V313" s="376"/>
      <c r="W313" s="376"/>
      <c r="X313" s="377"/>
      <c r="Y313" s="376"/>
      <c r="Z313" s="377"/>
      <c r="AA313" s="376"/>
      <c r="AB313" s="377"/>
      <c r="AC313" s="376"/>
      <c r="AD313" s="377"/>
      <c r="AE313" s="378"/>
    </row>
    <row r="314" spans="1:31" s="379" customFormat="1" ht="29.25" customHeight="1" x14ac:dyDescent="0.25">
      <c r="A314" s="2"/>
      <c r="B314" s="2"/>
      <c r="C314" s="2"/>
      <c r="D314" s="2"/>
      <c r="E314" s="2"/>
      <c r="F314" s="2"/>
      <c r="G314" s="2"/>
      <c r="H314" s="2"/>
      <c r="I314" s="2"/>
      <c r="J314" s="644"/>
      <c r="K314" s="644"/>
      <c r="L314" s="644"/>
      <c r="M314" s="644"/>
      <c r="N314" s="644"/>
      <c r="O314" s="644"/>
      <c r="P314" s="644"/>
      <c r="Q314" s="2"/>
      <c r="R314" s="376"/>
      <c r="S314" s="376"/>
      <c r="T314" s="376"/>
      <c r="U314" s="376"/>
      <c r="V314" s="376"/>
      <c r="W314" s="376"/>
      <c r="X314" s="377"/>
      <c r="Y314" s="376"/>
      <c r="Z314" s="377"/>
      <c r="AA314" s="376"/>
      <c r="AB314" s="377"/>
      <c r="AC314" s="376"/>
      <c r="AD314" s="377"/>
      <c r="AE314" s="378"/>
    </row>
    <row r="315" spans="1:31" s="379" customFormat="1" ht="29.25" customHeight="1" x14ac:dyDescent="0.25">
      <c r="A315" s="2"/>
      <c r="B315" s="2"/>
      <c r="C315" s="2"/>
      <c r="D315" s="2"/>
      <c r="E315" s="2"/>
      <c r="F315" s="2"/>
      <c r="G315" s="2"/>
      <c r="H315" s="2"/>
      <c r="I315" s="2"/>
      <c r="J315" s="644"/>
      <c r="K315" s="644"/>
      <c r="L315" s="644"/>
      <c r="M315" s="644"/>
      <c r="N315" s="644"/>
      <c r="O315" s="644"/>
      <c r="P315" s="644"/>
      <c r="Q315" s="2"/>
      <c r="R315" s="376"/>
      <c r="S315" s="376"/>
      <c r="T315" s="376"/>
      <c r="U315" s="376"/>
      <c r="V315" s="376"/>
      <c r="W315" s="376"/>
      <c r="X315" s="377"/>
      <c r="Y315" s="376"/>
      <c r="Z315" s="377"/>
      <c r="AA315" s="376"/>
      <c r="AB315" s="377"/>
      <c r="AC315" s="376"/>
      <c r="AD315" s="377"/>
      <c r="AE315" s="378"/>
    </row>
    <row r="316" spans="1:31" s="379" customFormat="1" ht="29.25" customHeight="1" x14ac:dyDescent="0.25">
      <c r="A316" s="2"/>
      <c r="B316" s="2"/>
      <c r="C316" s="2"/>
      <c r="D316" s="2"/>
      <c r="E316" s="2"/>
      <c r="F316" s="2"/>
      <c r="G316" s="2"/>
      <c r="H316" s="2"/>
      <c r="I316" s="2"/>
      <c r="J316" s="644"/>
      <c r="K316" s="644"/>
      <c r="L316" s="644"/>
      <c r="M316" s="644"/>
      <c r="N316" s="644"/>
      <c r="O316" s="644"/>
      <c r="P316" s="644"/>
      <c r="Q316" s="2"/>
      <c r="R316" s="376"/>
      <c r="S316" s="376"/>
      <c r="T316" s="376"/>
      <c r="U316" s="376"/>
      <c r="V316" s="376"/>
      <c r="W316" s="376"/>
      <c r="X316" s="377"/>
      <c r="Y316" s="376"/>
      <c r="Z316" s="377"/>
      <c r="AA316" s="376"/>
      <c r="AB316" s="377"/>
      <c r="AC316" s="376"/>
      <c r="AD316" s="377"/>
      <c r="AE316" s="378"/>
    </row>
    <row r="317" spans="1:31" s="379" customFormat="1" ht="29.25" customHeight="1" x14ac:dyDescent="0.25">
      <c r="A317" s="2"/>
      <c r="B317" s="2"/>
      <c r="C317" s="2"/>
      <c r="D317" s="2"/>
      <c r="E317" s="2"/>
      <c r="F317" s="2"/>
      <c r="G317" s="2"/>
      <c r="H317" s="2"/>
      <c r="I317" s="2"/>
      <c r="J317" s="644"/>
      <c r="K317" s="644"/>
      <c r="L317" s="644"/>
      <c r="M317" s="644"/>
      <c r="N317" s="644"/>
      <c r="O317" s="644"/>
      <c r="P317" s="644"/>
      <c r="Q317" s="2"/>
      <c r="R317" s="376"/>
      <c r="S317" s="376"/>
      <c r="T317" s="376"/>
      <c r="U317" s="376"/>
      <c r="V317" s="376"/>
      <c r="W317" s="376"/>
      <c r="X317" s="377"/>
      <c r="Y317" s="376"/>
      <c r="Z317" s="377"/>
      <c r="AA317" s="376"/>
      <c r="AB317" s="377"/>
      <c r="AC317" s="376"/>
      <c r="AD317" s="377"/>
      <c r="AE317" s="378"/>
    </row>
    <row r="318" spans="1:31" s="379" customFormat="1" ht="29.25" customHeight="1" x14ac:dyDescent="0.25">
      <c r="A318" s="2"/>
      <c r="B318" s="2"/>
      <c r="C318" s="2"/>
      <c r="D318" s="2"/>
      <c r="E318" s="2"/>
      <c r="F318" s="2"/>
      <c r="G318" s="2"/>
      <c r="H318" s="2"/>
      <c r="I318" s="2"/>
      <c r="J318" s="644"/>
      <c r="K318" s="644"/>
      <c r="L318" s="644"/>
      <c r="M318" s="644"/>
      <c r="N318" s="644"/>
      <c r="O318" s="644"/>
      <c r="P318" s="644"/>
      <c r="Q318" s="2"/>
      <c r="R318" s="376"/>
      <c r="S318" s="376"/>
      <c r="T318" s="376"/>
      <c r="U318" s="376"/>
      <c r="V318" s="376"/>
      <c r="W318" s="376"/>
      <c r="X318" s="377"/>
      <c r="Y318" s="376"/>
      <c r="Z318" s="377"/>
      <c r="AA318" s="376"/>
      <c r="AB318" s="377"/>
      <c r="AC318" s="376"/>
      <c r="AD318" s="377"/>
      <c r="AE318" s="378"/>
    </row>
    <row r="319" spans="1:31" s="379" customFormat="1" ht="29.25" customHeight="1" x14ac:dyDescent="0.25">
      <c r="A319" s="2"/>
      <c r="B319" s="2"/>
      <c r="C319" s="2"/>
      <c r="D319" s="2"/>
      <c r="E319" s="2"/>
      <c r="F319" s="2"/>
      <c r="G319" s="2"/>
      <c r="H319" s="2"/>
      <c r="I319" s="2"/>
      <c r="J319" s="644"/>
      <c r="K319" s="644"/>
      <c r="L319" s="644"/>
      <c r="M319" s="644"/>
      <c r="N319" s="644"/>
      <c r="O319" s="644"/>
      <c r="P319" s="644"/>
      <c r="Q319" s="2"/>
      <c r="R319" s="376"/>
      <c r="S319" s="376"/>
      <c r="T319" s="376"/>
      <c r="U319" s="376"/>
      <c r="V319" s="376"/>
      <c r="W319" s="376"/>
      <c r="X319" s="377"/>
      <c r="Y319" s="376"/>
      <c r="Z319" s="377"/>
      <c r="AA319" s="376"/>
      <c r="AB319" s="377"/>
      <c r="AC319" s="376"/>
      <c r="AD319" s="377"/>
      <c r="AE319" s="378"/>
    </row>
    <row r="320" spans="1:31" s="379" customFormat="1" ht="29.25" customHeight="1" x14ac:dyDescent="0.25">
      <c r="A320" s="2"/>
      <c r="B320" s="2"/>
      <c r="C320" s="2"/>
      <c r="D320" s="2"/>
      <c r="E320" s="2"/>
      <c r="F320" s="2"/>
      <c r="G320" s="2"/>
      <c r="H320" s="2"/>
      <c r="I320" s="2"/>
      <c r="J320" s="644"/>
      <c r="K320" s="644"/>
      <c r="L320" s="644"/>
      <c r="M320" s="644"/>
      <c r="N320" s="644"/>
      <c r="O320" s="644"/>
      <c r="P320" s="644"/>
      <c r="Q320" s="2"/>
      <c r="R320" s="376"/>
      <c r="S320" s="376"/>
      <c r="T320" s="376"/>
      <c r="U320" s="376"/>
      <c r="V320" s="376"/>
      <c r="W320" s="376"/>
      <c r="X320" s="377"/>
      <c r="Y320" s="376"/>
      <c r="Z320" s="377"/>
      <c r="AA320" s="376"/>
      <c r="AB320" s="377"/>
      <c r="AC320" s="376"/>
      <c r="AD320" s="377"/>
      <c r="AE320" s="378"/>
    </row>
    <row r="321" spans="1:31" s="379" customFormat="1" ht="29.25" customHeight="1" x14ac:dyDescent="0.25">
      <c r="A321" s="2"/>
      <c r="B321" s="2"/>
      <c r="C321" s="2"/>
      <c r="D321" s="2"/>
      <c r="E321" s="2"/>
      <c r="F321" s="2"/>
      <c r="G321" s="2"/>
      <c r="H321" s="2"/>
      <c r="I321" s="2"/>
      <c r="J321" s="644"/>
      <c r="K321" s="644"/>
      <c r="L321" s="644"/>
      <c r="M321" s="644"/>
      <c r="N321" s="644"/>
      <c r="O321" s="644"/>
      <c r="P321" s="644"/>
      <c r="Q321" s="2"/>
      <c r="R321" s="376"/>
      <c r="S321" s="376"/>
      <c r="T321" s="376"/>
      <c r="U321" s="376"/>
      <c r="V321" s="376"/>
      <c r="W321" s="376"/>
      <c r="X321" s="377"/>
      <c r="Y321" s="376"/>
      <c r="Z321" s="377"/>
      <c r="AA321" s="376"/>
      <c r="AB321" s="377"/>
      <c r="AC321" s="376"/>
      <c r="AD321" s="377"/>
      <c r="AE321" s="378"/>
    </row>
    <row r="322" spans="1:31" s="379" customFormat="1" ht="29.25" customHeight="1" x14ac:dyDescent="0.25">
      <c r="A322" s="2"/>
      <c r="B322" s="2"/>
      <c r="C322" s="2"/>
      <c r="D322" s="2"/>
      <c r="E322" s="2"/>
      <c r="F322" s="2"/>
      <c r="G322" s="2"/>
      <c r="H322" s="2"/>
      <c r="I322" s="2"/>
      <c r="J322" s="644"/>
      <c r="K322" s="644"/>
      <c r="L322" s="644"/>
      <c r="M322" s="644"/>
      <c r="N322" s="644"/>
      <c r="O322" s="644"/>
      <c r="P322" s="644"/>
      <c r="Q322" s="2"/>
      <c r="R322" s="376"/>
      <c r="S322" s="376"/>
      <c r="T322" s="376"/>
      <c r="U322" s="376"/>
      <c r="V322" s="376"/>
      <c r="W322" s="376"/>
      <c r="X322" s="377"/>
      <c r="Y322" s="376"/>
      <c r="Z322" s="377"/>
      <c r="AA322" s="376"/>
      <c r="AB322" s="377"/>
      <c r="AC322" s="376"/>
      <c r="AD322" s="377"/>
      <c r="AE322" s="378"/>
    </row>
    <row r="323" spans="1:31" s="379" customFormat="1" ht="29.25" customHeight="1" x14ac:dyDescent="0.25">
      <c r="A323" s="2"/>
      <c r="B323" s="2"/>
      <c r="C323" s="2"/>
      <c r="D323" s="2"/>
      <c r="E323" s="2"/>
      <c r="F323" s="2"/>
      <c r="G323" s="2"/>
      <c r="H323" s="2"/>
      <c r="I323" s="2"/>
      <c r="J323" s="644"/>
      <c r="K323" s="644"/>
      <c r="L323" s="644"/>
      <c r="M323" s="644"/>
      <c r="N323" s="644"/>
      <c r="O323" s="644"/>
      <c r="P323" s="644"/>
      <c r="Q323" s="2"/>
      <c r="R323" s="376"/>
      <c r="S323" s="376"/>
      <c r="T323" s="376"/>
      <c r="U323" s="376"/>
      <c r="V323" s="376"/>
      <c r="W323" s="376"/>
      <c r="X323" s="377"/>
      <c r="Y323" s="376"/>
      <c r="Z323" s="377"/>
      <c r="AA323" s="376"/>
      <c r="AB323" s="377"/>
      <c r="AC323" s="376"/>
      <c r="AD323" s="377"/>
      <c r="AE323" s="378"/>
    </row>
    <row r="324" spans="1:31" s="379" customFormat="1" ht="29.25" customHeight="1" x14ac:dyDescent="0.25">
      <c r="A324" s="2"/>
      <c r="B324" s="2"/>
      <c r="C324" s="2"/>
      <c r="D324" s="2"/>
      <c r="E324" s="2"/>
      <c r="F324" s="2"/>
      <c r="G324" s="2"/>
      <c r="H324" s="2"/>
      <c r="I324" s="2"/>
      <c r="J324" s="644"/>
      <c r="K324" s="644"/>
      <c r="L324" s="644"/>
      <c r="M324" s="644"/>
      <c r="N324" s="644"/>
      <c r="O324" s="644"/>
      <c r="P324" s="644"/>
      <c r="Q324" s="2"/>
      <c r="R324" s="376"/>
      <c r="S324" s="376"/>
      <c r="T324" s="376"/>
      <c r="U324" s="376"/>
      <c r="V324" s="376"/>
      <c r="W324" s="376"/>
      <c r="X324" s="377"/>
      <c r="Y324" s="376"/>
      <c r="Z324" s="377"/>
      <c r="AA324" s="376"/>
      <c r="AB324" s="377"/>
      <c r="AC324" s="376"/>
      <c r="AD324" s="377"/>
      <c r="AE324" s="378"/>
    </row>
    <row r="325" spans="1:31" s="379" customFormat="1" ht="29.25" customHeight="1" x14ac:dyDescent="0.25">
      <c r="A325" s="2"/>
      <c r="B325" s="2"/>
      <c r="C325" s="2"/>
      <c r="D325" s="2"/>
      <c r="E325" s="2"/>
      <c r="F325" s="2"/>
      <c r="G325" s="2"/>
      <c r="H325" s="2"/>
      <c r="I325" s="2"/>
      <c r="J325" s="644"/>
      <c r="K325" s="644"/>
      <c r="L325" s="644"/>
      <c r="M325" s="644"/>
      <c r="N325" s="644"/>
      <c r="O325" s="644"/>
      <c r="P325" s="644"/>
      <c r="Q325" s="2"/>
      <c r="R325" s="376"/>
      <c r="S325" s="376"/>
      <c r="T325" s="376"/>
      <c r="U325" s="376"/>
      <c r="V325" s="376"/>
      <c r="W325" s="376"/>
      <c r="X325" s="377"/>
      <c r="Y325" s="376"/>
      <c r="Z325" s="377"/>
      <c r="AA325" s="376"/>
      <c r="AB325" s="377"/>
      <c r="AC325" s="376"/>
      <c r="AD325" s="377"/>
      <c r="AE325" s="378"/>
    </row>
    <row r="326" spans="1:31" s="379" customFormat="1" ht="29.25" customHeight="1" x14ac:dyDescent="0.25">
      <c r="A326" s="2"/>
      <c r="B326" s="2"/>
      <c r="C326" s="2"/>
      <c r="D326" s="2"/>
      <c r="E326" s="2"/>
      <c r="F326" s="2"/>
      <c r="G326" s="2"/>
      <c r="H326" s="2"/>
      <c r="I326" s="2"/>
      <c r="J326" s="644"/>
      <c r="K326" s="644"/>
      <c r="L326" s="644"/>
      <c r="M326" s="644"/>
      <c r="N326" s="644"/>
      <c r="O326" s="644"/>
      <c r="P326" s="644"/>
      <c r="Q326" s="2"/>
      <c r="R326" s="376"/>
      <c r="S326" s="376"/>
      <c r="T326" s="376"/>
      <c r="U326" s="376"/>
      <c r="V326" s="376"/>
      <c r="W326" s="376"/>
      <c r="X326" s="377"/>
      <c r="Y326" s="376"/>
      <c r="Z326" s="377"/>
      <c r="AA326" s="376"/>
      <c r="AB326" s="377"/>
      <c r="AC326" s="376"/>
      <c r="AD326" s="377"/>
      <c r="AE326" s="378"/>
    </row>
    <row r="327" spans="1:31" s="379" customFormat="1" ht="29.25" customHeight="1" x14ac:dyDescent="0.25">
      <c r="A327" s="2"/>
      <c r="B327" s="2"/>
      <c r="C327" s="2"/>
      <c r="D327" s="2"/>
      <c r="E327" s="2"/>
      <c r="F327" s="2"/>
      <c r="G327" s="2"/>
      <c r="H327" s="2"/>
      <c r="I327" s="2"/>
      <c r="J327" s="644"/>
      <c r="K327" s="644"/>
      <c r="L327" s="644"/>
      <c r="M327" s="644"/>
      <c r="N327" s="644"/>
      <c r="O327" s="644"/>
      <c r="P327" s="644"/>
      <c r="Q327" s="2"/>
      <c r="R327" s="376"/>
      <c r="S327" s="376"/>
      <c r="T327" s="376"/>
      <c r="U327" s="376"/>
      <c r="V327" s="376"/>
      <c r="W327" s="376"/>
      <c r="X327" s="377"/>
      <c r="Y327" s="376"/>
      <c r="Z327" s="377"/>
      <c r="AA327" s="376"/>
      <c r="AB327" s="377"/>
      <c r="AC327" s="376"/>
      <c r="AD327" s="377"/>
      <c r="AE327" s="378"/>
    </row>
    <row r="328" spans="1:31" s="379" customFormat="1" ht="29.25" customHeight="1" x14ac:dyDescent="0.25">
      <c r="A328" s="2"/>
      <c r="B328" s="2"/>
      <c r="C328" s="2"/>
      <c r="D328" s="2"/>
      <c r="E328" s="2"/>
      <c r="F328" s="2"/>
      <c r="G328" s="2"/>
      <c r="H328" s="2"/>
      <c r="I328" s="2"/>
      <c r="J328" s="644"/>
      <c r="K328" s="644"/>
      <c r="L328" s="644"/>
      <c r="M328" s="644"/>
      <c r="N328" s="644"/>
      <c r="O328" s="644"/>
      <c r="P328" s="644"/>
      <c r="Q328" s="2"/>
      <c r="R328" s="376"/>
      <c r="S328" s="376"/>
      <c r="T328" s="376"/>
      <c r="U328" s="376"/>
      <c r="V328" s="376"/>
      <c r="W328" s="376"/>
      <c r="X328" s="377"/>
      <c r="Y328" s="376"/>
      <c r="Z328" s="377"/>
      <c r="AA328" s="376"/>
      <c r="AB328" s="377"/>
      <c r="AC328" s="376"/>
      <c r="AD328" s="377"/>
      <c r="AE328" s="378"/>
    </row>
    <row r="329" spans="1:31" s="379" customFormat="1" ht="29.25" customHeight="1" x14ac:dyDescent="0.25">
      <c r="A329" s="2"/>
      <c r="B329" s="2"/>
      <c r="C329" s="2"/>
      <c r="D329" s="2"/>
      <c r="E329" s="2"/>
      <c r="F329" s="2"/>
      <c r="G329" s="2"/>
      <c r="H329" s="2"/>
      <c r="I329" s="2"/>
      <c r="J329" s="644"/>
      <c r="K329" s="644"/>
      <c r="L329" s="644"/>
      <c r="M329" s="644"/>
      <c r="N329" s="644"/>
      <c r="O329" s="644"/>
      <c r="P329" s="644"/>
      <c r="Q329" s="2"/>
      <c r="R329" s="376"/>
      <c r="S329" s="376"/>
      <c r="T329" s="376"/>
      <c r="U329" s="376"/>
      <c r="V329" s="376"/>
      <c r="W329" s="376"/>
      <c r="X329" s="377"/>
      <c r="Y329" s="376"/>
      <c r="Z329" s="377"/>
      <c r="AA329" s="376"/>
      <c r="AB329" s="377"/>
      <c r="AC329" s="376"/>
      <c r="AD329" s="377"/>
      <c r="AE329" s="378"/>
    </row>
    <row r="330" spans="1:31" s="379" customFormat="1" ht="29.25" customHeight="1" x14ac:dyDescent="0.25">
      <c r="A330" s="2"/>
      <c r="B330" s="2"/>
      <c r="C330" s="2"/>
      <c r="D330" s="2"/>
      <c r="E330" s="2"/>
      <c r="F330" s="2"/>
      <c r="G330" s="2"/>
      <c r="H330" s="2"/>
      <c r="I330" s="2"/>
      <c r="J330" s="644"/>
      <c r="K330" s="644"/>
      <c r="L330" s="644"/>
      <c r="M330" s="644"/>
      <c r="N330" s="644"/>
      <c r="O330" s="644"/>
      <c r="P330" s="644"/>
      <c r="Q330" s="2"/>
      <c r="R330" s="376"/>
      <c r="S330" s="376"/>
      <c r="T330" s="376"/>
      <c r="U330" s="376"/>
      <c r="V330" s="376"/>
      <c r="W330" s="376"/>
      <c r="X330" s="377"/>
      <c r="Y330" s="376"/>
      <c r="Z330" s="377"/>
      <c r="AA330" s="376"/>
      <c r="AB330" s="377"/>
      <c r="AC330" s="376"/>
      <c r="AD330" s="377"/>
      <c r="AE330" s="378"/>
    </row>
    <row r="331" spans="1:31" s="379" customFormat="1" ht="29.25" customHeight="1" x14ac:dyDescent="0.25">
      <c r="A331" s="2"/>
      <c r="B331" s="2"/>
      <c r="C331" s="2"/>
      <c r="D331" s="2"/>
      <c r="E331" s="2"/>
      <c r="F331" s="2"/>
      <c r="G331" s="2"/>
      <c r="H331" s="2"/>
      <c r="I331" s="2"/>
      <c r="J331" s="644"/>
      <c r="K331" s="644"/>
      <c r="L331" s="644"/>
      <c r="M331" s="644"/>
      <c r="N331" s="644"/>
      <c r="O331" s="644"/>
      <c r="P331" s="644"/>
      <c r="Q331" s="2"/>
      <c r="R331" s="376"/>
      <c r="S331" s="376"/>
      <c r="T331" s="376"/>
      <c r="U331" s="376"/>
      <c r="V331" s="376"/>
      <c r="W331" s="376"/>
      <c r="X331" s="377"/>
      <c r="Y331" s="376"/>
      <c r="Z331" s="377"/>
      <c r="AA331" s="376"/>
      <c r="AB331" s="377"/>
      <c r="AC331" s="376"/>
      <c r="AD331" s="377"/>
      <c r="AE331" s="378"/>
    </row>
    <row r="332" spans="1:31" s="379" customFormat="1" ht="29.25" customHeight="1" x14ac:dyDescent="0.25">
      <c r="A332" s="2"/>
      <c r="B332" s="2"/>
      <c r="C332" s="2"/>
      <c r="D332" s="2"/>
      <c r="E332" s="2"/>
      <c r="F332" s="2"/>
      <c r="G332" s="2"/>
      <c r="H332" s="2"/>
      <c r="I332" s="2"/>
      <c r="J332" s="644"/>
      <c r="K332" s="644"/>
      <c r="L332" s="644"/>
      <c r="M332" s="644"/>
      <c r="N332" s="644"/>
      <c r="O332" s="644"/>
      <c r="P332" s="644"/>
      <c r="Q332" s="2"/>
      <c r="R332" s="376"/>
      <c r="S332" s="376"/>
      <c r="T332" s="376"/>
      <c r="U332" s="376"/>
      <c r="V332" s="376"/>
      <c r="W332" s="376"/>
      <c r="X332" s="377"/>
      <c r="Y332" s="376"/>
      <c r="Z332" s="377"/>
      <c r="AA332" s="376"/>
      <c r="AB332" s="377"/>
      <c r="AC332" s="376"/>
      <c r="AD332" s="377"/>
      <c r="AE332" s="378"/>
    </row>
    <row r="333" spans="1:31" s="379" customFormat="1" ht="29.25" customHeight="1" x14ac:dyDescent="0.25">
      <c r="A333" s="2"/>
      <c r="B333" s="2"/>
      <c r="C333" s="2"/>
      <c r="D333" s="2"/>
      <c r="E333" s="2"/>
      <c r="F333" s="2"/>
      <c r="G333" s="2"/>
      <c r="H333" s="2"/>
      <c r="I333" s="2"/>
      <c r="J333" s="644"/>
      <c r="K333" s="644"/>
      <c r="L333" s="644"/>
      <c r="M333" s="644"/>
      <c r="N333" s="644"/>
      <c r="O333" s="644"/>
      <c r="P333" s="644"/>
      <c r="Q333" s="2"/>
      <c r="R333" s="376"/>
      <c r="S333" s="376"/>
      <c r="T333" s="376"/>
      <c r="U333" s="376"/>
      <c r="V333" s="376"/>
      <c r="W333" s="376"/>
      <c r="X333" s="377"/>
      <c r="Y333" s="376"/>
      <c r="Z333" s="377"/>
      <c r="AA333" s="376"/>
      <c r="AB333" s="377"/>
      <c r="AC333" s="376"/>
      <c r="AD333" s="377"/>
      <c r="AE333" s="378"/>
    </row>
    <row r="334" spans="1:31" s="379" customFormat="1" ht="29.25" customHeight="1" x14ac:dyDescent="0.25">
      <c r="A334" s="2"/>
      <c r="B334" s="2"/>
      <c r="C334" s="2"/>
      <c r="D334" s="2"/>
      <c r="E334" s="2"/>
      <c r="F334" s="2"/>
      <c r="G334" s="2"/>
      <c r="H334" s="2"/>
      <c r="I334" s="2"/>
      <c r="J334" s="644"/>
      <c r="K334" s="644"/>
      <c r="L334" s="644"/>
      <c r="M334" s="644"/>
      <c r="N334" s="644"/>
      <c r="O334" s="644"/>
      <c r="P334" s="644"/>
      <c r="Q334" s="2"/>
      <c r="R334" s="376"/>
      <c r="S334" s="376"/>
      <c r="T334" s="376"/>
      <c r="U334" s="376"/>
      <c r="V334" s="376"/>
      <c r="W334" s="376"/>
      <c r="X334" s="377"/>
      <c r="Y334" s="376"/>
      <c r="Z334" s="377"/>
      <c r="AA334" s="376"/>
      <c r="AB334" s="377"/>
      <c r="AC334" s="376"/>
      <c r="AD334" s="377"/>
      <c r="AE334" s="378"/>
    </row>
    <row r="335" spans="1:31" s="379" customFormat="1" ht="29.25" customHeight="1" x14ac:dyDescent="0.25">
      <c r="A335" s="2"/>
      <c r="B335" s="2"/>
      <c r="C335" s="2"/>
      <c r="D335" s="2"/>
      <c r="E335" s="2"/>
      <c r="F335" s="2"/>
      <c r="G335" s="2"/>
      <c r="H335" s="2"/>
      <c r="I335" s="2"/>
      <c r="J335" s="644"/>
      <c r="K335" s="644"/>
      <c r="L335" s="644"/>
      <c r="M335" s="644"/>
      <c r="N335" s="644"/>
      <c r="O335" s="644"/>
      <c r="P335" s="644"/>
      <c r="Q335" s="2"/>
      <c r="R335" s="376"/>
      <c r="S335" s="376"/>
      <c r="T335" s="376"/>
      <c r="U335" s="376"/>
      <c r="V335" s="376"/>
      <c r="W335" s="376"/>
      <c r="X335" s="377"/>
      <c r="Y335" s="376"/>
      <c r="Z335" s="377"/>
      <c r="AA335" s="376"/>
      <c r="AB335" s="377"/>
      <c r="AC335" s="376"/>
      <c r="AD335" s="377"/>
      <c r="AE335" s="378"/>
    </row>
    <row r="336" spans="1:31" s="379" customFormat="1" ht="29.25" customHeight="1" x14ac:dyDescent="0.25">
      <c r="A336" s="2"/>
      <c r="B336" s="2"/>
      <c r="C336" s="2"/>
      <c r="D336" s="2"/>
      <c r="E336" s="2"/>
      <c r="F336" s="2"/>
      <c r="G336" s="2"/>
      <c r="H336" s="2"/>
      <c r="I336" s="2"/>
      <c r="J336" s="644"/>
      <c r="K336" s="644"/>
      <c r="L336" s="644"/>
      <c r="M336" s="644"/>
      <c r="N336" s="644"/>
      <c r="O336" s="644"/>
      <c r="P336" s="644"/>
      <c r="Q336" s="2"/>
      <c r="R336" s="376"/>
      <c r="S336" s="376"/>
      <c r="T336" s="376"/>
      <c r="U336" s="376"/>
      <c r="V336" s="376"/>
      <c r="W336" s="376"/>
      <c r="X336" s="377"/>
      <c r="Y336" s="376"/>
      <c r="Z336" s="377"/>
      <c r="AA336" s="376"/>
      <c r="AB336" s="377"/>
      <c r="AC336" s="376"/>
      <c r="AD336" s="377"/>
      <c r="AE336" s="378"/>
    </row>
    <row r="337" spans="1:31" s="379" customFormat="1" ht="29.25" customHeight="1" x14ac:dyDescent="0.25">
      <c r="A337" s="2"/>
      <c r="B337" s="2"/>
      <c r="C337" s="2"/>
      <c r="D337" s="2"/>
      <c r="E337" s="2"/>
      <c r="F337" s="2"/>
      <c r="G337" s="2"/>
      <c r="H337" s="2"/>
      <c r="I337" s="2"/>
      <c r="J337" s="644"/>
      <c r="K337" s="644"/>
      <c r="L337" s="644"/>
      <c r="M337" s="644"/>
      <c r="N337" s="644"/>
      <c r="O337" s="644"/>
      <c r="P337" s="644"/>
      <c r="Q337" s="2"/>
      <c r="R337" s="376"/>
      <c r="S337" s="376"/>
      <c r="T337" s="376"/>
      <c r="U337" s="376"/>
      <c r="V337" s="376"/>
      <c r="W337" s="376"/>
      <c r="X337" s="377"/>
      <c r="Y337" s="376"/>
      <c r="Z337" s="377"/>
      <c r="AA337" s="376"/>
      <c r="AB337" s="377"/>
      <c r="AC337" s="376"/>
      <c r="AD337" s="377"/>
      <c r="AE337" s="378"/>
    </row>
    <row r="338" spans="1:31" s="379" customFormat="1" ht="29.25" customHeight="1" x14ac:dyDescent="0.25">
      <c r="A338" s="2"/>
      <c r="B338" s="2"/>
      <c r="C338" s="2"/>
      <c r="D338" s="2"/>
      <c r="E338" s="2"/>
      <c r="F338" s="2"/>
      <c r="G338" s="2"/>
      <c r="H338" s="2"/>
      <c r="I338" s="2"/>
      <c r="J338" s="644"/>
      <c r="K338" s="644"/>
      <c r="L338" s="644"/>
      <c r="M338" s="644"/>
      <c r="N338" s="644"/>
      <c r="O338" s="644"/>
      <c r="P338" s="644"/>
      <c r="Q338" s="2"/>
      <c r="R338" s="376"/>
      <c r="S338" s="376"/>
      <c r="T338" s="376"/>
      <c r="U338" s="376"/>
      <c r="V338" s="376"/>
      <c r="W338" s="376"/>
      <c r="X338" s="377"/>
      <c r="Y338" s="376"/>
      <c r="Z338" s="377"/>
      <c r="AA338" s="376"/>
      <c r="AB338" s="377"/>
      <c r="AC338" s="376"/>
      <c r="AD338" s="377"/>
      <c r="AE338" s="378"/>
    </row>
    <row r="339" spans="1:31" s="379" customFormat="1" ht="29.25" customHeight="1" x14ac:dyDescent="0.25">
      <c r="A339" s="2"/>
      <c r="B339" s="2"/>
      <c r="C339" s="2"/>
      <c r="D339" s="2"/>
      <c r="E339" s="2"/>
      <c r="F339" s="2"/>
      <c r="G339" s="2"/>
      <c r="H339" s="2"/>
      <c r="I339" s="2"/>
      <c r="J339" s="644"/>
      <c r="K339" s="644"/>
      <c r="L339" s="644"/>
      <c r="M339" s="644"/>
      <c r="N339" s="644"/>
      <c r="O339" s="644"/>
      <c r="P339" s="644"/>
      <c r="Q339" s="2"/>
      <c r="R339" s="376"/>
      <c r="S339" s="376"/>
      <c r="T339" s="376"/>
      <c r="U339" s="376"/>
      <c r="V339" s="376"/>
      <c r="W339" s="376"/>
      <c r="X339" s="377"/>
      <c r="Y339" s="376"/>
      <c r="Z339" s="377"/>
      <c r="AA339" s="376"/>
      <c r="AB339" s="377"/>
      <c r="AC339" s="376"/>
      <c r="AD339" s="377"/>
      <c r="AE339" s="378"/>
    </row>
    <row r="340" spans="1:31" s="379" customFormat="1" ht="29.25" customHeight="1" x14ac:dyDescent="0.25">
      <c r="A340" s="2"/>
      <c r="B340" s="2"/>
      <c r="C340" s="2"/>
      <c r="D340" s="2"/>
      <c r="E340" s="2"/>
      <c r="F340" s="2"/>
      <c r="G340" s="2"/>
      <c r="H340" s="2"/>
      <c r="I340" s="2"/>
      <c r="J340" s="644"/>
      <c r="K340" s="644"/>
      <c r="L340" s="644"/>
      <c r="M340" s="644"/>
      <c r="N340" s="644"/>
      <c r="O340" s="644"/>
      <c r="P340" s="644"/>
      <c r="Q340" s="2"/>
      <c r="R340" s="376"/>
      <c r="S340" s="376"/>
      <c r="T340" s="376"/>
      <c r="U340" s="376"/>
      <c r="V340" s="376"/>
      <c r="W340" s="376"/>
      <c r="X340" s="377"/>
      <c r="Y340" s="376"/>
      <c r="Z340" s="377"/>
      <c r="AA340" s="376"/>
      <c r="AB340" s="377"/>
      <c r="AC340" s="376"/>
      <c r="AD340" s="377"/>
      <c r="AE340" s="378"/>
    </row>
    <row r="341" spans="1:31" s="379" customFormat="1" ht="29.25" customHeight="1" x14ac:dyDescent="0.25">
      <c r="A341" s="2"/>
      <c r="B341" s="2"/>
      <c r="C341" s="2"/>
      <c r="D341" s="2"/>
      <c r="E341" s="2"/>
      <c r="F341" s="2"/>
      <c r="G341" s="2"/>
      <c r="H341" s="2"/>
      <c r="I341" s="2"/>
      <c r="J341" s="644"/>
      <c r="K341" s="644"/>
      <c r="L341" s="644"/>
      <c r="M341" s="644"/>
      <c r="N341" s="644"/>
      <c r="O341" s="644"/>
      <c r="P341" s="644"/>
      <c r="Q341" s="2"/>
      <c r="R341" s="376"/>
      <c r="S341" s="376"/>
      <c r="T341" s="376"/>
      <c r="U341" s="376"/>
      <c r="V341" s="376"/>
      <c r="W341" s="376"/>
      <c r="X341" s="377"/>
      <c r="Y341" s="376"/>
      <c r="Z341" s="377"/>
      <c r="AA341" s="376"/>
      <c r="AB341" s="377"/>
      <c r="AC341" s="376"/>
      <c r="AD341" s="377"/>
      <c r="AE341" s="378"/>
    </row>
    <row r="342" spans="1:31" s="379" customFormat="1" ht="29.25" customHeight="1" x14ac:dyDescent="0.25">
      <c r="A342" s="2"/>
      <c r="B342" s="2"/>
      <c r="C342" s="2"/>
      <c r="D342" s="2"/>
      <c r="E342" s="2"/>
      <c r="F342" s="2"/>
      <c r="G342" s="2"/>
      <c r="H342" s="2"/>
      <c r="I342" s="2"/>
      <c r="J342" s="644"/>
      <c r="K342" s="644"/>
      <c r="L342" s="644"/>
      <c r="M342" s="644"/>
      <c r="N342" s="644"/>
      <c r="O342" s="644"/>
      <c r="P342" s="644"/>
      <c r="Q342" s="2"/>
      <c r="R342" s="376"/>
      <c r="S342" s="376"/>
      <c r="T342" s="376"/>
      <c r="U342" s="376"/>
      <c r="V342" s="376"/>
      <c r="W342" s="376"/>
      <c r="X342" s="377"/>
      <c r="Y342" s="376"/>
      <c r="Z342" s="377"/>
      <c r="AA342" s="376"/>
      <c r="AB342" s="377"/>
      <c r="AC342" s="376"/>
      <c r="AD342" s="377"/>
      <c r="AE342" s="378"/>
    </row>
    <row r="343" spans="1:31" s="379" customFormat="1" ht="29.25" customHeight="1" x14ac:dyDescent="0.25">
      <c r="A343" s="2"/>
      <c r="B343" s="2"/>
      <c r="C343" s="2"/>
      <c r="D343" s="2"/>
      <c r="E343" s="2"/>
      <c r="F343" s="2"/>
      <c r="G343" s="2"/>
      <c r="H343" s="2"/>
      <c r="I343" s="2"/>
      <c r="J343" s="644"/>
      <c r="K343" s="644"/>
      <c r="L343" s="644"/>
      <c r="M343" s="644"/>
      <c r="N343" s="644"/>
      <c r="O343" s="644"/>
      <c r="P343" s="644"/>
      <c r="Q343" s="2"/>
      <c r="R343" s="376"/>
      <c r="S343" s="376"/>
      <c r="T343" s="376"/>
      <c r="U343" s="376"/>
      <c r="V343" s="376"/>
      <c r="W343" s="376"/>
      <c r="X343" s="377"/>
      <c r="Y343" s="376"/>
      <c r="Z343" s="377"/>
      <c r="AA343" s="376"/>
      <c r="AB343" s="377"/>
      <c r="AC343" s="376"/>
      <c r="AD343" s="377"/>
      <c r="AE343" s="378"/>
    </row>
    <row r="344" spans="1:31" s="379" customFormat="1" ht="29.25" customHeight="1" x14ac:dyDescent="0.25">
      <c r="A344" s="2"/>
      <c r="B344" s="2"/>
      <c r="C344" s="2"/>
      <c r="D344" s="2"/>
      <c r="E344" s="2"/>
      <c r="F344" s="2"/>
      <c r="G344" s="2"/>
      <c r="H344" s="2"/>
      <c r="I344" s="2"/>
      <c r="J344" s="644"/>
      <c r="K344" s="644"/>
      <c r="L344" s="644"/>
      <c r="M344" s="644"/>
      <c r="N344" s="644"/>
      <c r="O344" s="644"/>
      <c r="P344" s="644"/>
      <c r="Q344" s="2"/>
      <c r="R344" s="376"/>
      <c r="S344" s="376"/>
      <c r="T344" s="376"/>
      <c r="U344" s="376"/>
      <c r="V344" s="376"/>
      <c r="W344" s="376"/>
      <c r="X344" s="377"/>
      <c r="Y344" s="376"/>
      <c r="Z344" s="377"/>
      <c r="AA344" s="376"/>
      <c r="AB344" s="377"/>
      <c r="AC344" s="376"/>
      <c r="AD344" s="377"/>
      <c r="AE344" s="378"/>
    </row>
    <row r="345" spans="1:31" s="379" customFormat="1" ht="29.25" customHeight="1" x14ac:dyDescent="0.25">
      <c r="A345" s="2"/>
      <c r="B345" s="2"/>
      <c r="C345" s="2"/>
      <c r="D345" s="2"/>
      <c r="E345" s="2"/>
      <c r="F345" s="2"/>
      <c r="G345" s="2"/>
      <c r="H345" s="2"/>
      <c r="I345" s="2"/>
      <c r="J345" s="644"/>
      <c r="K345" s="644"/>
      <c r="L345" s="644"/>
      <c r="M345" s="644"/>
      <c r="N345" s="644"/>
      <c r="O345" s="644"/>
      <c r="P345" s="644"/>
      <c r="Q345" s="2"/>
      <c r="R345" s="376"/>
      <c r="S345" s="376"/>
      <c r="T345" s="376"/>
      <c r="U345" s="376"/>
      <c r="V345" s="376"/>
      <c r="W345" s="376"/>
      <c r="X345" s="377"/>
      <c r="Y345" s="376"/>
      <c r="Z345" s="377"/>
      <c r="AA345" s="376"/>
      <c r="AB345" s="377"/>
      <c r="AC345" s="376"/>
      <c r="AD345" s="377"/>
      <c r="AE345" s="378"/>
    </row>
    <row r="346" spans="1:31" s="379" customFormat="1" ht="29.25" customHeight="1" x14ac:dyDescent="0.25">
      <c r="A346" s="2"/>
      <c r="B346" s="2"/>
      <c r="C346" s="2"/>
      <c r="D346" s="2"/>
      <c r="E346" s="2"/>
      <c r="F346" s="2"/>
      <c r="G346" s="2"/>
      <c r="H346" s="2"/>
      <c r="I346" s="2"/>
      <c r="J346" s="644"/>
      <c r="K346" s="644"/>
      <c r="L346" s="644"/>
      <c r="M346" s="644"/>
      <c r="N346" s="644"/>
      <c r="O346" s="644"/>
      <c r="P346" s="644"/>
      <c r="Q346" s="2"/>
      <c r="R346" s="376"/>
      <c r="S346" s="376"/>
      <c r="T346" s="376"/>
      <c r="U346" s="376"/>
      <c r="V346" s="376"/>
      <c r="W346" s="376"/>
      <c r="X346" s="377"/>
      <c r="Y346" s="376"/>
      <c r="Z346" s="377"/>
      <c r="AA346" s="376"/>
      <c r="AB346" s="377"/>
      <c r="AC346" s="376"/>
      <c r="AD346" s="377"/>
      <c r="AE346" s="378"/>
    </row>
    <row r="347" spans="1:31" s="379" customFormat="1" ht="29.25" customHeight="1" x14ac:dyDescent="0.25">
      <c r="A347" s="2"/>
      <c r="B347" s="2"/>
      <c r="C347" s="2"/>
      <c r="D347" s="2"/>
      <c r="E347" s="2"/>
      <c r="F347" s="2"/>
      <c r="G347" s="2"/>
      <c r="H347" s="2"/>
      <c r="I347" s="2"/>
      <c r="J347" s="644"/>
      <c r="K347" s="644"/>
      <c r="L347" s="644"/>
      <c r="M347" s="644"/>
      <c r="N347" s="644"/>
      <c r="O347" s="644"/>
      <c r="P347" s="644"/>
      <c r="Q347" s="2"/>
      <c r="R347" s="376"/>
      <c r="S347" s="376"/>
      <c r="T347" s="376"/>
      <c r="U347" s="376"/>
      <c r="V347" s="376"/>
      <c r="W347" s="376"/>
      <c r="X347" s="377"/>
      <c r="Y347" s="376"/>
      <c r="Z347" s="377"/>
      <c r="AA347" s="376"/>
      <c r="AB347" s="377"/>
      <c r="AC347" s="376"/>
      <c r="AD347" s="377"/>
      <c r="AE347" s="378"/>
    </row>
    <row r="348" spans="1:31" s="379" customFormat="1" ht="29.25" customHeight="1" x14ac:dyDescent="0.25">
      <c r="A348" s="2"/>
      <c r="B348" s="2"/>
      <c r="C348" s="2"/>
      <c r="D348" s="2"/>
      <c r="E348" s="2"/>
      <c r="F348" s="2"/>
      <c r="G348" s="2"/>
      <c r="H348" s="2"/>
      <c r="I348" s="2"/>
      <c r="J348" s="644"/>
      <c r="K348" s="644"/>
      <c r="L348" s="644"/>
      <c r="M348" s="644"/>
      <c r="N348" s="644"/>
      <c r="O348" s="644"/>
      <c r="P348" s="644"/>
      <c r="Q348" s="2"/>
      <c r="R348" s="376"/>
      <c r="S348" s="376"/>
      <c r="T348" s="376"/>
      <c r="U348" s="376"/>
      <c r="V348" s="376"/>
      <c r="W348" s="376"/>
      <c r="X348" s="377"/>
      <c r="Y348" s="376"/>
      <c r="Z348" s="377"/>
      <c r="AA348" s="376"/>
      <c r="AB348" s="377"/>
      <c r="AC348" s="376"/>
      <c r="AD348" s="377"/>
      <c r="AE348" s="378"/>
    </row>
    <row r="349" spans="1:31" s="379" customFormat="1" ht="29.25" customHeight="1" x14ac:dyDescent="0.25">
      <c r="A349" s="2"/>
      <c r="B349" s="2"/>
      <c r="C349" s="2"/>
      <c r="D349" s="2"/>
      <c r="E349" s="2"/>
      <c r="F349" s="2"/>
      <c r="G349" s="2"/>
      <c r="H349" s="2"/>
      <c r="I349" s="2"/>
      <c r="J349" s="644"/>
      <c r="K349" s="644"/>
      <c r="L349" s="644"/>
      <c r="M349" s="644"/>
      <c r="N349" s="644"/>
      <c r="O349" s="644"/>
      <c r="P349" s="644"/>
      <c r="Q349" s="2"/>
      <c r="R349" s="376"/>
      <c r="S349" s="376"/>
      <c r="T349" s="376"/>
      <c r="U349" s="376"/>
      <c r="V349" s="376"/>
      <c r="W349" s="376"/>
      <c r="X349" s="377"/>
      <c r="Y349" s="376"/>
      <c r="Z349" s="377"/>
      <c r="AA349" s="376"/>
      <c r="AB349" s="377"/>
      <c r="AC349" s="376"/>
      <c r="AD349" s="377"/>
      <c r="AE349" s="378"/>
    </row>
    <row r="350" spans="1:31" s="379" customFormat="1" ht="29.25" customHeight="1" x14ac:dyDescent="0.25">
      <c r="A350" s="2"/>
      <c r="B350" s="2"/>
      <c r="C350" s="2"/>
      <c r="D350" s="2"/>
      <c r="E350" s="2"/>
      <c r="F350" s="2"/>
      <c r="G350" s="2"/>
      <c r="H350" s="2"/>
      <c r="I350" s="2"/>
      <c r="J350" s="644"/>
      <c r="K350" s="644"/>
      <c r="L350" s="644"/>
      <c r="M350" s="644"/>
      <c r="N350" s="644"/>
      <c r="O350" s="644"/>
      <c r="P350" s="644"/>
      <c r="Q350" s="2"/>
      <c r="R350" s="376"/>
      <c r="S350" s="376"/>
      <c r="T350" s="376"/>
      <c r="U350" s="376"/>
      <c r="V350" s="376"/>
      <c r="W350" s="376"/>
      <c r="X350" s="377"/>
      <c r="Y350" s="376"/>
      <c r="Z350" s="377"/>
      <c r="AA350" s="376"/>
      <c r="AB350" s="377"/>
      <c r="AC350" s="376"/>
      <c r="AD350" s="377"/>
      <c r="AE350" s="378"/>
    </row>
    <row r="351" spans="1:31" s="379" customFormat="1" ht="29.25" customHeight="1" x14ac:dyDescent="0.25">
      <c r="A351" s="2"/>
      <c r="B351" s="2"/>
      <c r="C351" s="2"/>
      <c r="D351" s="2"/>
      <c r="E351" s="2"/>
      <c r="F351" s="2"/>
      <c r="G351" s="2"/>
      <c r="H351" s="2"/>
      <c r="I351" s="2"/>
      <c r="J351" s="644"/>
      <c r="K351" s="644"/>
      <c r="L351" s="644"/>
      <c r="M351" s="644"/>
      <c r="N351" s="644"/>
      <c r="O351" s="644"/>
      <c r="P351" s="644"/>
      <c r="Q351" s="2"/>
      <c r="R351" s="376"/>
      <c r="S351" s="376"/>
      <c r="T351" s="376"/>
      <c r="U351" s="376"/>
      <c r="V351" s="376"/>
      <c r="W351" s="376"/>
      <c r="X351" s="377"/>
      <c r="Y351" s="376"/>
      <c r="Z351" s="377"/>
      <c r="AA351" s="376"/>
      <c r="AB351" s="377"/>
      <c r="AC351" s="376"/>
      <c r="AD351" s="377"/>
      <c r="AE351" s="378"/>
    </row>
    <row r="352" spans="1:31" s="379" customFormat="1" ht="29.25" customHeight="1" x14ac:dyDescent="0.25">
      <c r="A352" s="2"/>
      <c r="B352" s="2"/>
      <c r="C352" s="2"/>
      <c r="D352" s="2"/>
      <c r="E352" s="2"/>
      <c r="F352" s="2"/>
      <c r="G352" s="2"/>
      <c r="H352" s="2"/>
      <c r="I352" s="2"/>
      <c r="J352" s="644"/>
      <c r="K352" s="644"/>
      <c r="L352" s="644"/>
      <c r="M352" s="644"/>
      <c r="N352" s="644"/>
      <c r="O352" s="644"/>
      <c r="P352" s="644"/>
      <c r="Q352" s="2"/>
      <c r="R352" s="376"/>
      <c r="S352" s="376"/>
      <c r="T352" s="376"/>
      <c r="U352" s="376"/>
      <c r="V352" s="376"/>
      <c r="W352" s="376"/>
      <c r="X352" s="377"/>
      <c r="Y352" s="376"/>
      <c r="Z352" s="377"/>
      <c r="AA352" s="376"/>
      <c r="AB352" s="377"/>
      <c r="AC352" s="376"/>
      <c r="AD352" s="377"/>
      <c r="AE352" s="378"/>
    </row>
    <row r="353" spans="1:31" s="379" customFormat="1" ht="29.25" customHeight="1" x14ac:dyDescent="0.25">
      <c r="A353" s="2"/>
      <c r="B353" s="2"/>
      <c r="C353" s="2"/>
      <c r="D353" s="2"/>
      <c r="E353" s="2"/>
      <c r="F353" s="2"/>
      <c r="G353" s="2"/>
      <c r="H353" s="2"/>
      <c r="I353" s="2"/>
      <c r="J353" s="644"/>
      <c r="K353" s="644"/>
      <c r="L353" s="644"/>
      <c r="M353" s="644"/>
      <c r="N353" s="644"/>
      <c r="O353" s="644"/>
      <c r="P353" s="644"/>
      <c r="Q353" s="2"/>
      <c r="R353" s="376"/>
      <c r="S353" s="376"/>
      <c r="T353" s="376"/>
      <c r="U353" s="376"/>
      <c r="V353" s="376"/>
      <c r="W353" s="376"/>
      <c r="X353" s="377"/>
      <c r="Y353" s="376"/>
      <c r="Z353" s="377"/>
      <c r="AA353" s="376"/>
      <c r="AB353" s="377"/>
      <c r="AC353" s="376"/>
      <c r="AD353" s="377"/>
      <c r="AE353" s="378"/>
    </row>
    <row r="354" spans="1:31" s="379" customFormat="1" ht="29.25" customHeight="1" x14ac:dyDescent="0.25">
      <c r="A354" s="2"/>
      <c r="B354" s="2"/>
      <c r="C354" s="2"/>
      <c r="D354" s="2"/>
      <c r="E354" s="2"/>
      <c r="F354" s="2"/>
      <c r="G354" s="2"/>
      <c r="H354" s="2"/>
      <c r="I354" s="2"/>
      <c r="J354" s="644"/>
      <c r="K354" s="644"/>
      <c r="L354" s="644"/>
      <c r="M354" s="644"/>
      <c r="N354" s="644"/>
      <c r="O354" s="644"/>
      <c r="P354" s="644"/>
      <c r="Q354" s="2"/>
      <c r="R354" s="376"/>
      <c r="S354" s="376"/>
      <c r="T354" s="376"/>
      <c r="U354" s="376"/>
      <c r="V354" s="376"/>
      <c r="W354" s="376"/>
      <c r="X354" s="377"/>
      <c r="Y354" s="376"/>
      <c r="Z354" s="377"/>
      <c r="AA354" s="376"/>
      <c r="AB354" s="377"/>
      <c r="AC354" s="376"/>
      <c r="AD354" s="377"/>
      <c r="AE354" s="378"/>
    </row>
    <row r="355" spans="1:31" s="379" customFormat="1" ht="29.25" customHeight="1" x14ac:dyDescent="0.25">
      <c r="A355" s="2"/>
      <c r="B355" s="2"/>
      <c r="C355" s="2"/>
      <c r="D355" s="2"/>
      <c r="E355" s="2"/>
      <c r="F355" s="2"/>
      <c r="G355" s="2"/>
      <c r="H355" s="2"/>
      <c r="I355" s="2"/>
      <c r="J355" s="644"/>
      <c r="K355" s="644"/>
      <c r="L355" s="644"/>
      <c r="M355" s="644"/>
      <c r="N355" s="644"/>
      <c r="O355" s="644"/>
      <c r="P355" s="644"/>
      <c r="Q355" s="2"/>
      <c r="R355" s="376"/>
      <c r="S355" s="376"/>
      <c r="T355" s="376"/>
      <c r="U355" s="376"/>
      <c r="V355" s="376"/>
      <c r="W355" s="376"/>
      <c r="X355" s="377"/>
      <c r="Y355" s="376"/>
      <c r="Z355" s="377"/>
      <c r="AA355" s="376"/>
      <c r="AB355" s="377"/>
      <c r="AC355" s="376"/>
      <c r="AD355" s="377"/>
      <c r="AE355" s="378"/>
    </row>
    <row r="356" spans="1:31" s="379" customFormat="1" ht="29.25" customHeight="1" x14ac:dyDescent="0.25">
      <c r="A356" s="2"/>
      <c r="B356" s="2"/>
      <c r="C356" s="2"/>
      <c r="D356" s="2"/>
      <c r="E356" s="2"/>
      <c r="F356" s="2"/>
      <c r="G356" s="2"/>
      <c r="H356" s="2"/>
      <c r="I356" s="2"/>
      <c r="J356" s="644"/>
      <c r="K356" s="644"/>
      <c r="L356" s="644"/>
      <c r="M356" s="644"/>
      <c r="N356" s="644"/>
      <c r="O356" s="644"/>
      <c r="P356" s="644"/>
      <c r="Q356" s="2"/>
      <c r="R356" s="376"/>
      <c r="S356" s="376"/>
      <c r="T356" s="376"/>
      <c r="U356" s="376"/>
      <c r="V356" s="376"/>
      <c r="W356" s="376"/>
      <c r="X356" s="377"/>
      <c r="Y356" s="376"/>
      <c r="Z356" s="377"/>
      <c r="AA356" s="376"/>
      <c r="AB356" s="377"/>
      <c r="AC356" s="376"/>
      <c r="AD356" s="377"/>
      <c r="AE356" s="378"/>
    </row>
    <row r="357" spans="1:31" s="379" customFormat="1" ht="29.25" customHeight="1" x14ac:dyDescent="0.25">
      <c r="A357" s="2"/>
      <c r="B357" s="2"/>
      <c r="C357" s="2"/>
      <c r="D357" s="2"/>
      <c r="E357" s="2"/>
      <c r="F357" s="2"/>
      <c r="G357" s="2"/>
      <c r="H357" s="2"/>
      <c r="I357" s="2"/>
      <c r="J357" s="644"/>
      <c r="K357" s="644"/>
      <c r="L357" s="644"/>
      <c r="M357" s="644"/>
      <c r="N357" s="644"/>
      <c r="O357" s="644"/>
      <c r="P357" s="644"/>
      <c r="Q357" s="2"/>
      <c r="R357" s="376"/>
      <c r="S357" s="376"/>
      <c r="T357" s="376"/>
      <c r="U357" s="376"/>
      <c r="V357" s="376"/>
      <c r="W357" s="376"/>
      <c r="X357" s="377"/>
      <c r="Y357" s="376"/>
      <c r="Z357" s="377"/>
      <c r="AA357" s="376"/>
      <c r="AB357" s="377"/>
      <c r="AC357" s="376"/>
      <c r="AD357" s="377"/>
      <c r="AE357" s="378"/>
    </row>
    <row r="358" spans="1:31" s="379" customFormat="1" ht="29.25" customHeight="1" x14ac:dyDescent="0.25">
      <c r="A358" s="2"/>
      <c r="B358" s="2"/>
      <c r="C358" s="2"/>
      <c r="D358" s="2"/>
      <c r="E358" s="2"/>
      <c r="F358" s="2"/>
      <c r="G358" s="2"/>
      <c r="H358" s="2"/>
      <c r="I358" s="2"/>
      <c r="J358" s="644"/>
      <c r="K358" s="644"/>
      <c r="L358" s="644"/>
      <c r="M358" s="644"/>
      <c r="N358" s="644"/>
      <c r="O358" s="644"/>
      <c r="P358" s="644"/>
      <c r="Q358" s="2"/>
      <c r="R358" s="376"/>
      <c r="S358" s="376"/>
      <c r="T358" s="376"/>
      <c r="U358" s="376"/>
      <c r="V358" s="376"/>
      <c r="W358" s="376"/>
      <c r="X358" s="377"/>
      <c r="Y358" s="376"/>
      <c r="Z358" s="377"/>
      <c r="AA358" s="376"/>
      <c r="AB358" s="377"/>
      <c r="AC358" s="376"/>
      <c r="AD358" s="377"/>
      <c r="AE358" s="378"/>
    </row>
    <row r="359" spans="1:31" s="379" customFormat="1" ht="29.25" customHeight="1" x14ac:dyDescent="0.25">
      <c r="A359" s="2"/>
      <c r="B359" s="2"/>
      <c r="C359" s="2"/>
      <c r="D359" s="2"/>
      <c r="E359" s="2"/>
      <c r="F359" s="2"/>
      <c r="G359" s="2"/>
      <c r="H359" s="2"/>
      <c r="I359" s="2"/>
      <c r="J359" s="644"/>
      <c r="K359" s="644"/>
      <c r="L359" s="644"/>
      <c r="M359" s="644"/>
      <c r="N359" s="644"/>
      <c r="O359" s="644"/>
      <c r="P359" s="644"/>
      <c r="Q359" s="2"/>
      <c r="R359" s="376"/>
      <c r="S359" s="376"/>
      <c r="T359" s="376"/>
      <c r="U359" s="376"/>
      <c r="V359" s="376"/>
      <c r="W359" s="376"/>
      <c r="X359" s="377"/>
      <c r="Y359" s="376"/>
      <c r="Z359" s="377"/>
      <c r="AA359" s="376"/>
      <c r="AB359" s="377"/>
      <c r="AC359" s="376"/>
      <c r="AD359" s="377"/>
      <c r="AE359" s="378"/>
    </row>
    <row r="360" spans="1:31" s="379" customFormat="1" ht="29.25" customHeight="1" x14ac:dyDescent="0.25">
      <c r="A360" s="2"/>
      <c r="B360" s="2"/>
      <c r="C360" s="2"/>
      <c r="D360" s="2"/>
      <c r="E360" s="2"/>
      <c r="F360" s="2"/>
      <c r="G360" s="2"/>
      <c r="H360" s="2"/>
      <c r="I360" s="2"/>
      <c r="J360" s="644"/>
      <c r="K360" s="644"/>
      <c r="L360" s="644"/>
      <c r="M360" s="644"/>
      <c r="N360" s="644"/>
      <c r="O360" s="644"/>
      <c r="P360" s="644"/>
      <c r="Q360" s="2"/>
      <c r="R360" s="376"/>
      <c r="S360" s="376"/>
      <c r="T360" s="376"/>
      <c r="U360" s="376"/>
      <c r="V360" s="376"/>
      <c r="W360" s="376"/>
      <c r="X360" s="377"/>
      <c r="Y360" s="376"/>
      <c r="Z360" s="377"/>
      <c r="AA360" s="376"/>
      <c r="AB360" s="377"/>
      <c r="AC360" s="376"/>
      <c r="AD360" s="377"/>
      <c r="AE360" s="378"/>
    </row>
    <row r="361" spans="1:31" s="379" customFormat="1" ht="29.25" customHeight="1" x14ac:dyDescent="0.25">
      <c r="A361" s="2"/>
      <c r="B361" s="2"/>
      <c r="C361" s="2"/>
      <c r="D361" s="2"/>
      <c r="E361" s="2"/>
      <c r="F361" s="2"/>
      <c r="G361" s="2"/>
      <c r="H361" s="2"/>
      <c r="I361" s="2"/>
      <c r="J361" s="644"/>
      <c r="K361" s="644"/>
      <c r="L361" s="644"/>
      <c r="M361" s="644"/>
      <c r="N361" s="644"/>
      <c r="O361" s="644"/>
      <c r="P361" s="644"/>
      <c r="Q361" s="2"/>
      <c r="R361" s="376"/>
      <c r="S361" s="376"/>
      <c r="T361" s="376"/>
      <c r="U361" s="376"/>
      <c r="V361" s="376"/>
      <c r="W361" s="376"/>
      <c r="X361" s="377"/>
      <c r="Y361" s="376"/>
      <c r="Z361" s="377"/>
      <c r="AA361" s="376"/>
      <c r="AB361" s="377"/>
      <c r="AC361" s="376"/>
      <c r="AD361" s="377"/>
      <c r="AE361" s="378"/>
    </row>
    <row r="362" spans="1:31" s="379" customFormat="1" ht="29.25" customHeight="1" x14ac:dyDescent="0.25">
      <c r="A362" s="2"/>
      <c r="B362" s="2"/>
      <c r="C362" s="2"/>
      <c r="D362" s="2"/>
      <c r="E362" s="2"/>
      <c r="F362" s="2"/>
      <c r="G362" s="2"/>
      <c r="H362" s="2"/>
      <c r="I362" s="2"/>
      <c r="J362" s="644"/>
      <c r="K362" s="644"/>
      <c r="L362" s="644"/>
      <c r="M362" s="644"/>
      <c r="N362" s="644"/>
      <c r="O362" s="644"/>
      <c r="P362" s="644"/>
      <c r="Q362" s="2"/>
      <c r="R362" s="376"/>
      <c r="S362" s="376"/>
      <c r="T362" s="376"/>
      <c r="U362" s="376"/>
      <c r="V362" s="376"/>
      <c r="W362" s="376"/>
      <c r="X362" s="377"/>
      <c r="Y362" s="376"/>
      <c r="Z362" s="377"/>
      <c r="AA362" s="376"/>
      <c r="AB362" s="377"/>
      <c r="AC362" s="376"/>
      <c r="AD362" s="377"/>
      <c r="AE362" s="378"/>
    </row>
    <row r="363" spans="1:31" s="379" customFormat="1" ht="29.25" customHeight="1" x14ac:dyDescent="0.25">
      <c r="A363" s="2"/>
      <c r="B363" s="2"/>
      <c r="C363" s="2"/>
      <c r="D363" s="2"/>
      <c r="E363" s="2"/>
      <c r="F363" s="2"/>
      <c r="G363" s="2"/>
      <c r="H363" s="2"/>
      <c r="I363" s="2"/>
      <c r="J363" s="644"/>
      <c r="K363" s="644"/>
      <c r="L363" s="644"/>
      <c r="M363" s="644"/>
      <c r="N363" s="644"/>
      <c r="O363" s="644"/>
      <c r="P363" s="644"/>
      <c r="Q363" s="2"/>
      <c r="R363" s="376"/>
      <c r="S363" s="376"/>
      <c r="T363" s="376"/>
      <c r="U363" s="376"/>
      <c r="V363" s="376"/>
      <c r="W363" s="376"/>
      <c r="X363" s="377"/>
      <c r="Y363" s="376"/>
      <c r="Z363" s="377"/>
      <c r="AA363" s="376"/>
      <c r="AB363" s="377"/>
      <c r="AC363" s="376"/>
      <c r="AD363" s="377"/>
      <c r="AE363" s="378"/>
    </row>
    <row r="364" spans="1:31" s="379" customFormat="1" ht="29.25" customHeight="1" x14ac:dyDescent="0.25">
      <c r="A364" s="2"/>
      <c r="B364" s="2"/>
      <c r="C364" s="2"/>
      <c r="D364" s="2"/>
      <c r="E364" s="2"/>
      <c r="F364" s="2"/>
      <c r="G364" s="2"/>
      <c r="H364" s="2"/>
      <c r="I364" s="2"/>
      <c r="J364" s="644"/>
      <c r="K364" s="644"/>
      <c r="L364" s="644"/>
      <c r="M364" s="644"/>
      <c r="N364" s="644"/>
      <c r="O364" s="644"/>
      <c r="P364" s="644"/>
      <c r="Q364" s="2"/>
      <c r="R364" s="376"/>
      <c r="S364" s="376"/>
      <c r="T364" s="376"/>
      <c r="U364" s="376"/>
      <c r="V364" s="376"/>
      <c r="W364" s="376"/>
      <c r="X364" s="377"/>
      <c r="Y364" s="376"/>
      <c r="Z364" s="377"/>
      <c r="AA364" s="376"/>
      <c r="AB364" s="377"/>
      <c r="AC364" s="376"/>
      <c r="AD364" s="377"/>
      <c r="AE364" s="378"/>
    </row>
    <row r="365" spans="1:31" s="379" customFormat="1" ht="29.25" customHeight="1" x14ac:dyDescent="0.25">
      <c r="A365" s="2"/>
      <c r="B365" s="2"/>
      <c r="C365" s="2"/>
      <c r="D365" s="2"/>
      <c r="E365" s="2"/>
      <c r="F365" s="2"/>
      <c r="G365" s="2"/>
      <c r="H365" s="2"/>
      <c r="I365" s="2"/>
      <c r="J365" s="644"/>
      <c r="K365" s="644"/>
      <c r="L365" s="644"/>
      <c r="M365" s="644"/>
      <c r="N365" s="644"/>
      <c r="O365" s="644"/>
      <c r="P365" s="644"/>
      <c r="Q365" s="2"/>
      <c r="R365" s="376"/>
      <c r="S365" s="376"/>
      <c r="T365" s="376"/>
      <c r="U365" s="376"/>
      <c r="V365" s="376"/>
      <c r="W365" s="376"/>
      <c r="X365" s="377"/>
      <c r="Y365" s="376"/>
      <c r="Z365" s="377"/>
      <c r="AA365" s="376"/>
      <c r="AB365" s="377"/>
      <c r="AC365" s="376"/>
      <c r="AD365" s="377"/>
      <c r="AE365" s="378"/>
    </row>
    <row r="366" spans="1:31" s="379" customFormat="1" ht="29.25" customHeight="1" x14ac:dyDescent="0.25">
      <c r="A366" s="2"/>
      <c r="B366" s="2"/>
      <c r="C366" s="2"/>
      <c r="D366" s="2"/>
      <c r="E366" s="2"/>
      <c r="F366" s="2"/>
      <c r="G366" s="2"/>
      <c r="H366" s="2"/>
      <c r="I366" s="2"/>
      <c r="J366" s="644"/>
      <c r="K366" s="644"/>
      <c r="L366" s="644"/>
      <c r="M366" s="644"/>
      <c r="N366" s="644"/>
      <c r="O366" s="644"/>
      <c r="P366" s="644"/>
      <c r="Q366" s="2"/>
      <c r="R366" s="376"/>
      <c r="S366" s="376"/>
      <c r="T366" s="376"/>
      <c r="U366" s="376"/>
      <c r="V366" s="376"/>
      <c r="W366" s="376"/>
      <c r="X366" s="377"/>
      <c r="Y366" s="376"/>
      <c r="Z366" s="377"/>
      <c r="AA366" s="376"/>
      <c r="AB366" s="377"/>
      <c r="AC366" s="376"/>
      <c r="AD366" s="377"/>
      <c r="AE366" s="378"/>
    </row>
    <row r="367" spans="1:31" s="379" customFormat="1" ht="29.25" customHeight="1" x14ac:dyDescent="0.25">
      <c r="A367" s="2"/>
      <c r="B367" s="2"/>
      <c r="C367" s="2"/>
      <c r="D367" s="2"/>
      <c r="E367" s="2"/>
      <c r="F367" s="2"/>
      <c r="G367" s="2"/>
      <c r="H367" s="2"/>
      <c r="I367" s="2"/>
      <c r="J367" s="644"/>
      <c r="K367" s="644"/>
      <c r="L367" s="644"/>
      <c r="M367" s="644"/>
      <c r="N367" s="644"/>
      <c r="O367" s="644"/>
      <c r="P367" s="644"/>
      <c r="Q367" s="2"/>
      <c r="R367" s="376"/>
      <c r="S367" s="376"/>
      <c r="T367" s="376"/>
      <c r="U367" s="376"/>
      <c r="V367" s="376"/>
      <c r="W367" s="376"/>
      <c r="X367" s="377"/>
      <c r="Y367" s="376"/>
      <c r="Z367" s="377"/>
      <c r="AA367" s="376"/>
      <c r="AB367" s="377"/>
      <c r="AC367" s="376"/>
      <c r="AD367" s="377"/>
      <c r="AE367" s="378"/>
    </row>
    <row r="368" spans="1:31" s="379" customFormat="1" ht="29.25" customHeight="1" x14ac:dyDescent="0.25">
      <c r="A368" s="2"/>
      <c r="B368" s="2"/>
      <c r="C368" s="2"/>
      <c r="D368" s="2"/>
      <c r="E368" s="2"/>
      <c r="F368" s="2"/>
      <c r="G368" s="2"/>
      <c r="H368" s="2"/>
      <c r="I368" s="2"/>
      <c r="J368" s="644"/>
      <c r="K368" s="644"/>
      <c r="L368" s="644"/>
      <c r="M368" s="644"/>
      <c r="N368" s="644"/>
      <c r="O368" s="644"/>
      <c r="P368" s="644"/>
      <c r="Q368" s="2"/>
      <c r="R368" s="376"/>
      <c r="S368" s="376"/>
      <c r="T368" s="376"/>
      <c r="U368" s="376"/>
      <c r="V368" s="376"/>
      <c r="W368" s="376"/>
      <c r="X368" s="377"/>
      <c r="Y368" s="376"/>
      <c r="Z368" s="377"/>
      <c r="AA368" s="376"/>
      <c r="AB368" s="377"/>
      <c r="AC368" s="376"/>
      <c r="AD368" s="377"/>
      <c r="AE368" s="378"/>
    </row>
    <row r="369" spans="1:31" s="379" customFormat="1" ht="29.25" customHeight="1" x14ac:dyDescent="0.25">
      <c r="A369" s="2"/>
      <c r="B369" s="2"/>
      <c r="C369" s="2"/>
      <c r="D369" s="2"/>
      <c r="E369" s="2"/>
      <c r="F369" s="2"/>
      <c r="G369" s="2"/>
      <c r="H369" s="2"/>
      <c r="I369" s="2"/>
      <c r="J369" s="644"/>
      <c r="K369" s="644"/>
      <c r="L369" s="644"/>
      <c r="M369" s="644"/>
      <c r="N369" s="644"/>
      <c r="O369" s="644"/>
      <c r="P369" s="644"/>
      <c r="Q369" s="2"/>
      <c r="R369" s="376"/>
      <c r="S369" s="376"/>
      <c r="T369" s="376"/>
      <c r="U369" s="376"/>
      <c r="V369" s="376"/>
      <c r="W369" s="376"/>
      <c r="X369" s="377"/>
      <c r="Y369" s="376"/>
      <c r="Z369" s="377"/>
      <c r="AA369" s="376"/>
      <c r="AB369" s="377"/>
      <c r="AC369" s="376"/>
      <c r="AD369" s="377"/>
      <c r="AE369" s="378"/>
    </row>
    <row r="370" spans="1:31" s="379" customFormat="1" ht="29.25" customHeight="1" x14ac:dyDescent="0.25">
      <c r="A370" s="2"/>
      <c r="B370" s="2"/>
      <c r="C370" s="2"/>
      <c r="D370" s="2"/>
      <c r="E370" s="2"/>
      <c r="F370" s="2"/>
      <c r="G370" s="2"/>
      <c r="H370" s="2"/>
      <c r="I370" s="2"/>
      <c r="J370" s="644"/>
      <c r="K370" s="644"/>
      <c r="L370" s="644"/>
      <c r="M370" s="644"/>
      <c r="N370" s="644"/>
      <c r="O370" s="644"/>
      <c r="P370" s="644"/>
      <c r="Q370" s="2"/>
      <c r="R370" s="376"/>
      <c r="S370" s="376"/>
      <c r="T370" s="376"/>
      <c r="U370" s="376"/>
      <c r="V370" s="376"/>
      <c r="W370" s="376"/>
      <c r="X370" s="377"/>
      <c r="Y370" s="376"/>
      <c r="Z370" s="377"/>
      <c r="AA370" s="376"/>
      <c r="AB370" s="377"/>
      <c r="AC370" s="376"/>
      <c r="AD370" s="377"/>
      <c r="AE370" s="378"/>
    </row>
    <row r="371" spans="1:31" s="379" customFormat="1" ht="29.25" customHeight="1" x14ac:dyDescent="0.25">
      <c r="A371" s="2"/>
      <c r="B371" s="2"/>
      <c r="C371" s="2"/>
      <c r="D371" s="2"/>
      <c r="E371" s="2"/>
      <c r="F371" s="2"/>
      <c r="G371" s="2"/>
      <c r="H371" s="2"/>
      <c r="I371" s="2"/>
      <c r="J371" s="644"/>
      <c r="K371" s="644"/>
      <c r="L371" s="644"/>
      <c r="M371" s="644"/>
      <c r="N371" s="644"/>
      <c r="O371" s="644"/>
      <c r="P371" s="644"/>
      <c r="Q371" s="2"/>
      <c r="R371" s="376"/>
      <c r="S371" s="376"/>
      <c r="T371" s="376"/>
      <c r="U371" s="376"/>
      <c r="V371" s="376"/>
      <c r="W371" s="376"/>
      <c r="X371" s="377"/>
      <c r="Y371" s="376"/>
      <c r="Z371" s="377"/>
      <c r="AA371" s="376"/>
      <c r="AB371" s="377"/>
      <c r="AC371" s="376"/>
      <c r="AD371" s="377"/>
      <c r="AE371" s="378"/>
    </row>
    <row r="372" spans="1:31" s="379" customFormat="1" ht="29.25" customHeight="1" x14ac:dyDescent="0.25">
      <c r="A372" s="2"/>
      <c r="B372" s="2"/>
      <c r="C372" s="2"/>
      <c r="D372" s="2"/>
      <c r="E372" s="2"/>
      <c r="F372" s="2"/>
      <c r="G372" s="2"/>
      <c r="H372" s="2"/>
      <c r="I372" s="2"/>
      <c r="J372" s="644"/>
      <c r="K372" s="644"/>
      <c r="L372" s="644"/>
      <c r="M372" s="644"/>
      <c r="N372" s="644"/>
      <c r="O372" s="644"/>
      <c r="P372" s="644"/>
      <c r="Q372" s="2"/>
      <c r="R372" s="376"/>
      <c r="S372" s="376"/>
      <c r="T372" s="376"/>
      <c r="U372" s="376"/>
      <c r="V372" s="376"/>
      <c r="W372" s="376"/>
      <c r="X372" s="377"/>
      <c r="Y372" s="376"/>
      <c r="Z372" s="377"/>
      <c r="AA372" s="376"/>
      <c r="AB372" s="377"/>
      <c r="AC372" s="376"/>
      <c r="AD372" s="377"/>
      <c r="AE372" s="378"/>
    </row>
    <row r="373" spans="1:31" s="379" customFormat="1" ht="29.25" customHeight="1" x14ac:dyDescent="0.25">
      <c r="A373" s="2"/>
      <c r="B373" s="2"/>
      <c r="C373" s="2"/>
      <c r="D373" s="2"/>
      <c r="E373" s="2"/>
      <c r="F373" s="2"/>
      <c r="G373" s="2"/>
      <c r="H373" s="2"/>
      <c r="I373" s="2"/>
      <c r="J373" s="644"/>
      <c r="K373" s="644"/>
      <c r="L373" s="644"/>
      <c r="M373" s="644"/>
      <c r="N373" s="644"/>
      <c r="O373" s="644"/>
      <c r="P373" s="644"/>
      <c r="Q373" s="2"/>
      <c r="R373" s="376"/>
      <c r="S373" s="376"/>
      <c r="T373" s="376"/>
      <c r="U373" s="376"/>
      <c r="V373" s="376"/>
      <c r="W373" s="376"/>
      <c r="X373" s="377"/>
      <c r="Y373" s="376"/>
      <c r="Z373" s="377"/>
      <c r="AA373" s="376"/>
      <c r="AB373" s="377"/>
      <c r="AC373" s="376"/>
      <c r="AD373" s="377"/>
      <c r="AE373" s="378"/>
    </row>
    <row r="374" spans="1:31" s="379" customFormat="1" ht="29.25" customHeight="1" x14ac:dyDescent="0.25">
      <c r="A374" s="2"/>
      <c r="B374" s="2"/>
      <c r="C374" s="2"/>
      <c r="D374" s="2"/>
      <c r="E374" s="2"/>
      <c r="F374" s="2"/>
      <c r="G374" s="2"/>
      <c r="H374" s="2"/>
      <c r="I374" s="2"/>
      <c r="J374" s="644"/>
      <c r="K374" s="644"/>
      <c r="L374" s="644"/>
      <c r="M374" s="644"/>
      <c r="N374" s="644"/>
      <c r="O374" s="644"/>
      <c r="P374" s="644"/>
      <c r="Q374" s="2"/>
      <c r="R374" s="376"/>
      <c r="S374" s="376"/>
      <c r="T374" s="376"/>
      <c r="U374" s="376"/>
      <c r="V374" s="376"/>
      <c r="W374" s="376"/>
      <c r="X374" s="377"/>
      <c r="Y374" s="376"/>
      <c r="Z374" s="377"/>
      <c r="AA374" s="376"/>
      <c r="AB374" s="377"/>
      <c r="AC374" s="376"/>
      <c r="AD374" s="377"/>
      <c r="AE374" s="378"/>
    </row>
    <row r="375" spans="1:31" s="379" customFormat="1" ht="29.25" customHeight="1" x14ac:dyDescent="0.25">
      <c r="A375" s="2"/>
      <c r="B375" s="2"/>
      <c r="C375" s="2"/>
      <c r="D375" s="2"/>
      <c r="E375" s="2"/>
      <c r="F375" s="2"/>
      <c r="G375" s="2"/>
      <c r="H375" s="2"/>
      <c r="I375" s="2"/>
      <c r="J375" s="644"/>
      <c r="K375" s="644"/>
      <c r="L375" s="644"/>
      <c r="M375" s="644"/>
      <c r="N375" s="644"/>
      <c r="O375" s="644"/>
      <c r="P375" s="644"/>
      <c r="Q375" s="2"/>
      <c r="R375" s="376"/>
      <c r="S375" s="376"/>
      <c r="T375" s="376"/>
      <c r="U375" s="376"/>
      <c r="V375" s="376"/>
      <c r="W375" s="376"/>
      <c r="X375" s="377"/>
      <c r="Y375" s="376"/>
      <c r="Z375" s="377"/>
      <c r="AA375" s="376"/>
      <c r="AB375" s="377"/>
      <c r="AC375" s="376"/>
      <c r="AD375" s="377"/>
      <c r="AE375" s="378"/>
    </row>
    <row r="376" spans="1:31" s="379" customFormat="1" ht="29.25" customHeight="1" x14ac:dyDescent="0.25">
      <c r="A376" s="2"/>
      <c r="B376" s="2"/>
      <c r="C376" s="2"/>
      <c r="D376" s="2"/>
      <c r="E376" s="2"/>
      <c r="F376" s="2"/>
      <c r="G376" s="2"/>
      <c r="H376" s="2"/>
      <c r="I376" s="2"/>
      <c r="J376" s="644"/>
      <c r="K376" s="644"/>
      <c r="L376" s="644"/>
      <c r="M376" s="644"/>
      <c r="N376" s="644"/>
      <c r="O376" s="644"/>
      <c r="P376" s="644"/>
      <c r="Q376" s="2"/>
      <c r="R376" s="376"/>
      <c r="S376" s="376"/>
      <c r="T376" s="376"/>
      <c r="U376" s="376"/>
      <c r="V376" s="376"/>
      <c r="W376" s="376"/>
      <c r="X376" s="377"/>
      <c r="Y376" s="376"/>
      <c r="Z376" s="377"/>
      <c r="AA376" s="376"/>
      <c r="AB376" s="377"/>
      <c r="AC376" s="376"/>
      <c r="AD376" s="377"/>
      <c r="AE376" s="378"/>
    </row>
    <row r="377" spans="1:31" s="379" customFormat="1" ht="29.25" customHeight="1" x14ac:dyDescent="0.25">
      <c r="A377" s="2"/>
      <c r="B377" s="2"/>
      <c r="C377" s="2"/>
      <c r="D377" s="2"/>
      <c r="E377" s="2"/>
      <c r="F377" s="2"/>
      <c r="G377" s="2"/>
      <c r="H377" s="2"/>
      <c r="I377" s="2"/>
      <c r="J377" s="644"/>
      <c r="K377" s="644"/>
      <c r="L377" s="644"/>
      <c r="M377" s="644"/>
      <c r="N377" s="644"/>
      <c r="O377" s="644"/>
      <c r="P377" s="644"/>
      <c r="Q377" s="2"/>
      <c r="R377" s="376"/>
      <c r="S377" s="376"/>
      <c r="T377" s="376"/>
      <c r="U377" s="376"/>
      <c r="V377" s="376"/>
      <c r="W377" s="376"/>
      <c r="X377" s="377"/>
      <c r="Y377" s="376"/>
      <c r="Z377" s="377"/>
      <c r="AA377" s="376"/>
      <c r="AB377" s="377"/>
      <c r="AC377" s="376"/>
      <c r="AD377" s="377"/>
      <c r="AE377" s="378"/>
    </row>
    <row r="378" spans="1:31" s="379" customFormat="1" ht="29.25" customHeight="1" x14ac:dyDescent="0.25">
      <c r="A378" s="2"/>
      <c r="B378" s="2"/>
      <c r="C378" s="2"/>
      <c r="D378" s="2"/>
      <c r="E378" s="2"/>
      <c r="F378" s="2"/>
      <c r="G378" s="2"/>
      <c r="H378" s="2"/>
      <c r="I378" s="2"/>
      <c r="J378" s="644"/>
      <c r="K378" s="644"/>
      <c r="L378" s="644"/>
      <c r="M378" s="644"/>
      <c r="N378" s="644"/>
      <c r="O378" s="644"/>
      <c r="P378" s="644"/>
      <c r="Q378" s="2"/>
      <c r="R378" s="376"/>
      <c r="S378" s="376"/>
      <c r="T378" s="376"/>
      <c r="U378" s="376"/>
      <c r="V378" s="376"/>
      <c r="W378" s="376"/>
      <c r="X378" s="377"/>
      <c r="Y378" s="376"/>
      <c r="Z378" s="377"/>
      <c r="AA378" s="376"/>
      <c r="AB378" s="377"/>
      <c r="AC378" s="376"/>
      <c r="AD378" s="377"/>
      <c r="AE378" s="378"/>
    </row>
    <row r="379" spans="1:31" s="379" customFormat="1" ht="29.25" customHeight="1" x14ac:dyDescent="0.25">
      <c r="A379" s="2"/>
      <c r="B379" s="2"/>
      <c r="C379" s="2"/>
      <c r="D379" s="2"/>
      <c r="E379" s="2"/>
      <c r="F379" s="2"/>
      <c r="G379" s="2"/>
      <c r="H379" s="2"/>
      <c r="I379" s="2"/>
      <c r="J379" s="644"/>
      <c r="K379" s="644"/>
      <c r="L379" s="644"/>
      <c r="M379" s="644"/>
      <c r="N379" s="644"/>
      <c r="O379" s="644"/>
      <c r="P379" s="644"/>
      <c r="Q379" s="2"/>
      <c r="R379" s="376"/>
      <c r="S379" s="376"/>
      <c r="T379" s="376"/>
      <c r="U379" s="376"/>
      <c r="V379" s="376"/>
      <c r="W379" s="376"/>
      <c r="X379" s="377"/>
      <c r="Y379" s="376"/>
      <c r="Z379" s="377"/>
      <c r="AA379" s="376"/>
      <c r="AB379" s="377"/>
      <c r="AC379" s="376"/>
      <c r="AD379" s="377"/>
      <c r="AE379" s="378"/>
    </row>
    <row r="380" spans="1:31" s="379" customFormat="1" ht="29.25" customHeight="1" x14ac:dyDescent="0.25">
      <c r="A380" s="2"/>
      <c r="B380" s="2"/>
      <c r="C380" s="2"/>
      <c r="D380" s="2"/>
      <c r="E380" s="2"/>
      <c r="F380" s="2"/>
      <c r="G380" s="2"/>
      <c r="H380" s="2"/>
      <c r="I380" s="2"/>
      <c r="J380" s="644"/>
      <c r="K380" s="644"/>
      <c r="L380" s="644"/>
      <c r="M380" s="644"/>
      <c r="N380" s="644"/>
      <c r="O380" s="644"/>
      <c r="P380" s="644"/>
      <c r="Q380" s="2"/>
      <c r="R380" s="376"/>
      <c r="S380" s="376"/>
      <c r="T380" s="376"/>
      <c r="U380" s="376"/>
      <c r="V380" s="376"/>
      <c r="W380" s="376"/>
      <c r="X380" s="377"/>
      <c r="Y380" s="376"/>
      <c r="Z380" s="377"/>
      <c r="AA380" s="376"/>
      <c r="AB380" s="377"/>
      <c r="AC380" s="376"/>
      <c r="AD380" s="377"/>
      <c r="AE380" s="378"/>
    </row>
    <row r="381" spans="1:31" s="379" customFormat="1" ht="29.25" customHeight="1" x14ac:dyDescent="0.25">
      <c r="A381" s="2"/>
      <c r="B381" s="2"/>
      <c r="C381" s="2"/>
      <c r="D381" s="2"/>
      <c r="E381" s="2"/>
      <c r="F381" s="2"/>
      <c r="G381" s="2"/>
      <c r="H381" s="2"/>
      <c r="I381" s="2"/>
      <c r="J381" s="644"/>
      <c r="K381" s="644"/>
      <c r="L381" s="644"/>
      <c r="M381" s="644"/>
      <c r="N381" s="644"/>
      <c r="O381" s="644"/>
      <c r="P381" s="644"/>
      <c r="Q381" s="2"/>
      <c r="R381" s="376"/>
      <c r="S381" s="376"/>
      <c r="T381" s="376"/>
      <c r="U381" s="376"/>
      <c r="V381" s="376"/>
      <c r="W381" s="376"/>
      <c r="X381" s="377"/>
      <c r="Y381" s="376"/>
      <c r="Z381" s="377"/>
      <c r="AA381" s="376"/>
      <c r="AB381" s="377"/>
      <c r="AC381" s="376"/>
      <c r="AD381" s="377"/>
      <c r="AE381" s="378"/>
    </row>
    <row r="382" spans="1:31" s="379" customFormat="1" ht="29.25" customHeight="1" x14ac:dyDescent="0.25">
      <c r="A382" s="2"/>
      <c r="B382" s="2"/>
      <c r="C382" s="2"/>
      <c r="D382" s="2"/>
      <c r="E382" s="2"/>
      <c r="F382" s="2"/>
      <c r="G382" s="2"/>
      <c r="H382" s="2"/>
      <c r="I382" s="2"/>
      <c r="J382" s="644"/>
      <c r="K382" s="644"/>
      <c r="L382" s="644"/>
      <c r="M382" s="644"/>
      <c r="N382" s="644"/>
      <c r="O382" s="644"/>
      <c r="P382" s="644"/>
      <c r="Q382" s="2"/>
      <c r="R382" s="376"/>
      <c r="S382" s="376"/>
      <c r="T382" s="376"/>
      <c r="U382" s="376"/>
      <c r="V382" s="376"/>
      <c r="W382" s="376"/>
      <c r="X382" s="377"/>
      <c r="Y382" s="376"/>
      <c r="Z382" s="377"/>
      <c r="AA382" s="376"/>
      <c r="AB382" s="377"/>
      <c r="AC382" s="376"/>
      <c r="AD382" s="377"/>
      <c r="AE382" s="378"/>
    </row>
    <row r="383" spans="1:31" s="379" customFormat="1" ht="29.25" customHeight="1" x14ac:dyDescent="0.25">
      <c r="A383" s="2"/>
      <c r="B383" s="2"/>
      <c r="C383" s="2"/>
      <c r="D383" s="2"/>
      <c r="E383" s="2"/>
      <c r="F383" s="2"/>
      <c r="G383" s="2"/>
      <c r="H383" s="2"/>
      <c r="I383" s="2"/>
      <c r="J383" s="644"/>
      <c r="K383" s="644"/>
      <c r="L383" s="644"/>
      <c r="M383" s="644"/>
      <c r="N383" s="644"/>
      <c r="O383" s="644"/>
      <c r="P383" s="644"/>
      <c r="Q383" s="2"/>
      <c r="R383" s="376"/>
      <c r="S383" s="376"/>
      <c r="T383" s="376"/>
      <c r="U383" s="376"/>
      <c r="V383" s="376"/>
      <c r="W383" s="376"/>
      <c r="X383" s="377"/>
      <c r="Y383" s="376"/>
      <c r="Z383" s="377"/>
      <c r="AA383" s="376"/>
      <c r="AB383" s="377"/>
      <c r="AC383" s="376"/>
      <c r="AD383" s="377"/>
      <c r="AE383" s="378"/>
    </row>
    <row r="384" spans="1:31" s="379" customFormat="1" ht="29.25" customHeight="1" x14ac:dyDescent="0.25">
      <c r="A384" s="2"/>
      <c r="B384" s="2"/>
      <c r="C384" s="2"/>
      <c r="D384" s="2"/>
      <c r="E384" s="2"/>
      <c r="F384" s="2"/>
      <c r="G384" s="2"/>
      <c r="H384" s="2"/>
      <c r="I384" s="2"/>
      <c r="J384" s="644"/>
      <c r="K384" s="644"/>
      <c r="L384" s="644"/>
      <c r="M384" s="644"/>
      <c r="N384" s="644"/>
      <c r="O384" s="644"/>
      <c r="P384" s="644"/>
      <c r="Q384" s="2"/>
      <c r="R384" s="376"/>
      <c r="S384" s="376"/>
      <c r="T384" s="376"/>
      <c r="U384" s="376"/>
      <c r="V384" s="376"/>
      <c r="W384" s="376"/>
      <c r="X384" s="377"/>
      <c r="Y384" s="376"/>
      <c r="Z384" s="377"/>
      <c r="AA384" s="376"/>
      <c r="AB384" s="377"/>
      <c r="AC384" s="376"/>
      <c r="AD384" s="377"/>
      <c r="AE384" s="378"/>
    </row>
    <row r="385" spans="1:31" s="379" customFormat="1" ht="29.25" customHeight="1" x14ac:dyDescent="0.25">
      <c r="A385" s="2"/>
      <c r="B385" s="2"/>
      <c r="C385" s="2"/>
      <c r="D385" s="2"/>
      <c r="E385" s="2"/>
      <c r="F385" s="2"/>
      <c r="G385" s="2"/>
      <c r="H385" s="2"/>
      <c r="I385" s="2"/>
      <c r="J385" s="644"/>
      <c r="K385" s="644"/>
      <c r="L385" s="644"/>
      <c r="M385" s="644"/>
      <c r="N385" s="644"/>
      <c r="O385" s="644"/>
      <c r="P385" s="644"/>
      <c r="Q385" s="2"/>
      <c r="R385" s="376"/>
      <c r="S385" s="376"/>
      <c r="T385" s="376"/>
      <c r="U385" s="376"/>
      <c r="V385" s="376"/>
      <c r="W385" s="376"/>
      <c r="X385" s="377"/>
      <c r="Y385" s="376"/>
      <c r="Z385" s="377"/>
      <c r="AA385" s="376"/>
      <c r="AB385" s="377"/>
      <c r="AC385" s="376"/>
      <c r="AD385" s="377"/>
      <c r="AE385" s="378"/>
    </row>
    <row r="386" spans="1:31" s="379" customFormat="1" ht="29.25" customHeight="1" x14ac:dyDescent="0.25">
      <c r="A386" s="2"/>
      <c r="B386" s="2"/>
      <c r="C386" s="2"/>
      <c r="D386" s="2"/>
      <c r="E386" s="2"/>
      <c r="F386" s="2"/>
      <c r="G386" s="2"/>
      <c r="H386" s="2"/>
      <c r="I386" s="2"/>
      <c r="J386" s="644"/>
      <c r="K386" s="644"/>
      <c r="L386" s="644"/>
      <c r="M386" s="644"/>
      <c r="N386" s="644"/>
      <c r="O386" s="644"/>
      <c r="P386" s="644"/>
      <c r="Q386" s="2"/>
      <c r="R386" s="376"/>
      <c r="S386" s="376"/>
      <c r="T386" s="376"/>
      <c r="U386" s="376"/>
      <c r="V386" s="376"/>
      <c r="W386" s="376"/>
      <c r="X386" s="377"/>
      <c r="Y386" s="376"/>
      <c r="Z386" s="377"/>
      <c r="AA386" s="376"/>
      <c r="AB386" s="377"/>
      <c r="AC386" s="376"/>
      <c r="AD386" s="377"/>
      <c r="AE386" s="378"/>
    </row>
    <row r="387" spans="1:31" s="379" customFormat="1" ht="29.25" customHeight="1" x14ac:dyDescent="0.25">
      <c r="A387" s="2"/>
      <c r="B387" s="2"/>
      <c r="C387" s="2"/>
      <c r="D387" s="2"/>
      <c r="E387" s="2"/>
      <c r="F387" s="2"/>
      <c r="G387" s="2"/>
      <c r="H387" s="2"/>
      <c r="I387" s="2"/>
      <c r="J387" s="644"/>
      <c r="K387" s="644"/>
      <c r="L387" s="644"/>
      <c r="M387" s="644"/>
      <c r="N387" s="644"/>
      <c r="O387" s="644"/>
      <c r="P387" s="644"/>
      <c r="Q387" s="2"/>
      <c r="R387" s="376"/>
      <c r="S387" s="376"/>
      <c r="T387" s="376"/>
      <c r="U387" s="376"/>
      <c r="V387" s="376"/>
      <c r="W387" s="376"/>
      <c r="X387" s="377"/>
      <c r="Y387" s="376"/>
      <c r="Z387" s="377"/>
      <c r="AA387" s="376"/>
      <c r="AB387" s="377"/>
      <c r="AC387" s="376"/>
      <c r="AD387" s="377"/>
      <c r="AE387" s="378"/>
    </row>
    <row r="388" spans="1:31" s="379" customFormat="1" ht="29.25" customHeight="1" x14ac:dyDescent="0.25">
      <c r="A388" s="2"/>
      <c r="B388" s="2"/>
      <c r="C388" s="2"/>
      <c r="D388" s="2"/>
      <c r="E388" s="2"/>
      <c r="F388" s="2"/>
      <c r="G388" s="2"/>
      <c r="H388" s="2"/>
      <c r="I388" s="2"/>
      <c r="J388" s="644"/>
      <c r="K388" s="644"/>
      <c r="L388" s="644"/>
      <c r="M388" s="644"/>
      <c r="N388" s="644"/>
      <c r="O388" s="644"/>
      <c r="P388" s="644"/>
      <c r="Q388" s="2"/>
      <c r="R388" s="376"/>
      <c r="S388" s="376"/>
      <c r="T388" s="376"/>
      <c r="U388" s="376"/>
      <c r="V388" s="376"/>
      <c r="W388" s="376"/>
      <c r="X388" s="377"/>
      <c r="Y388" s="376"/>
      <c r="Z388" s="377"/>
      <c r="AA388" s="376"/>
      <c r="AB388" s="377"/>
      <c r="AC388" s="376"/>
      <c r="AD388" s="377"/>
      <c r="AE388" s="378"/>
    </row>
    <row r="389" spans="1:31" s="379" customFormat="1" ht="29.25" customHeight="1" x14ac:dyDescent="0.25">
      <c r="A389" s="2"/>
      <c r="B389" s="2"/>
      <c r="C389" s="2"/>
      <c r="D389" s="2"/>
      <c r="E389" s="2"/>
      <c r="F389" s="2"/>
      <c r="G389" s="2"/>
      <c r="H389" s="2"/>
      <c r="I389" s="2"/>
      <c r="J389" s="644"/>
      <c r="K389" s="644"/>
      <c r="L389" s="644"/>
      <c r="M389" s="644"/>
      <c r="N389" s="644"/>
      <c r="O389" s="644"/>
      <c r="P389" s="644"/>
      <c r="Q389" s="2"/>
      <c r="R389" s="376"/>
      <c r="S389" s="376"/>
      <c r="T389" s="376"/>
      <c r="U389" s="376"/>
      <c r="V389" s="376"/>
      <c r="W389" s="376"/>
      <c r="X389" s="377"/>
      <c r="Y389" s="376"/>
      <c r="Z389" s="377"/>
      <c r="AA389" s="376"/>
      <c r="AB389" s="377"/>
      <c r="AC389" s="376"/>
      <c r="AD389" s="377"/>
      <c r="AE389" s="378"/>
    </row>
    <row r="390" spans="1:31" s="379" customFormat="1" ht="29.25" customHeight="1" x14ac:dyDescent="0.25">
      <c r="A390" s="2"/>
      <c r="B390" s="2"/>
      <c r="C390" s="2"/>
      <c r="D390" s="2"/>
      <c r="E390" s="2"/>
      <c r="F390" s="2"/>
      <c r="G390" s="2"/>
      <c r="H390" s="2"/>
      <c r="I390" s="2"/>
      <c r="J390" s="644"/>
      <c r="K390" s="644"/>
      <c r="L390" s="644"/>
      <c r="M390" s="644"/>
      <c r="N390" s="644"/>
      <c r="O390" s="644"/>
      <c r="P390" s="644"/>
      <c r="Q390" s="2"/>
      <c r="R390" s="376"/>
      <c r="S390" s="376"/>
      <c r="T390" s="376"/>
      <c r="U390" s="376"/>
      <c r="V390" s="376"/>
      <c r="W390" s="376"/>
      <c r="X390" s="377"/>
      <c r="Y390" s="376"/>
      <c r="Z390" s="377"/>
      <c r="AA390" s="376"/>
      <c r="AB390" s="377"/>
      <c r="AC390" s="376"/>
      <c r="AD390" s="377"/>
      <c r="AE390" s="378"/>
    </row>
    <row r="391" spans="1:31" s="379" customFormat="1" ht="29.25" customHeight="1" x14ac:dyDescent="0.25">
      <c r="A391" s="2"/>
      <c r="B391" s="2"/>
      <c r="C391" s="2"/>
      <c r="D391" s="2"/>
      <c r="E391" s="2"/>
      <c r="F391" s="2"/>
      <c r="G391" s="2"/>
      <c r="H391" s="2"/>
      <c r="I391" s="2"/>
      <c r="J391" s="644"/>
      <c r="K391" s="644"/>
      <c r="L391" s="644"/>
      <c r="M391" s="644"/>
      <c r="N391" s="644"/>
      <c r="O391" s="644"/>
      <c r="P391" s="644"/>
      <c r="Q391" s="2"/>
      <c r="R391" s="376"/>
      <c r="S391" s="376"/>
      <c r="T391" s="376"/>
      <c r="U391" s="376"/>
      <c r="V391" s="376"/>
      <c r="W391" s="376"/>
      <c r="X391" s="377"/>
      <c r="Y391" s="376"/>
      <c r="Z391" s="377"/>
      <c r="AA391" s="376"/>
      <c r="AB391" s="377"/>
      <c r="AC391" s="376"/>
      <c r="AD391" s="377"/>
      <c r="AE391" s="378"/>
    </row>
    <row r="392" spans="1:31" s="379" customFormat="1" ht="29.25" customHeight="1" x14ac:dyDescent="0.25">
      <c r="A392" s="2"/>
      <c r="B392" s="2"/>
      <c r="C392" s="2"/>
      <c r="D392" s="2"/>
      <c r="E392" s="2"/>
      <c r="F392" s="2"/>
      <c r="G392" s="2"/>
      <c r="H392" s="2"/>
      <c r="I392" s="2"/>
      <c r="J392" s="644"/>
      <c r="K392" s="644"/>
      <c r="L392" s="644"/>
      <c r="M392" s="644"/>
      <c r="N392" s="644"/>
      <c r="O392" s="644"/>
      <c r="P392" s="644"/>
      <c r="Q392" s="2"/>
      <c r="R392" s="376"/>
      <c r="S392" s="376"/>
      <c r="T392" s="376"/>
      <c r="U392" s="376"/>
      <c r="V392" s="376"/>
      <c r="W392" s="376"/>
      <c r="X392" s="377"/>
      <c r="Y392" s="376"/>
      <c r="Z392" s="377"/>
      <c r="AA392" s="376"/>
      <c r="AB392" s="377"/>
      <c r="AC392" s="376"/>
      <c r="AD392" s="377"/>
      <c r="AE392" s="378"/>
    </row>
    <row r="393" spans="1:31" s="379" customFormat="1" ht="29.25" customHeight="1" x14ac:dyDescent="0.25">
      <c r="A393" s="2"/>
      <c r="B393" s="2"/>
      <c r="C393" s="2"/>
      <c r="D393" s="2"/>
      <c r="E393" s="2"/>
      <c r="F393" s="2"/>
      <c r="G393" s="2"/>
      <c r="H393" s="2"/>
      <c r="I393" s="2"/>
      <c r="J393" s="644"/>
      <c r="K393" s="644"/>
      <c r="L393" s="644"/>
      <c r="M393" s="644"/>
      <c r="N393" s="644"/>
      <c r="O393" s="644"/>
      <c r="P393" s="644"/>
      <c r="Q393" s="2"/>
      <c r="R393" s="376"/>
      <c r="S393" s="376"/>
      <c r="T393" s="376"/>
      <c r="U393" s="376"/>
      <c r="V393" s="376"/>
      <c r="W393" s="376"/>
      <c r="X393" s="377"/>
      <c r="Y393" s="376"/>
      <c r="Z393" s="377"/>
      <c r="AA393" s="376"/>
      <c r="AB393" s="377"/>
      <c r="AC393" s="376"/>
      <c r="AD393" s="377"/>
      <c r="AE393" s="378"/>
    </row>
    <row r="394" spans="1:31" s="379" customFormat="1" ht="29.25" customHeight="1" x14ac:dyDescent="0.25">
      <c r="A394" s="2"/>
      <c r="B394" s="2"/>
      <c r="C394" s="2"/>
      <c r="D394" s="2"/>
      <c r="E394" s="2"/>
      <c r="F394" s="2"/>
      <c r="G394" s="2"/>
      <c r="H394" s="2"/>
      <c r="I394" s="2"/>
      <c r="J394" s="644"/>
      <c r="K394" s="644"/>
      <c r="L394" s="644"/>
      <c r="M394" s="644"/>
      <c r="N394" s="644"/>
      <c r="O394" s="644"/>
      <c r="P394" s="644"/>
      <c r="Q394" s="2"/>
      <c r="R394" s="376"/>
      <c r="S394" s="376"/>
      <c r="T394" s="376"/>
      <c r="U394" s="376"/>
      <c r="V394" s="376"/>
      <c r="W394" s="376"/>
      <c r="X394" s="377"/>
      <c r="Y394" s="376"/>
      <c r="Z394" s="377"/>
      <c r="AA394" s="376"/>
      <c r="AB394" s="377"/>
      <c r="AC394" s="376"/>
      <c r="AD394" s="377"/>
      <c r="AE394" s="378"/>
    </row>
    <row r="395" spans="1:31" s="379" customFormat="1" ht="29.25" customHeight="1" x14ac:dyDescent="0.25">
      <c r="A395" s="2"/>
      <c r="B395" s="2"/>
      <c r="C395" s="2"/>
      <c r="D395" s="2"/>
      <c r="E395" s="2"/>
      <c r="F395" s="2"/>
      <c r="G395" s="2"/>
      <c r="H395" s="2"/>
      <c r="I395" s="2"/>
      <c r="J395" s="644"/>
      <c r="K395" s="644"/>
      <c r="L395" s="644"/>
      <c r="M395" s="644"/>
      <c r="N395" s="644"/>
      <c r="O395" s="644"/>
      <c r="P395" s="644"/>
      <c r="Q395" s="2"/>
      <c r="R395" s="376"/>
      <c r="S395" s="376"/>
      <c r="T395" s="376"/>
      <c r="U395" s="376"/>
      <c r="V395" s="376"/>
      <c r="W395" s="376"/>
      <c r="X395" s="377"/>
      <c r="Y395" s="376"/>
      <c r="Z395" s="377"/>
      <c r="AA395" s="376"/>
      <c r="AB395" s="377"/>
      <c r="AC395" s="376"/>
      <c r="AD395" s="377"/>
      <c r="AE395" s="378"/>
    </row>
    <row r="396" spans="1:31" s="379" customFormat="1" ht="29.25" customHeight="1" x14ac:dyDescent="0.25">
      <c r="A396" s="2"/>
      <c r="B396" s="2"/>
      <c r="C396" s="2"/>
      <c r="D396" s="2"/>
      <c r="E396" s="2"/>
      <c r="F396" s="2"/>
      <c r="G396" s="2"/>
      <c r="H396" s="2"/>
      <c r="I396" s="2"/>
      <c r="J396" s="644"/>
      <c r="K396" s="644"/>
      <c r="L396" s="644"/>
      <c r="M396" s="644"/>
      <c r="N396" s="644"/>
      <c r="O396" s="644"/>
      <c r="P396" s="644"/>
      <c r="Q396" s="2"/>
      <c r="R396" s="376"/>
      <c r="S396" s="376"/>
      <c r="T396" s="376"/>
      <c r="U396" s="376"/>
      <c r="V396" s="376"/>
      <c r="W396" s="376"/>
      <c r="X396" s="377"/>
      <c r="Y396" s="376"/>
      <c r="Z396" s="377"/>
      <c r="AA396" s="376"/>
      <c r="AB396" s="377"/>
      <c r="AC396" s="376"/>
      <c r="AD396" s="377"/>
      <c r="AE396" s="378"/>
    </row>
    <row r="397" spans="1:31" s="379" customFormat="1" ht="29.25" customHeight="1" x14ac:dyDescent="0.25">
      <c r="A397" s="2"/>
      <c r="B397" s="2"/>
      <c r="C397" s="2"/>
      <c r="D397" s="2"/>
      <c r="E397" s="2"/>
      <c r="F397" s="2"/>
      <c r="G397" s="2"/>
      <c r="H397" s="2"/>
      <c r="I397" s="2"/>
      <c r="J397" s="644"/>
      <c r="K397" s="644"/>
      <c r="L397" s="644"/>
      <c r="M397" s="644"/>
      <c r="N397" s="644"/>
      <c r="O397" s="644"/>
      <c r="P397" s="644"/>
      <c r="Q397" s="2"/>
      <c r="R397" s="376"/>
      <c r="S397" s="376"/>
      <c r="T397" s="376"/>
      <c r="U397" s="376"/>
      <c r="V397" s="376"/>
      <c r="W397" s="376"/>
      <c r="X397" s="377"/>
      <c r="Y397" s="376"/>
      <c r="Z397" s="377"/>
      <c r="AA397" s="376"/>
      <c r="AB397" s="377"/>
      <c r="AC397" s="376"/>
      <c r="AD397" s="377"/>
      <c r="AE397" s="378"/>
    </row>
    <row r="398" spans="1:31" s="379" customFormat="1" ht="29.25" customHeight="1" x14ac:dyDescent="0.25">
      <c r="A398" s="2"/>
      <c r="B398" s="2"/>
      <c r="C398" s="2"/>
      <c r="D398" s="2"/>
      <c r="E398" s="2"/>
      <c r="F398" s="2"/>
      <c r="G398" s="2"/>
      <c r="H398" s="2"/>
      <c r="I398" s="2"/>
      <c r="J398" s="644"/>
      <c r="K398" s="644"/>
      <c r="L398" s="644"/>
      <c r="M398" s="644"/>
      <c r="N398" s="644"/>
      <c r="O398" s="644"/>
      <c r="P398" s="644"/>
      <c r="Q398" s="2"/>
      <c r="R398" s="376"/>
      <c r="S398" s="376"/>
      <c r="T398" s="376"/>
      <c r="U398" s="376"/>
      <c r="V398" s="376"/>
      <c r="W398" s="376"/>
      <c r="X398" s="377"/>
      <c r="Y398" s="376"/>
      <c r="Z398" s="377"/>
      <c r="AA398" s="376"/>
      <c r="AB398" s="377"/>
      <c r="AC398" s="376"/>
      <c r="AD398" s="377"/>
      <c r="AE398" s="378"/>
    </row>
    <row r="399" spans="1:31" s="379" customFormat="1" ht="29.25" customHeight="1" x14ac:dyDescent="0.25">
      <c r="A399" s="2"/>
      <c r="B399" s="2"/>
      <c r="C399" s="2"/>
      <c r="D399" s="2"/>
      <c r="E399" s="2"/>
      <c r="F399" s="2"/>
      <c r="G399" s="2"/>
      <c r="H399" s="2"/>
      <c r="I399" s="2"/>
      <c r="J399" s="644"/>
      <c r="K399" s="644"/>
      <c r="L399" s="644"/>
      <c r="M399" s="644"/>
      <c r="N399" s="644"/>
      <c r="O399" s="644"/>
      <c r="P399" s="644"/>
      <c r="Q399" s="2"/>
      <c r="R399" s="376"/>
      <c r="S399" s="376"/>
      <c r="T399" s="376"/>
      <c r="U399" s="376"/>
      <c r="V399" s="376"/>
      <c r="W399" s="376"/>
      <c r="X399" s="377"/>
      <c r="Y399" s="376"/>
      <c r="Z399" s="377"/>
      <c r="AA399" s="376"/>
      <c r="AB399" s="377"/>
      <c r="AC399" s="376"/>
      <c r="AD399" s="377"/>
      <c r="AE399" s="378"/>
    </row>
    <row r="400" spans="1:31" s="379" customFormat="1" ht="29.25" customHeight="1" x14ac:dyDescent="0.25">
      <c r="A400" s="2"/>
      <c r="B400" s="2"/>
      <c r="C400" s="2"/>
      <c r="D400" s="2"/>
      <c r="E400" s="2"/>
      <c r="F400" s="2"/>
      <c r="G400" s="2"/>
      <c r="H400" s="2"/>
      <c r="I400" s="2"/>
      <c r="J400" s="644"/>
      <c r="K400" s="644"/>
      <c r="L400" s="644"/>
      <c r="M400" s="644"/>
      <c r="N400" s="644"/>
      <c r="O400" s="644"/>
      <c r="P400" s="644"/>
      <c r="Q400" s="2"/>
      <c r="R400" s="376"/>
      <c r="S400" s="376"/>
      <c r="T400" s="376"/>
      <c r="U400" s="376"/>
      <c r="V400" s="376"/>
      <c r="W400" s="376"/>
      <c r="X400" s="377"/>
      <c r="Y400" s="376"/>
      <c r="Z400" s="377"/>
      <c r="AA400" s="376"/>
      <c r="AB400" s="377"/>
      <c r="AC400" s="376"/>
      <c r="AD400" s="377"/>
      <c r="AE400" s="378"/>
    </row>
    <row r="401" spans="1:31" s="379" customFormat="1" ht="29.25" customHeight="1" x14ac:dyDescent="0.25">
      <c r="A401" s="2"/>
      <c r="B401" s="2"/>
      <c r="C401" s="2"/>
      <c r="D401" s="2"/>
      <c r="E401" s="2"/>
      <c r="F401" s="2"/>
      <c r="G401" s="2"/>
      <c r="H401" s="2"/>
      <c r="I401" s="2"/>
      <c r="J401" s="644"/>
      <c r="K401" s="644"/>
      <c r="L401" s="644"/>
      <c r="M401" s="644"/>
      <c r="N401" s="644"/>
      <c r="O401" s="644"/>
      <c r="P401" s="644"/>
      <c r="Q401" s="2"/>
      <c r="R401" s="376"/>
      <c r="S401" s="376"/>
      <c r="T401" s="376"/>
      <c r="U401" s="376"/>
      <c r="V401" s="376"/>
      <c r="W401" s="376"/>
      <c r="X401" s="377"/>
      <c r="Y401" s="376"/>
      <c r="Z401" s="377"/>
      <c r="AA401" s="376"/>
      <c r="AB401" s="377"/>
      <c r="AC401" s="376"/>
      <c r="AD401" s="377"/>
      <c r="AE401" s="378"/>
    </row>
    <row r="402" spans="1:31" s="379" customFormat="1" ht="29.25" customHeight="1" x14ac:dyDescent="0.25">
      <c r="A402" s="2"/>
      <c r="B402" s="2"/>
      <c r="C402" s="2"/>
      <c r="D402" s="2"/>
      <c r="E402" s="2"/>
      <c r="F402" s="2"/>
      <c r="G402" s="2"/>
      <c r="H402" s="2"/>
      <c r="I402" s="2"/>
      <c r="J402" s="644"/>
      <c r="K402" s="644"/>
      <c r="L402" s="644"/>
      <c r="M402" s="644"/>
      <c r="N402" s="644"/>
      <c r="O402" s="644"/>
      <c r="P402" s="644"/>
      <c r="Q402" s="2"/>
      <c r="R402" s="376"/>
      <c r="S402" s="376"/>
      <c r="T402" s="376"/>
      <c r="U402" s="376"/>
      <c r="V402" s="376"/>
      <c r="W402" s="376"/>
      <c r="X402" s="377"/>
      <c r="Y402" s="376"/>
      <c r="Z402" s="377"/>
      <c r="AA402" s="376"/>
      <c r="AB402" s="377"/>
      <c r="AC402" s="376"/>
      <c r="AD402" s="377"/>
      <c r="AE402" s="378"/>
    </row>
    <row r="403" spans="1:31" s="379" customFormat="1" ht="29.25" customHeight="1" x14ac:dyDescent="0.25">
      <c r="A403" s="2"/>
      <c r="B403" s="2"/>
      <c r="C403" s="2"/>
      <c r="D403" s="2"/>
      <c r="E403" s="2"/>
      <c r="F403" s="2"/>
      <c r="G403" s="2"/>
      <c r="H403" s="2"/>
      <c r="I403" s="2"/>
      <c r="J403" s="644"/>
      <c r="K403" s="644"/>
      <c r="L403" s="644"/>
      <c r="M403" s="644"/>
      <c r="N403" s="644"/>
      <c r="O403" s="644"/>
      <c r="P403" s="644"/>
      <c r="Q403" s="2"/>
      <c r="R403" s="376"/>
      <c r="S403" s="376"/>
      <c r="T403" s="376"/>
      <c r="U403" s="376"/>
      <c r="V403" s="376"/>
      <c r="W403" s="376"/>
      <c r="X403" s="377"/>
      <c r="Y403" s="376"/>
      <c r="Z403" s="377"/>
      <c r="AA403" s="376"/>
      <c r="AB403" s="377"/>
      <c r="AC403" s="376"/>
      <c r="AD403" s="377"/>
      <c r="AE403" s="378"/>
    </row>
    <row r="404" spans="1:31" s="379" customFormat="1" ht="29.25" customHeight="1" x14ac:dyDescent="0.25">
      <c r="A404" s="2"/>
      <c r="B404" s="2"/>
      <c r="C404" s="2"/>
      <c r="D404" s="2"/>
      <c r="E404" s="2"/>
      <c r="F404" s="2"/>
      <c r="G404" s="2"/>
      <c r="H404" s="2"/>
      <c r="I404" s="2"/>
      <c r="J404" s="644"/>
      <c r="K404" s="644"/>
      <c r="L404" s="644"/>
      <c r="M404" s="644"/>
      <c r="N404" s="644"/>
      <c r="O404" s="644"/>
      <c r="P404" s="644"/>
      <c r="Q404" s="2"/>
      <c r="R404" s="376"/>
      <c r="S404" s="376"/>
      <c r="T404" s="376"/>
      <c r="U404" s="376"/>
      <c r="V404" s="376"/>
      <c r="W404" s="376"/>
      <c r="X404" s="377"/>
      <c r="Y404" s="376"/>
      <c r="Z404" s="377"/>
      <c r="AA404" s="376"/>
      <c r="AB404" s="377"/>
      <c r="AC404" s="376"/>
      <c r="AD404" s="377"/>
      <c r="AE404" s="378"/>
    </row>
    <row r="405" spans="1:31" s="379" customFormat="1" ht="29.25" customHeight="1" x14ac:dyDescent="0.25">
      <c r="A405" s="2"/>
      <c r="B405" s="2"/>
      <c r="C405" s="2"/>
      <c r="D405" s="2"/>
      <c r="E405" s="2"/>
      <c r="F405" s="2"/>
      <c r="G405" s="2"/>
      <c r="H405" s="2"/>
      <c r="I405" s="2"/>
      <c r="J405" s="644"/>
      <c r="K405" s="644"/>
      <c r="L405" s="644"/>
      <c r="M405" s="644"/>
      <c r="N405" s="644"/>
      <c r="O405" s="644"/>
      <c r="P405" s="644"/>
      <c r="Q405" s="2"/>
      <c r="R405" s="376"/>
      <c r="S405" s="376"/>
      <c r="T405" s="376"/>
      <c r="U405" s="376"/>
      <c r="V405" s="376"/>
      <c r="W405" s="376"/>
      <c r="X405" s="377"/>
      <c r="Y405" s="376"/>
      <c r="Z405" s="377"/>
      <c r="AA405" s="376"/>
      <c r="AB405" s="377"/>
      <c r="AC405" s="376"/>
      <c r="AD405" s="377"/>
      <c r="AE405" s="378"/>
    </row>
    <row r="406" spans="1:31" s="379" customFormat="1" ht="29.25" customHeight="1" x14ac:dyDescent="0.25">
      <c r="A406" s="2"/>
      <c r="B406" s="2"/>
      <c r="C406" s="2"/>
      <c r="D406" s="2"/>
      <c r="E406" s="2"/>
      <c r="F406" s="2"/>
      <c r="G406" s="2"/>
      <c r="H406" s="2"/>
      <c r="I406" s="2"/>
      <c r="J406" s="644"/>
      <c r="K406" s="644"/>
      <c r="L406" s="644"/>
      <c r="M406" s="644"/>
      <c r="N406" s="644"/>
      <c r="O406" s="644"/>
      <c r="P406" s="644"/>
      <c r="Q406" s="2"/>
      <c r="R406" s="376"/>
      <c r="S406" s="376"/>
      <c r="T406" s="376"/>
      <c r="U406" s="376"/>
      <c r="V406" s="376"/>
      <c r="W406" s="376"/>
      <c r="X406" s="377"/>
      <c r="Y406" s="376"/>
      <c r="Z406" s="377"/>
      <c r="AA406" s="376"/>
      <c r="AB406" s="377"/>
      <c r="AC406" s="376"/>
      <c r="AD406" s="377"/>
      <c r="AE406" s="378"/>
    </row>
    <row r="407" spans="1:31" s="379" customFormat="1" ht="29.25" customHeight="1" x14ac:dyDescent="0.25">
      <c r="A407" s="2"/>
      <c r="B407" s="2"/>
      <c r="C407" s="2"/>
      <c r="D407" s="2"/>
      <c r="E407" s="2"/>
      <c r="F407" s="2"/>
      <c r="G407" s="2"/>
      <c r="H407" s="2"/>
      <c r="I407" s="2"/>
      <c r="J407" s="644"/>
      <c r="K407" s="644"/>
      <c r="L407" s="644"/>
      <c r="M407" s="644"/>
      <c r="N407" s="644"/>
      <c r="O407" s="644"/>
      <c r="P407" s="644"/>
      <c r="Q407" s="2"/>
      <c r="R407" s="376"/>
      <c r="S407" s="376"/>
      <c r="T407" s="376"/>
      <c r="U407" s="376"/>
      <c r="V407" s="376"/>
      <c r="W407" s="376"/>
      <c r="X407" s="377"/>
      <c r="Y407" s="376"/>
      <c r="Z407" s="377"/>
      <c r="AA407" s="376"/>
      <c r="AB407" s="377"/>
      <c r="AC407" s="376"/>
      <c r="AD407" s="377"/>
      <c r="AE407" s="378"/>
    </row>
    <row r="408" spans="1:31" s="379" customFormat="1" ht="29.25" customHeight="1" x14ac:dyDescent="0.25">
      <c r="A408" s="2"/>
      <c r="B408" s="2"/>
      <c r="C408" s="2"/>
      <c r="D408" s="2"/>
      <c r="E408" s="2"/>
      <c r="F408" s="2"/>
      <c r="G408" s="2"/>
      <c r="H408" s="2"/>
      <c r="I408" s="2"/>
      <c r="J408" s="644"/>
      <c r="K408" s="644"/>
      <c r="L408" s="644"/>
      <c r="M408" s="644"/>
      <c r="N408" s="644"/>
      <c r="O408" s="644"/>
      <c r="P408" s="644"/>
      <c r="Q408" s="2"/>
      <c r="R408" s="376"/>
      <c r="S408" s="376"/>
      <c r="T408" s="376"/>
      <c r="U408" s="376"/>
      <c r="V408" s="376"/>
      <c r="W408" s="376"/>
      <c r="X408" s="377"/>
      <c r="Y408" s="376"/>
      <c r="Z408" s="377"/>
      <c r="AA408" s="376"/>
      <c r="AB408" s="377"/>
      <c r="AC408" s="376"/>
      <c r="AD408" s="377"/>
      <c r="AE408" s="378"/>
    </row>
    <row r="409" spans="1:31" s="379" customFormat="1" ht="29.25" customHeight="1" x14ac:dyDescent="0.25">
      <c r="A409" s="2"/>
      <c r="B409" s="2"/>
      <c r="C409" s="2"/>
      <c r="D409" s="2"/>
      <c r="E409" s="2"/>
      <c r="F409" s="2"/>
      <c r="G409" s="2"/>
      <c r="H409" s="2"/>
      <c r="I409" s="2"/>
      <c r="J409" s="644"/>
      <c r="K409" s="644"/>
      <c r="L409" s="644"/>
      <c r="M409" s="644"/>
      <c r="N409" s="644"/>
      <c r="O409" s="644"/>
      <c r="P409" s="644"/>
      <c r="Q409" s="2"/>
      <c r="R409" s="376"/>
      <c r="S409" s="376"/>
      <c r="T409" s="376"/>
      <c r="U409" s="376"/>
      <c r="V409" s="376"/>
      <c r="W409" s="376"/>
      <c r="X409" s="377"/>
      <c r="Y409" s="376"/>
      <c r="Z409" s="377"/>
      <c r="AA409" s="376"/>
      <c r="AB409" s="377"/>
      <c r="AC409" s="376"/>
      <c r="AD409" s="377"/>
      <c r="AE409" s="378"/>
    </row>
    <row r="410" spans="1:31" s="379" customFormat="1" ht="29.25" customHeight="1" x14ac:dyDescent="0.25">
      <c r="A410" s="2"/>
      <c r="B410" s="2"/>
      <c r="C410" s="2"/>
      <c r="D410" s="2"/>
      <c r="E410" s="2"/>
      <c r="F410" s="2"/>
      <c r="G410" s="2"/>
      <c r="H410" s="2"/>
      <c r="I410" s="2"/>
      <c r="J410" s="644"/>
      <c r="K410" s="644"/>
      <c r="L410" s="644"/>
      <c r="M410" s="644"/>
      <c r="N410" s="644"/>
      <c r="O410" s="644"/>
      <c r="P410" s="644"/>
      <c r="Q410" s="2"/>
      <c r="R410" s="376"/>
      <c r="S410" s="376"/>
      <c r="T410" s="376"/>
      <c r="U410" s="376"/>
      <c r="V410" s="376"/>
      <c r="W410" s="376"/>
      <c r="X410" s="377"/>
      <c r="Y410" s="376"/>
      <c r="Z410" s="377"/>
      <c r="AA410" s="376"/>
      <c r="AB410" s="377"/>
      <c r="AC410" s="376"/>
      <c r="AD410" s="377"/>
      <c r="AE410" s="378"/>
    </row>
    <row r="411" spans="1:31" s="379" customFormat="1" ht="29.25" customHeight="1" x14ac:dyDescent="0.25">
      <c r="A411" s="2"/>
      <c r="B411" s="2"/>
      <c r="C411" s="2"/>
      <c r="D411" s="2"/>
      <c r="E411" s="2"/>
      <c r="F411" s="2"/>
      <c r="G411" s="2"/>
      <c r="H411" s="2"/>
      <c r="I411" s="2"/>
      <c r="J411" s="644"/>
      <c r="K411" s="644"/>
      <c r="L411" s="644"/>
      <c r="M411" s="644"/>
      <c r="N411" s="644"/>
      <c r="O411" s="644"/>
      <c r="P411" s="644"/>
      <c r="Q411" s="2"/>
      <c r="R411" s="376"/>
      <c r="S411" s="376"/>
      <c r="T411" s="376"/>
      <c r="U411" s="376"/>
      <c r="V411" s="376"/>
      <c r="W411" s="376"/>
      <c r="X411" s="377"/>
      <c r="Y411" s="376"/>
      <c r="Z411" s="377"/>
      <c r="AA411" s="376"/>
      <c r="AB411" s="377"/>
      <c r="AC411" s="376"/>
      <c r="AD411" s="377"/>
      <c r="AE411" s="378"/>
    </row>
    <row r="412" spans="1:31" s="379" customFormat="1" ht="29.25" customHeight="1" x14ac:dyDescent="0.25">
      <c r="A412" s="2"/>
      <c r="B412" s="2"/>
      <c r="C412" s="2"/>
      <c r="D412" s="2"/>
      <c r="E412" s="2"/>
      <c r="F412" s="2"/>
      <c r="G412" s="2"/>
      <c r="H412" s="2"/>
      <c r="I412" s="2"/>
      <c r="J412" s="644"/>
      <c r="K412" s="644"/>
      <c r="L412" s="644"/>
      <c r="M412" s="644"/>
      <c r="N412" s="644"/>
      <c r="O412" s="644"/>
      <c r="P412" s="644"/>
      <c r="Q412" s="2"/>
      <c r="R412" s="376"/>
      <c r="S412" s="376"/>
      <c r="T412" s="376"/>
      <c r="U412" s="376"/>
      <c r="V412" s="376"/>
      <c r="W412" s="376"/>
      <c r="X412" s="377"/>
      <c r="Y412" s="376"/>
      <c r="Z412" s="377"/>
      <c r="AA412" s="376"/>
      <c r="AB412" s="377"/>
      <c r="AC412" s="376"/>
      <c r="AD412" s="377"/>
      <c r="AE412" s="378"/>
    </row>
    <row r="413" spans="1:31" s="379" customFormat="1" ht="29.25" customHeight="1" x14ac:dyDescent="0.25">
      <c r="A413" s="2"/>
      <c r="B413" s="2"/>
      <c r="C413" s="2"/>
      <c r="D413" s="2"/>
      <c r="E413" s="2"/>
      <c r="F413" s="2"/>
      <c r="G413" s="2"/>
      <c r="H413" s="2"/>
      <c r="I413" s="2"/>
      <c r="J413" s="644"/>
      <c r="K413" s="644"/>
      <c r="L413" s="644"/>
      <c r="M413" s="644"/>
      <c r="N413" s="644"/>
      <c r="O413" s="644"/>
      <c r="P413" s="644"/>
      <c r="Q413" s="2"/>
      <c r="R413" s="376"/>
      <c r="S413" s="376"/>
      <c r="T413" s="376"/>
      <c r="U413" s="376"/>
      <c r="V413" s="376"/>
      <c r="W413" s="376"/>
      <c r="X413" s="377"/>
      <c r="Y413" s="376"/>
      <c r="Z413" s="377"/>
      <c r="AA413" s="376"/>
      <c r="AB413" s="377"/>
      <c r="AC413" s="376"/>
      <c r="AD413" s="377"/>
      <c r="AE413" s="378"/>
    </row>
    <row r="414" spans="1:31" s="379" customFormat="1" ht="29.25" customHeight="1" x14ac:dyDescent="0.25">
      <c r="A414" s="2"/>
      <c r="B414" s="2"/>
      <c r="C414" s="2"/>
      <c r="D414" s="2"/>
      <c r="E414" s="2"/>
      <c r="F414" s="2"/>
      <c r="G414" s="2"/>
      <c r="H414" s="2"/>
      <c r="I414" s="2"/>
      <c r="J414" s="644"/>
      <c r="K414" s="644"/>
      <c r="L414" s="644"/>
      <c r="M414" s="644"/>
      <c r="N414" s="644"/>
      <c r="O414" s="644"/>
      <c r="P414" s="644"/>
      <c r="Q414" s="2"/>
      <c r="R414" s="376"/>
      <c r="S414" s="376"/>
      <c r="T414" s="376"/>
      <c r="U414" s="376"/>
      <c r="V414" s="376"/>
      <c r="W414" s="376"/>
      <c r="X414" s="377"/>
      <c r="Y414" s="376"/>
      <c r="Z414" s="377"/>
      <c r="AA414" s="376"/>
      <c r="AB414" s="377"/>
      <c r="AC414" s="376"/>
      <c r="AD414" s="377"/>
      <c r="AE414" s="378"/>
    </row>
    <row r="415" spans="1:31" s="379" customFormat="1" ht="29.25" customHeight="1" x14ac:dyDescent="0.25">
      <c r="A415" s="2"/>
      <c r="B415" s="2"/>
      <c r="C415" s="2"/>
      <c r="D415" s="2"/>
      <c r="E415" s="2"/>
      <c r="F415" s="2"/>
      <c r="G415" s="2"/>
      <c r="H415" s="2"/>
      <c r="I415" s="2"/>
      <c r="J415" s="644"/>
      <c r="K415" s="644"/>
      <c r="L415" s="644"/>
      <c r="M415" s="644"/>
      <c r="N415" s="644"/>
      <c r="O415" s="644"/>
      <c r="P415" s="644"/>
      <c r="Q415" s="2"/>
      <c r="R415" s="376"/>
      <c r="S415" s="376"/>
      <c r="T415" s="376"/>
      <c r="U415" s="376"/>
      <c r="V415" s="376"/>
      <c r="W415" s="376"/>
      <c r="X415" s="377"/>
      <c r="Y415" s="376"/>
      <c r="Z415" s="377"/>
      <c r="AA415" s="376"/>
      <c r="AB415" s="377"/>
      <c r="AC415" s="376"/>
      <c r="AD415" s="377"/>
      <c r="AE415" s="378"/>
    </row>
    <row r="416" spans="1:31" s="379" customFormat="1" ht="29.25" customHeight="1" x14ac:dyDescent="0.25">
      <c r="A416" s="2"/>
      <c r="B416" s="2"/>
      <c r="C416" s="2"/>
      <c r="D416" s="2"/>
      <c r="E416" s="2"/>
      <c r="F416" s="2"/>
      <c r="G416" s="2"/>
      <c r="H416" s="2"/>
      <c r="I416" s="2"/>
      <c r="J416" s="644"/>
      <c r="K416" s="644"/>
      <c r="L416" s="644"/>
      <c r="M416" s="644"/>
      <c r="N416" s="644"/>
      <c r="O416" s="644"/>
      <c r="P416" s="644"/>
      <c r="Q416" s="2"/>
      <c r="R416" s="376"/>
      <c r="S416" s="376"/>
      <c r="T416" s="376"/>
      <c r="U416" s="376"/>
      <c r="V416" s="376"/>
      <c r="W416" s="376"/>
      <c r="X416" s="377"/>
      <c r="Y416" s="376"/>
      <c r="Z416" s="377"/>
      <c r="AA416" s="376"/>
      <c r="AB416" s="377"/>
      <c r="AC416" s="376"/>
      <c r="AD416" s="377"/>
      <c r="AE416" s="378"/>
    </row>
    <row r="417" spans="1:31" s="379" customFormat="1" ht="29.25" customHeight="1" x14ac:dyDescent="0.25">
      <c r="A417" s="2"/>
      <c r="B417" s="2"/>
      <c r="C417" s="2"/>
      <c r="D417" s="2"/>
      <c r="E417" s="2"/>
      <c r="F417" s="2"/>
      <c r="G417" s="2"/>
      <c r="H417" s="2"/>
      <c r="I417" s="2"/>
      <c r="J417" s="644"/>
      <c r="K417" s="644"/>
      <c r="L417" s="644"/>
      <c r="M417" s="644"/>
      <c r="N417" s="644"/>
      <c r="O417" s="644"/>
      <c r="P417" s="644"/>
      <c r="Q417" s="2"/>
      <c r="R417" s="376"/>
      <c r="S417" s="376"/>
      <c r="T417" s="376"/>
      <c r="U417" s="376"/>
      <c r="V417" s="376"/>
      <c r="W417" s="376"/>
      <c r="X417" s="377"/>
      <c r="Y417" s="376"/>
      <c r="Z417" s="377"/>
      <c r="AA417" s="376"/>
      <c r="AB417" s="377"/>
      <c r="AC417" s="376"/>
      <c r="AD417" s="377"/>
      <c r="AE417" s="378"/>
    </row>
    <row r="418" spans="1:31" s="379" customFormat="1" ht="29.25" customHeight="1" x14ac:dyDescent="0.25">
      <c r="A418" s="2"/>
      <c r="B418" s="2"/>
      <c r="C418" s="2"/>
      <c r="D418" s="2"/>
      <c r="E418" s="2"/>
      <c r="F418" s="2"/>
      <c r="G418" s="2"/>
      <c r="H418" s="2"/>
      <c r="I418" s="2"/>
      <c r="J418" s="644"/>
      <c r="K418" s="644"/>
      <c r="L418" s="644"/>
      <c r="M418" s="644"/>
      <c r="N418" s="644"/>
      <c r="O418" s="644"/>
      <c r="P418" s="644"/>
      <c r="Q418" s="2"/>
      <c r="R418" s="376"/>
      <c r="S418" s="376"/>
      <c r="T418" s="376"/>
      <c r="U418" s="376"/>
      <c r="V418" s="376"/>
      <c r="W418" s="376"/>
      <c r="X418" s="377"/>
      <c r="Y418" s="376"/>
      <c r="Z418" s="377"/>
      <c r="AA418" s="376"/>
      <c r="AB418" s="377"/>
      <c r="AC418" s="376"/>
      <c r="AD418" s="377"/>
      <c r="AE418" s="378"/>
    </row>
    <row r="419" spans="1:31" s="379" customFormat="1" ht="29.25" customHeight="1" x14ac:dyDescent="0.25">
      <c r="A419" s="2"/>
      <c r="B419" s="2"/>
      <c r="C419" s="2"/>
      <c r="D419" s="2"/>
      <c r="E419" s="2"/>
      <c r="F419" s="2"/>
      <c r="G419" s="2"/>
      <c r="H419" s="2"/>
      <c r="I419" s="2"/>
      <c r="J419" s="644"/>
      <c r="K419" s="644"/>
      <c r="L419" s="644"/>
      <c r="M419" s="644"/>
      <c r="N419" s="644"/>
      <c r="O419" s="644"/>
      <c r="P419" s="644"/>
      <c r="Q419" s="2"/>
      <c r="R419" s="376"/>
      <c r="S419" s="376"/>
      <c r="T419" s="376"/>
      <c r="U419" s="376"/>
      <c r="V419" s="376"/>
      <c r="W419" s="376"/>
      <c r="X419" s="377"/>
      <c r="Y419" s="376"/>
      <c r="Z419" s="377"/>
      <c r="AA419" s="376"/>
      <c r="AB419" s="377"/>
      <c r="AC419" s="376"/>
      <c r="AD419" s="377"/>
      <c r="AE419" s="378"/>
    </row>
    <row r="420" spans="1:31" s="379" customFormat="1" ht="29.25" customHeight="1" x14ac:dyDescent="0.25">
      <c r="A420" s="2"/>
      <c r="B420" s="2"/>
      <c r="C420" s="2"/>
      <c r="D420" s="2"/>
      <c r="E420" s="2"/>
      <c r="F420" s="2"/>
      <c r="G420" s="2"/>
      <c r="H420" s="2"/>
      <c r="I420" s="2"/>
      <c r="J420" s="644"/>
      <c r="K420" s="644"/>
      <c r="L420" s="644"/>
      <c r="M420" s="644"/>
      <c r="N420" s="644"/>
      <c r="O420" s="644"/>
      <c r="P420" s="644"/>
      <c r="Q420" s="2"/>
      <c r="R420" s="376"/>
      <c r="S420" s="376"/>
      <c r="T420" s="376"/>
      <c r="U420" s="376"/>
      <c r="V420" s="376"/>
      <c r="W420" s="376"/>
      <c r="X420" s="377"/>
      <c r="Y420" s="376"/>
      <c r="Z420" s="377"/>
      <c r="AA420" s="376"/>
      <c r="AB420" s="377"/>
      <c r="AC420" s="376"/>
      <c r="AD420" s="377"/>
      <c r="AE420" s="378"/>
    </row>
    <row r="421" spans="1:31" s="379" customFormat="1" ht="29.25" customHeight="1" x14ac:dyDescent="0.25">
      <c r="A421" s="2"/>
      <c r="B421" s="2"/>
      <c r="C421" s="2"/>
      <c r="D421" s="2"/>
      <c r="E421" s="2"/>
      <c r="F421" s="2"/>
      <c r="G421" s="2"/>
      <c r="H421" s="2"/>
      <c r="I421" s="2"/>
      <c r="J421" s="644"/>
      <c r="K421" s="644"/>
      <c r="L421" s="644"/>
      <c r="M421" s="644"/>
      <c r="N421" s="644"/>
      <c r="O421" s="644"/>
      <c r="P421" s="644"/>
      <c r="Q421" s="2"/>
      <c r="R421" s="376"/>
      <c r="S421" s="376"/>
      <c r="T421" s="376"/>
      <c r="U421" s="376"/>
      <c r="V421" s="376"/>
      <c r="W421" s="376"/>
      <c r="X421" s="377"/>
      <c r="Y421" s="376"/>
      <c r="Z421" s="377"/>
      <c r="AA421" s="376"/>
      <c r="AB421" s="377"/>
      <c r="AC421" s="376"/>
      <c r="AD421" s="377"/>
      <c r="AE421" s="378"/>
    </row>
    <row r="422" spans="1:31" s="379" customFormat="1" ht="29.25" customHeight="1" x14ac:dyDescent="0.25">
      <c r="A422" s="2"/>
      <c r="B422" s="2"/>
      <c r="C422" s="2"/>
      <c r="D422" s="2"/>
      <c r="E422" s="2"/>
      <c r="F422" s="2"/>
      <c r="G422" s="2"/>
      <c r="H422" s="2"/>
      <c r="I422" s="2"/>
      <c r="J422" s="644"/>
      <c r="K422" s="644"/>
      <c r="L422" s="644"/>
      <c r="M422" s="644"/>
      <c r="N422" s="644"/>
      <c r="O422" s="644"/>
      <c r="P422" s="644"/>
      <c r="Q422" s="2"/>
      <c r="R422" s="376"/>
      <c r="S422" s="376"/>
      <c r="T422" s="376"/>
      <c r="U422" s="376"/>
      <c r="V422" s="376"/>
      <c r="W422" s="376"/>
      <c r="X422" s="377"/>
      <c r="Y422" s="376"/>
      <c r="Z422" s="377"/>
      <c r="AA422" s="376"/>
      <c r="AB422" s="377"/>
      <c r="AC422" s="376"/>
      <c r="AD422" s="377"/>
      <c r="AE422" s="378"/>
    </row>
    <row r="423" spans="1:31" s="379" customFormat="1" ht="29.25" customHeight="1" x14ac:dyDescent="0.25">
      <c r="A423" s="2"/>
      <c r="B423" s="2"/>
      <c r="C423" s="2"/>
      <c r="D423" s="2"/>
      <c r="E423" s="2"/>
      <c r="F423" s="2"/>
      <c r="G423" s="2"/>
      <c r="H423" s="2"/>
      <c r="I423" s="2"/>
      <c r="J423" s="644"/>
      <c r="K423" s="644"/>
      <c r="L423" s="644"/>
      <c r="M423" s="644"/>
      <c r="N423" s="644"/>
      <c r="O423" s="644"/>
      <c r="P423" s="644"/>
      <c r="Q423" s="2"/>
      <c r="R423" s="376"/>
      <c r="S423" s="376"/>
      <c r="T423" s="376"/>
      <c r="U423" s="376"/>
      <c r="V423" s="376"/>
      <c r="W423" s="376"/>
      <c r="X423" s="377"/>
      <c r="Y423" s="376"/>
      <c r="Z423" s="377"/>
      <c r="AA423" s="376"/>
      <c r="AB423" s="377"/>
      <c r="AC423" s="376"/>
      <c r="AD423" s="377"/>
      <c r="AE423" s="378"/>
    </row>
    <row r="424" spans="1:31" s="379" customFormat="1" ht="29.25" customHeight="1" x14ac:dyDescent="0.25">
      <c r="A424" s="2"/>
      <c r="B424" s="2"/>
      <c r="C424" s="2"/>
      <c r="D424" s="2"/>
      <c r="E424" s="2"/>
      <c r="F424" s="2"/>
      <c r="G424" s="2"/>
      <c r="H424" s="2"/>
      <c r="I424" s="2"/>
      <c r="J424" s="644"/>
      <c r="K424" s="644"/>
      <c r="L424" s="644"/>
      <c r="M424" s="644"/>
      <c r="N424" s="644"/>
      <c r="O424" s="644"/>
      <c r="P424" s="644"/>
      <c r="Q424" s="2"/>
      <c r="R424" s="376"/>
      <c r="S424" s="376"/>
      <c r="T424" s="376"/>
      <c r="U424" s="376"/>
      <c r="V424" s="376"/>
      <c r="W424" s="376"/>
      <c r="X424" s="377"/>
      <c r="Y424" s="376"/>
      <c r="Z424" s="377"/>
      <c r="AA424" s="376"/>
      <c r="AB424" s="377"/>
      <c r="AC424" s="376"/>
      <c r="AD424" s="377"/>
      <c r="AE424" s="378"/>
    </row>
    <row r="425" spans="1:31" s="379" customFormat="1" ht="29.25" customHeight="1" x14ac:dyDescent="0.25">
      <c r="A425" s="2"/>
      <c r="B425" s="2"/>
      <c r="C425" s="2"/>
      <c r="D425" s="2"/>
      <c r="E425" s="2"/>
      <c r="F425" s="2"/>
      <c r="G425" s="2"/>
      <c r="H425" s="2"/>
      <c r="I425" s="2"/>
      <c r="J425" s="644"/>
      <c r="K425" s="644"/>
      <c r="L425" s="644"/>
      <c r="M425" s="644"/>
      <c r="N425" s="644"/>
      <c r="O425" s="644"/>
      <c r="P425" s="644"/>
      <c r="Q425" s="2"/>
      <c r="R425" s="376"/>
      <c r="S425" s="376"/>
      <c r="T425" s="376"/>
      <c r="U425" s="376"/>
      <c r="V425" s="376"/>
      <c r="W425" s="376"/>
      <c r="X425" s="377"/>
      <c r="Y425" s="376"/>
      <c r="Z425" s="377"/>
      <c r="AA425" s="376"/>
      <c r="AB425" s="377"/>
      <c r="AC425" s="376"/>
      <c r="AD425" s="377"/>
      <c r="AE425" s="378"/>
    </row>
    <row r="426" spans="1:31" s="379" customFormat="1" ht="29.25" customHeight="1" x14ac:dyDescent="0.25">
      <c r="A426" s="2"/>
      <c r="B426" s="2"/>
      <c r="C426" s="2"/>
      <c r="D426" s="2"/>
      <c r="E426" s="2"/>
      <c r="F426" s="2"/>
      <c r="G426" s="2"/>
      <c r="H426" s="2"/>
      <c r="I426" s="2"/>
      <c r="J426" s="644"/>
      <c r="K426" s="644"/>
      <c r="L426" s="644"/>
      <c r="M426" s="644"/>
      <c r="N426" s="644"/>
      <c r="O426" s="644"/>
      <c r="P426" s="644"/>
      <c r="Q426" s="2"/>
      <c r="R426" s="376"/>
      <c r="S426" s="376"/>
      <c r="T426" s="376"/>
      <c r="U426" s="376"/>
      <c r="V426" s="376"/>
      <c r="W426" s="376"/>
      <c r="X426" s="377"/>
      <c r="Y426" s="376"/>
      <c r="Z426" s="377"/>
      <c r="AA426" s="376"/>
      <c r="AB426" s="377"/>
      <c r="AC426" s="376"/>
      <c r="AD426" s="377"/>
      <c r="AE426" s="378"/>
    </row>
    <row r="427" spans="1:31" s="379" customFormat="1" ht="29.25" customHeight="1" x14ac:dyDescent="0.25">
      <c r="A427" s="2"/>
      <c r="B427" s="2"/>
      <c r="C427" s="2"/>
      <c r="D427" s="2"/>
      <c r="E427" s="2"/>
      <c r="F427" s="2"/>
      <c r="G427" s="2"/>
      <c r="H427" s="2"/>
      <c r="I427" s="2"/>
      <c r="J427" s="644"/>
      <c r="K427" s="644"/>
      <c r="L427" s="644"/>
      <c r="M427" s="644"/>
      <c r="N427" s="644"/>
      <c r="O427" s="644"/>
      <c r="P427" s="644"/>
      <c r="Q427" s="2"/>
      <c r="R427" s="376"/>
      <c r="S427" s="376"/>
      <c r="T427" s="376"/>
      <c r="U427" s="376"/>
      <c r="V427" s="376"/>
      <c r="W427" s="376"/>
      <c r="X427" s="377"/>
      <c r="Y427" s="376"/>
      <c r="Z427" s="377"/>
      <c r="AA427" s="376"/>
      <c r="AB427" s="377"/>
      <c r="AC427" s="376"/>
      <c r="AD427" s="377"/>
      <c r="AE427" s="378"/>
    </row>
    <row r="428" spans="1:31" s="379" customFormat="1" ht="29.25" customHeight="1" x14ac:dyDescent="0.25">
      <c r="A428" s="2"/>
      <c r="B428" s="2"/>
      <c r="C428" s="2"/>
      <c r="D428" s="2"/>
      <c r="E428" s="2"/>
      <c r="F428" s="2"/>
      <c r="G428" s="2"/>
      <c r="H428" s="2"/>
      <c r="I428" s="2"/>
      <c r="J428" s="644"/>
      <c r="K428" s="644"/>
      <c r="L428" s="644"/>
      <c r="M428" s="644"/>
      <c r="N428" s="644"/>
      <c r="O428" s="644"/>
      <c r="P428" s="644"/>
      <c r="Q428" s="2"/>
      <c r="R428" s="376"/>
      <c r="S428" s="376"/>
      <c r="T428" s="376"/>
      <c r="U428" s="376"/>
      <c r="V428" s="376"/>
      <c r="W428" s="376"/>
      <c r="X428" s="377"/>
      <c r="Y428" s="376"/>
      <c r="Z428" s="377"/>
      <c r="AA428" s="376"/>
      <c r="AB428" s="377"/>
      <c r="AC428" s="376"/>
      <c r="AD428" s="377"/>
      <c r="AE428" s="378"/>
    </row>
    <row r="429" spans="1:31" s="379" customFormat="1" ht="29.25" customHeight="1" x14ac:dyDescent="0.25">
      <c r="A429" s="2"/>
      <c r="B429" s="2"/>
      <c r="C429" s="2"/>
      <c r="D429" s="2"/>
      <c r="E429" s="2"/>
      <c r="F429" s="2"/>
      <c r="G429" s="2"/>
      <c r="H429" s="2"/>
      <c r="I429" s="2"/>
      <c r="J429" s="644"/>
      <c r="K429" s="644"/>
      <c r="L429" s="644"/>
      <c r="M429" s="644"/>
      <c r="N429" s="644"/>
      <c r="O429" s="644"/>
      <c r="P429" s="644"/>
      <c r="Q429" s="2"/>
      <c r="R429" s="376"/>
      <c r="S429" s="376"/>
      <c r="T429" s="376"/>
      <c r="U429" s="376"/>
      <c r="V429" s="376"/>
      <c r="W429" s="376"/>
      <c r="X429" s="377"/>
      <c r="Y429" s="376"/>
      <c r="Z429" s="377"/>
      <c r="AA429" s="376"/>
      <c r="AB429" s="377"/>
      <c r="AC429" s="376"/>
      <c r="AD429" s="377"/>
      <c r="AE429" s="378"/>
    </row>
    <row r="430" spans="1:31" s="379" customFormat="1" ht="29.25" customHeight="1" x14ac:dyDescent="0.25">
      <c r="A430" s="2"/>
      <c r="B430" s="2"/>
      <c r="C430" s="2"/>
      <c r="D430" s="2"/>
      <c r="E430" s="2"/>
      <c r="F430" s="2"/>
      <c r="G430" s="2"/>
      <c r="H430" s="2"/>
      <c r="I430" s="2"/>
      <c r="J430" s="644"/>
      <c r="K430" s="644"/>
      <c r="L430" s="644"/>
      <c r="M430" s="644"/>
      <c r="N430" s="644"/>
      <c r="O430" s="644"/>
      <c r="P430" s="644"/>
      <c r="Q430" s="2"/>
      <c r="R430" s="376"/>
      <c r="S430" s="376"/>
      <c r="T430" s="376"/>
      <c r="U430" s="376"/>
      <c r="V430" s="376"/>
      <c r="W430" s="376"/>
      <c r="X430" s="377"/>
      <c r="Y430" s="376"/>
      <c r="Z430" s="377"/>
      <c r="AA430" s="376"/>
      <c r="AB430" s="377"/>
      <c r="AC430" s="376"/>
      <c r="AD430" s="377"/>
      <c r="AE430" s="378"/>
    </row>
    <row r="431" spans="1:31" s="379" customFormat="1" ht="29.25" customHeight="1" x14ac:dyDescent="0.25">
      <c r="A431" s="2"/>
      <c r="B431" s="2"/>
      <c r="C431" s="2"/>
      <c r="D431" s="2"/>
      <c r="E431" s="2"/>
      <c r="F431" s="2"/>
      <c r="G431" s="2"/>
      <c r="H431" s="2"/>
      <c r="I431" s="2"/>
      <c r="J431" s="644"/>
      <c r="K431" s="644"/>
      <c r="L431" s="644"/>
      <c r="M431" s="644"/>
      <c r="N431" s="644"/>
      <c r="O431" s="644"/>
      <c r="P431" s="644"/>
      <c r="Q431" s="2"/>
      <c r="R431" s="376"/>
      <c r="S431" s="376"/>
      <c r="T431" s="376"/>
      <c r="U431" s="376"/>
      <c r="V431" s="376"/>
      <c r="W431" s="376"/>
      <c r="X431" s="377"/>
      <c r="Y431" s="376"/>
      <c r="Z431" s="377"/>
      <c r="AA431" s="376"/>
      <c r="AB431" s="377"/>
      <c r="AC431" s="376"/>
      <c r="AD431" s="377"/>
      <c r="AE431" s="378"/>
    </row>
    <row r="432" spans="1:31" s="379" customFormat="1" ht="29.25" customHeight="1" x14ac:dyDescent="0.25">
      <c r="A432" s="2"/>
      <c r="B432" s="2"/>
      <c r="C432" s="2"/>
      <c r="D432" s="2"/>
      <c r="E432" s="2"/>
      <c r="F432" s="2"/>
      <c r="G432" s="2"/>
      <c r="H432" s="2"/>
      <c r="I432" s="2"/>
      <c r="J432" s="644"/>
      <c r="K432" s="644"/>
      <c r="L432" s="644"/>
      <c r="M432" s="644"/>
      <c r="N432" s="644"/>
      <c r="O432" s="644"/>
      <c r="P432" s="644"/>
      <c r="Q432" s="2"/>
      <c r="R432" s="376"/>
      <c r="S432" s="376"/>
      <c r="T432" s="376"/>
      <c r="U432" s="376"/>
      <c r="V432" s="376"/>
      <c r="W432" s="376"/>
      <c r="X432" s="377"/>
      <c r="Y432" s="376"/>
      <c r="Z432" s="377"/>
      <c r="AA432" s="376"/>
      <c r="AB432" s="377"/>
      <c r="AC432" s="376"/>
      <c r="AD432" s="377"/>
      <c r="AE432" s="378"/>
    </row>
    <row r="433" spans="1:31" s="379" customFormat="1" ht="29.25" customHeight="1" x14ac:dyDescent="0.25">
      <c r="A433" s="2"/>
      <c r="B433" s="2"/>
      <c r="C433" s="2"/>
      <c r="D433" s="2"/>
      <c r="E433" s="2"/>
      <c r="F433" s="2"/>
      <c r="G433" s="2"/>
      <c r="H433" s="2"/>
      <c r="I433" s="2"/>
      <c r="J433" s="644"/>
      <c r="K433" s="644"/>
      <c r="L433" s="644"/>
      <c r="M433" s="644"/>
      <c r="N433" s="644"/>
      <c r="O433" s="644"/>
      <c r="P433" s="644"/>
      <c r="Q433" s="2"/>
      <c r="R433" s="376"/>
      <c r="S433" s="376"/>
      <c r="T433" s="376"/>
      <c r="U433" s="376"/>
      <c r="V433" s="376"/>
      <c r="W433" s="376"/>
      <c r="X433" s="377"/>
      <c r="Y433" s="376"/>
      <c r="Z433" s="377"/>
      <c r="AA433" s="376"/>
      <c r="AB433" s="377"/>
      <c r="AC433" s="376"/>
      <c r="AD433" s="377"/>
      <c r="AE433" s="378"/>
    </row>
    <row r="434" spans="1:31" s="379" customFormat="1" ht="29.25" customHeight="1" x14ac:dyDescent="0.25">
      <c r="A434" s="2"/>
      <c r="B434" s="2"/>
      <c r="C434" s="2"/>
      <c r="D434" s="2"/>
      <c r="E434" s="2"/>
      <c r="F434" s="2"/>
      <c r="G434" s="2"/>
      <c r="H434" s="2"/>
      <c r="I434" s="2"/>
      <c r="J434" s="644"/>
      <c r="K434" s="644"/>
      <c r="L434" s="644"/>
      <c r="M434" s="644"/>
      <c r="N434" s="644"/>
      <c r="O434" s="644"/>
      <c r="P434" s="644"/>
      <c r="Q434" s="2"/>
      <c r="R434" s="376"/>
      <c r="S434" s="376"/>
      <c r="T434" s="376"/>
      <c r="U434" s="376"/>
      <c r="V434" s="376"/>
      <c r="W434" s="376"/>
      <c r="X434" s="377"/>
      <c r="Y434" s="376"/>
      <c r="Z434" s="377"/>
      <c r="AA434" s="376"/>
      <c r="AB434" s="377"/>
      <c r="AC434" s="376"/>
      <c r="AD434" s="377"/>
      <c r="AE434" s="378"/>
    </row>
    <row r="435" spans="1:31" s="379" customFormat="1" ht="29.25" customHeight="1" x14ac:dyDescent="0.25">
      <c r="A435" s="2"/>
      <c r="B435" s="2"/>
      <c r="C435" s="2"/>
      <c r="D435" s="2"/>
      <c r="E435" s="2"/>
      <c r="F435" s="2"/>
      <c r="G435" s="2"/>
      <c r="H435" s="2"/>
      <c r="I435" s="2"/>
      <c r="J435" s="644"/>
      <c r="K435" s="644"/>
      <c r="L435" s="644"/>
      <c r="M435" s="644"/>
      <c r="N435" s="644"/>
      <c r="O435" s="644"/>
      <c r="P435" s="644"/>
      <c r="Q435" s="2"/>
      <c r="R435" s="376"/>
      <c r="S435" s="376"/>
      <c r="T435" s="376"/>
      <c r="U435" s="376"/>
      <c r="V435" s="376"/>
      <c r="W435" s="376"/>
      <c r="X435" s="377"/>
      <c r="Y435" s="376"/>
      <c r="Z435" s="377"/>
      <c r="AA435" s="376"/>
      <c r="AB435" s="377"/>
      <c r="AC435" s="376"/>
      <c r="AD435" s="377"/>
      <c r="AE435" s="378"/>
    </row>
    <row r="436" spans="1:31" s="379" customFormat="1" ht="29.25" customHeight="1" x14ac:dyDescent="0.25">
      <c r="A436" s="2"/>
      <c r="B436" s="2"/>
      <c r="C436" s="2"/>
      <c r="D436" s="2"/>
      <c r="E436" s="2"/>
      <c r="F436" s="2"/>
      <c r="G436" s="2"/>
      <c r="H436" s="2"/>
      <c r="I436" s="2"/>
      <c r="J436" s="644"/>
      <c r="K436" s="644"/>
      <c r="L436" s="644"/>
      <c r="M436" s="644"/>
      <c r="N436" s="644"/>
      <c r="O436" s="644"/>
      <c r="P436" s="644"/>
      <c r="Q436" s="2"/>
      <c r="R436" s="376"/>
      <c r="S436" s="376"/>
      <c r="T436" s="376"/>
      <c r="U436" s="376"/>
      <c r="V436" s="376"/>
      <c r="W436" s="376"/>
      <c r="X436" s="377"/>
      <c r="Y436" s="376"/>
      <c r="Z436" s="377"/>
      <c r="AA436" s="376"/>
      <c r="AB436" s="377"/>
      <c r="AC436" s="376"/>
      <c r="AD436" s="377"/>
      <c r="AE436" s="378"/>
    </row>
    <row r="437" spans="1:31" s="379" customFormat="1" ht="29.25" customHeight="1" x14ac:dyDescent="0.25">
      <c r="A437" s="2"/>
      <c r="B437" s="2"/>
      <c r="C437" s="2"/>
      <c r="D437" s="2"/>
      <c r="E437" s="2"/>
      <c r="F437" s="2"/>
      <c r="G437" s="2"/>
      <c r="H437" s="2"/>
      <c r="I437" s="2"/>
      <c r="J437" s="644"/>
      <c r="K437" s="644"/>
      <c r="L437" s="644"/>
      <c r="M437" s="644"/>
      <c r="N437" s="644"/>
      <c r="O437" s="644"/>
      <c r="P437" s="644"/>
      <c r="Q437" s="2"/>
      <c r="R437" s="376"/>
      <c r="S437" s="376"/>
      <c r="T437" s="376"/>
      <c r="U437" s="376"/>
      <c r="V437" s="376"/>
      <c r="W437" s="376"/>
      <c r="X437" s="377"/>
      <c r="Y437" s="376"/>
      <c r="Z437" s="377"/>
      <c r="AA437" s="376"/>
      <c r="AB437" s="377"/>
      <c r="AC437" s="376"/>
      <c r="AD437" s="377"/>
      <c r="AE437" s="378"/>
    </row>
    <row r="438" spans="1:31" s="379" customFormat="1" ht="29.25" customHeight="1" x14ac:dyDescent="0.25">
      <c r="A438" s="2"/>
      <c r="B438" s="2"/>
      <c r="C438" s="2"/>
      <c r="D438" s="2"/>
      <c r="E438" s="2"/>
      <c r="F438" s="2"/>
      <c r="G438" s="2"/>
      <c r="H438" s="2"/>
      <c r="I438" s="2"/>
      <c r="J438" s="644"/>
      <c r="K438" s="644"/>
      <c r="L438" s="644"/>
      <c r="M438" s="644"/>
      <c r="N438" s="644"/>
      <c r="O438" s="644"/>
      <c r="P438" s="644"/>
      <c r="Q438" s="2"/>
      <c r="R438" s="376"/>
      <c r="S438" s="376"/>
      <c r="T438" s="376"/>
      <c r="U438" s="376"/>
      <c r="V438" s="376"/>
      <c r="W438" s="376"/>
      <c r="X438" s="377"/>
      <c r="Y438" s="376"/>
      <c r="Z438" s="377"/>
      <c r="AA438" s="376"/>
      <c r="AB438" s="377"/>
      <c r="AC438" s="376"/>
      <c r="AD438" s="377"/>
      <c r="AE438" s="378"/>
    </row>
    <row r="439" spans="1:31" s="379" customFormat="1" ht="29.25" customHeight="1" x14ac:dyDescent="0.25">
      <c r="A439" s="2"/>
      <c r="B439" s="2"/>
      <c r="C439" s="2"/>
      <c r="D439" s="2"/>
      <c r="E439" s="2"/>
      <c r="F439" s="2"/>
      <c r="G439" s="2"/>
      <c r="H439" s="2"/>
      <c r="I439" s="2"/>
      <c r="J439" s="644"/>
      <c r="K439" s="644"/>
      <c r="L439" s="644"/>
      <c r="M439" s="644"/>
      <c r="N439" s="644"/>
      <c r="O439" s="644"/>
      <c r="P439" s="644"/>
      <c r="Q439" s="2"/>
      <c r="R439" s="376"/>
      <c r="S439" s="376"/>
      <c r="T439" s="376"/>
      <c r="U439" s="376"/>
      <c r="V439" s="376"/>
      <c r="W439" s="376"/>
      <c r="X439" s="377"/>
      <c r="Y439" s="376"/>
      <c r="Z439" s="377"/>
      <c r="AA439" s="376"/>
      <c r="AB439" s="377"/>
      <c r="AC439" s="376"/>
      <c r="AD439" s="377"/>
      <c r="AE439" s="378"/>
    </row>
    <row r="440" spans="1:31" s="379" customFormat="1" ht="29.25" customHeight="1" x14ac:dyDescent="0.25">
      <c r="A440" s="2"/>
      <c r="B440" s="2"/>
      <c r="C440" s="2"/>
      <c r="D440" s="2"/>
      <c r="E440" s="2"/>
      <c r="F440" s="2"/>
      <c r="G440" s="2"/>
      <c r="H440" s="2"/>
      <c r="I440" s="2"/>
      <c r="J440" s="644"/>
      <c r="K440" s="644"/>
      <c r="L440" s="644"/>
      <c r="M440" s="644"/>
      <c r="N440" s="644"/>
      <c r="O440" s="644"/>
      <c r="P440" s="644"/>
      <c r="Q440" s="2"/>
      <c r="R440" s="376"/>
      <c r="S440" s="376"/>
      <c r="T440" s="376"/>
      <c r="U440" s="376"/>
      <c r="V440" s="376"/>
      <c r="W440" s="376"/>
      <c r="X440" s="377"/>
      <c r="Y440" s="376"/>
      <c r="Z440" s="377"/>
      <c r="AA440" s="376"/>
      <c r="AB440" s="377"/>
      <c r="AC440" s="376"/>
      <c r="AD440" s="377"/>
      <c r="AE440" s="378"/>
    </row>
    <row r="441" spans="1:31" s="379" customFormat="1" ht="29.25" customHeight="1" x14ac:dyDescent="0.25">
      <c r="A441" s="2"/>
      <c r="B441" s="2"/>
      <c r="C441" s="2"/>
      <c r="D441" s="2"/>
      <c r="E441" s="2"/>
      <c r="F441" s="2"/>
      <c r="G441" s="2"/>
      <c r="H441" s="2"/>
      <c r="I441" s="2"/>
      <c r="J441" s="644"/>
      <c r="K441" s="644"/>
      <c r="L441" s="644"/>
      <c r="M441" s="644"/>
      <c r="N441" s="644"/>
      <c r="O441" s="644"/>
      <c r="P441" s="644"/>
      <c r="Q441" s="2"/>
      <c r="R441" s="376"/>
      <c r="S441" s="376"/>
      <c r="T441" s="376"/>
      <c r="U441" s="376"/>
      <c r="V441" s="376"/>
      <c r="W441" s="376"/>
      <c r="X441" s="377"/>
      <c r="Y441" s="376"/>
      <c r="Z441" s="377"/>
      <c r="AA441" s="376"/>
      <c r="AB441" s="377"/>
      <c r="AC441" s="376"/>
      <c r="AD441" s="377"/>
      <c r="AE441" s="378"/>
    </row>
    <row r="442" spans="1:31" s="379" customFormat="1" ht="29.25" customHeight="1" x14ac:dyDescent="0.25">
      <c r="A442" s="2"/>
      <c r="B442" s="2"/>
      <c r="C442" s="2"/>
      <c r="D442" s="2"/>
      <c r="E442" s="2"/>
      <c r="F442" s="2"/>
      <c r="G442" s="2"/>
      <c r="H442" s="2"/>
      <c r="I442" s="2"/>
      <c r="J442" s="644"/>
      <c r="K442" s="644"/>
      <c r="L442" s="644"/>
      <c r="M442" s="644"/>
      <c r="N442" s="644"/>
      <c r="O442" s="644"/>
      <c r="P442" s="644"/>
      <c r="Q442" s="2"/>
      <c r="R442" s="376"/>
      <c r="S442" s="376"/>
      <c r="T442" s="376"/>
      <c r="U442" s="376"/>
      <c r="V442" s="376"/>
      <c r="W442" s="376"/>
      <c r="X442" s="377"/>
      <c r="Y442" s="376"/>
      <c r="Z442" s="377"/>
      <c r="AA442" s="376"/>
      <c r="AB442" s="377"/>
      <c r="AC442" s="376"/>
      <c r="AD442" s="377"/>
      <c r="AE442" s="378"/>
    </row>
    <row r="443" spans="1:31" s="379" customFormat="1" ht="29.25" customHeight="1" x14ac:dyDescent="0.25">
      <c r="A443" s="2"/>
      <c r="B443" s="2"/>
      <c r="C443" s="2"/>
      <c r="D443" s="2"/>
      <c r="E443" s="2"/>
      <c r="F443" s="2"/>
      <c r="G443" s="2"/>
      <c r="H443" s="2"/>
      <c r="I443" s="2"/>
      <c r="J443" s="644"/>
      <c r="K443" s="644"/>
      <c r="L443" s="644"/>
      <c r="M443" s="644"/>
      <c r="N443" s="644"/>
      <c r="O443" s="644"/>
      <c r="P443" s="644"/>
      <c r="Q443" s="2"/>
      <c r="R443" s="376"/>
      <c r="S443" s="376"/>
      <c r="T443" s="376"/>
      <c r="U443" s="376"/>
      <c r="V443" s="376"/>
      <c r="W443" s="376"/>
      <c r="X443" s="377"/>
      <c r="Y443" s="376"/>
      <c r="Z443" s="377"/>
      <c r="AA443" s="376"/>
      <c r="AB443" s="377"/>
      <c r="AC443" s="376"/>
      <c r="AD443" s="377"/>
      <c r="AE443" s="378"/>
    </row>
    <row r="444" spans="1:31" s="379" customFormat="1" ht="29.25" customHeight="1" x14ac:dyDescent="0.25">
      <c r="A444" s="2"/>
      <c r="B444" s="2"/>
      <c r="C444" s="2"/>
      <c r="D444" s="2"/>
      <c r="E444" s="2"/>
      <c r="F444" s="2"/>
      <c r="G444" s="2"/>
      <c r="H444" s="2"/>
      <c r="I444" s="2"/>
      <c r="J444" s="644"/>
      <c r="K444" s="644"/>
      <c r="L444" s="644"/>
      <c r="M444" s="644"/>
      <c r="N444" s="644"/>
      <c r="O444" s="644"/>
      <c r="P444" s="644"/>
      <c r="Q444" s="2"/>
      <c r="R444" s="376"/>
      <c r="S444" s="376"/>
      <c r="T444" s="376"/>
      <c r="U444" s="376"/>
      <c r="V444" s="376"/>
      <c r="W444" s="376"/>
      <c r="X444" s="377"/>
      <c r="Y444" s="376"/>
      <c r="Z444" s="377"/>
      <c r="AA444" s="376"/>
      <c r="AB444" s="377"/>
      <c r="AC444" s="376"/>
      <c r="AD444" s="377"/>
      <c r="AE444" s="378"/>
    </row>
    <row r="445" spans="1:31" s="379" customFormat="1" ht="29.25" customHeight="1" x14ac:dyDescent="0.25">
      <c r="A445" s="2"/>
      <c r="B445" s="2"/>
      <c r="C445" s="2"/>
      <c r="D445" s="2"/>
      <c r="E445" s="2"/>
      <c r="F445" s="2"/>
      <c r="G445" s="2"/>
      <c r="H445" s="2"/>
      <c r="I445" s="2"/>
      <c r="J445" s="644"/>
      <c r="K445" s="644"/>
      <c r="L445" s="644"/>
      <c r="M445" s="644"/>
      <c r="N445" s="644"/>
      <c r="O445" s="644"/>
      <c r="P445" s="644"/>
      <c r="Q445" s="2"/>
      <c r="R445" s="376"/>
      <c r="S445" s="376"/>
      <c r="T445" s="376"/>
      <c r="U445" s="376"/>
      <c r="V445" s="376"/>
      <c r="W445" s="376"/>
      <c r="X445" s="377"/>
      <c r="Y445" s="376"/>
      <c r="Z445" s="377"/>
      <c r="AA445" s="376"/>
      <c r="AB445" s="377"/>
      <c r="AC445" s="376"/>
      <c r="AD445" s="377"/>
      <c r="AE445" s="378"/>
    </row>
    <row r="446" spans="1:31" s="379" customFormat="1" ht="29.25" customHeight="1" x14ac:dyDescent="0.25">
      <c r="A446" s="2"/>
      <c r="B446" s="2"/>
      <c r="C446" s="2"/>
      <c r="D446" s="2"/>
      <c r="E446" s="2"/>
      <c r="F446" s="2"/>
      <c r="G446" s="2"/>
      <c r="H446" s="2"/>
      <c r="I446" s="2"/>
      <c r="J446" s="644"/>
      <c r="K446" s="644"/>
      <c r="L446" s="644"/>
      <c r="M446" s="644"/>
      <c r="N446" s="644"/>
      <c r="O446" s="644"/>
      <c r="P446" s="644"/>
      <c r="Q446" s="2"/>
      <c r="R446" s="376"/>
      <c r="S446" s="376"/>
      <c r="T446" s="376"/>
      <c r="U446" s="376"/>
      <c r="V446" s="376"/>
      <c r="W446" s="376"/>
      <c r="X446" s="377"/>
      <c r="Y446" s="376"/>
      <c r="Z446" s="377"/>
      <c r="AA446" s="376"/>
      <c r="AB446" s="377"/>
      <c r="AC446" s="376"/>
      <c r="AD446" s="377"/>
      <c r="AE446" s="378"/>
    </row>
    <row r="447" spans="1:31" s="379" customFormat="1" ht="29.25" customHeight="1" x14ac:dyDescent="0.25">
      <c r="A447" s="2"/>
      <c r="B447" s="2"/>
      <c r="C447" s="2"/>
      <c r="D447" s="2"/>
      <c r="E447" s="2"/>
      <c r="F447" s="2"/>
      <c r="G447" s="2"/>
      <c r="H447" s="2"/>
      <c r="I447" s="2"/>
      <c r="J447" s="644"/>
      <c r="K447" s="644"/>
      <c r="L447" s="644"/>
      <c r="M447" s="644"/>
      <c r="N447" s="644"/>
      <c r="O447" s="644"/>
      <c r="P447" s="644"/>
      <c r="Q447" s="2"/>
      <c r="R447" s="376"/>
      <c r="S447" s="376"/>
      <c r="T447" s="376"/>
      <c r="U447" s="376"/>
      <c r="V447" s="376"/>
      <c r="W447" s="376"/>
      <c r="X447" s="377"/>
      <c r="Y447" s="376"/>
      <c r="Z447" s="377"/>
      <c r="AA447" s="376"/>
      <c r="AB447" s="377"/>
      <c r="AC447" s="376"/>
      <c r="AD447" s="377"/>
      <c r="AE447" s="378"/>
    </row>
    <row r="448" spans="1:31" s="379" customFormat="1" ht="29.25" customHeight="1" x14ac:dyDescent="0.25">
      <c r="A448" s="2"/>
      <c r="B448" s="2"/>
      <c r="C448" s="2"/>
      <c r="D448" s="2"/>
      <c r="E448" s="2"/>
      <c r="F448" s="2"/>
      <c r="G448" s="2"/>
      <c r="H448" s="2"/>
      <c r="I448" s="2"/>
      <c r="J448" s="644"/>
      <c r="K448" s="644"/>
      <c r="L448" s="644"/>
      <c r="M448" s="644"/>
      <c r="N448" s="644"/>
      <c r="O448" s="644"/>
      <c r="P448" s="644"/>
      <c r="Q448" s="2"/>
      <c r="R448" s="376"/>
      <c r="S448" s="376"/>
      <c r="T448" s="376"/>
      <c r="U448" s="376"/>
      <c r="V448" s="376"/>
      <c r="W448" s="376"/>
      <c r="X448" s="377"/>
      <c r="Y448" s="376"/>
      <c r="Z448" s="377"/>
      <c r="AA448" s="376"/>
      <c r="AB448" s="377"/>
      <c r="AC448" s="376"/>
      <c r="AD448" s="377"/>
      <c r="AE448" s="378"/>
    </row>
    <row r="449" spans="1:31" s="379" customFormat="1" ht="29.25" customHeight="1" x14ac:dyDescent="0.25">
      <c r="A449" s="2"/>
      <c r="B449" s="2"/>
      <c r="C449" s="2"/>
      <c r="D449" s="2"/>
      <c r="E449" s="2"/>
      <c r="F449" s="2"/>
      <c r="G449" s="2"/>
      <c r="H449" s="2"/>
      <c r="I449" s="2"/>
      <c r="J449" s="644"/>
      <c r="K449" s="644"/>
      <c r="L449" s="644"/>
      <c r="M449" s="644"/>
      <c r="N449" s="644"/>
      <c r="O449" s="644"/>
      <c r="P449" s="644"/>
      <c r="Q449" s="2"/>
      <c r="R449" s="376"/>
      <c r="S449" s="376"/>
      <c r="T449" s="376"/>
      <c r="U449" s="376"/>
      <c r="V449" s="376"/>
      <c r="W449" s="376"/>
      <c r="X449" s="377"/>
      <c r="Y449" s="376"/>
      <c r="Z449" s="377"/>
      <c r="AA449" s="376"/>
      <c r="AB449" s="377"/>
      <c r="AC449" s="376"/>
      <c r="AD449" s="377"/>
      <c r="AE449" s="378"/>
    </row>
    <row r="450" spans="1:31" s="379" customFormat="1" ht="29.25" customHeight="1" x14ac:dyDescent="0.25">
      <c r="A450" s="2"/>
      <c r="B450" s="2"/>
      <c r="C450" s="2"/>
      <c r="D450" s="2"/>
      <c r="E450" s="2"/>
      <c r="F450" s="2"/>
      <c r="G450" s="2"/>
      <c r="H450" s="2"/>
      <c r="I450" s="2"/>
      <c r="J450" s="644"/>
      <c r="K450" s="644"/>
      <c r="L450" s="644"/>
      <c r="M450" s="644"/>
      <c r="N450" s="644"/>
      <c r="O450" s="644"/>
      <c r="P450" s="644"/>
      <c r="Q450" s="2"/>
      <c r="R450" s="376"/>
      <c r="S450" s="376"/>
      <c r="T450" s="376"/>
      <c r="U450" s="376"/>
      <c r="V450" s="376"/>
      <c r="W450" s="376"/>
      <c r="X450" s="377"/>
      <c r="Y450" s="376"/>
      <c r="Z450" s="377"/>
      <c r="AA450" s="376"/>
      <c r="AB450" s="377"/>
      <c r="AC450" s="376"/>
      <c r="AD450" s="377"/>
      <c r="AE450" s="378"/>
    </row>
    <row r="451" spans="1:31" s="379" customFormat="1" ht="29.25" customHeight="1" x14ac:dyDescent="0.25">
      <c r="A451" s="2"/>
      <c r="B451" s="2"/>
      <c r="C451" s="2"/>
      <c r="D451" s="2"/>
      <c r="E451" s="2"/>
      <c r="F451" s="2"/>
      <c r="G451" s="2"/>
      <c r="H451" s="2"/>
      <c r="I451" s="2"/>
      <c r="J451" s="644"/>
      <c r="K451" s="644"/>
      <c r="L451" s="644"/>
      <c r="M451" s="644"/>
      <c r="N451" s="644"/>
      <c r="O451" s="644"/>
      <c r="P451" s="644"/>
      <c r="Q451" s="2"/>
      <c r="R451" s="376"/>
      <c r="S451" s="376"/>
      <c r="T451" s="376"/>
      <c r="U451" s="376"/>
      <c r="V451" s="376"/>
      <c r="W451" s="376"/>
      <c r="X451" s="377"/>
      <c r="Y451" s="376"/>
      <c r="Z451" s="377"/>
      <c r="AA451" s="376"/>
      <c r="AB451" s="377"/>
      <c r="AC451" s="376"/>
      <c r="AD451" s="377"/>
      <c r="AE451" s="378"/>
    </row>
    <row r="452" spans="1:31" s="379" customFormat="1" ht="29.25" customHeight="1" x14ac:dyDescent="0.25">
      <c r="A452" s="2"/>
      <c r="B452" s="2"/>
      <c r="C452" s="2"/>
      <c r="D452" s="2"/>
      <c r="E452" s="2"/>
      <c r="F452" s="2"/>
      <c r="G452" s="2"/>
      <c r="H452" s="2"/>
      <c r="I452" s="2"/>
      <c r="J452" s="644"/>
      <c r="K452" s="644"/>
      <c r="L452" s="644"/>
      <c r="M452" s="644"/>
      <c r="N452" s="644"/>
      <c r="O452" s="644"/>
      <c r="P452" s="644"/>
      <c r="Q452" s="2"/>
      <c r="R452" s="376"/>
      <c r="S452" s="376"/>
      <c r="T452" s="376"/>
      <c r="U452" s="376"/>
      <c r="V452" s="376"/>
      <c r="W452" s="376"/>
      <c r="X452" s="377"/>
      <c r="Y452" s="376"/>
      <c r="Z452" s="377"/>
      <c r="AA452" s="376"/>
      <c r="AB452" s="377"/>
      <c r="AC452" s="376"/>
      <c r="AD452" s="377"/>
      <c r="AE452" s="378"/>
    </row>
    <row r="453" spans="1:31" s="379" customFormat="1" ht="29.25" customHeight="1" x14ac:dyDescent="0.25">
      <c r="A453" s="2"/>
      <c r="B453" s="2"/>
      <c r="C453" s="2"/>
      <c r="D453" s="2"/>
      <c r="E453" s="2"/>
      <c r="F453" s="2"/>
      <c r="G453" s="2"/>
      <c r="H453" s="2"/>
      <c r="I453" s="2"/>
      <c r="J453" s="644"/>
      <c r="K453" s="644"/>
      <c r="L453" s="644"/>
      <c r="M453" s="644"/>
      <c r="N453" s="644"/>
      <c r="O453" s="644"/>
      <c r="P453" s="644"/>
      <c r="Q453" s="2"/>
      <c r="R453" s="376"/>
      <c r="S453" s="376"/>
      <c r="T453" s="376"/>
      <c r="U453" s="376"/>
      <c r="V453" s="376"/>
      <c r="W453" s="376"/>
      <c r="X453" s="377"/>
      <c r="Y453" s="376"/>
      <c r="Z453" s="377"/>
      <c r="AA453" s="376"/>
      <c r="AB453" s="377"/>
      <c r="AC453" s="376"/>
      <c r="AD453" s="377"/>
      <c r="AE453" s="378"/>
    </row>
    <row r="454" spans="1:31" s="379" customFormat="1" ht="29.25" customHeight="1" x14ac:dyDescent="0.25">
      <c r="A454" s="2"/>
      <c r="B454" s="2"/>
      <c r="C454" s="2"/>
      <c r="D454" s="2"/>
      <c r="E454" s="2"/>
      <c r="F454" s="2"/>
      <c r="G454" s="2"/>
      <c r="H454" s="2"/>
      <c r="I454" s="2"/>
      <c r="J454" s="644"/>
      <c r="K454" s="644"/>
      <c r="L454" s="644"/>
      <c r="M454" s="644"/>
      <c r="N454" s="644"/>
      <c r="O454" s="644"/>
      <c r="P454" s="644"/>
      <c r="Q454" s="2"/>
      <c r="R454" s="376"/>
      <c r="S454" s="376"/>
      <c r="T454" s="376"/>
      <c r="U454" s="376"/>
      <c r="V454" s="376"/>
      <c r="W454" s="376"/>
      <c r="X454" s="377"/>
      <c r="Y454" s="376"/>
      <c r="Z454" s="377"/>
      <c r="AA454" s="376"/>
      <c r="AB454" s="377"/>
      <c r="AC454" s="376"/>
      <c r="AD454" s="377"/>
      <c r="AE454" s="378"/>
    </row>
    <row r="455" spans="1:31" s="379" customFormat="1" ht="29.25" customHeight="1" x14ac:dyDescent="0.25">
      <c r="A455" s="2"/>
      <c r="B455" s="2"/>
      <c r="C455" s="2"/>
      <c r="D455" s="2"/>
      <c r="E455" s="2"/>
      <c r="F455" s="2"/>
      <c r="G455" s="2"/>
      <c r="H455" s="2"/>
      <c r="I455" s="2"/>
      <c r="J455" s="644"/>
      <c r="K455" s="644"/>
      <c r="L455" s="644"/>
      <c r="M455" s="644"/>
      <c r="N455" s="644"/>
      <c r="O455" s="644"/>
      <c r="P455" s="644"/>
      <c r="Q455" s="2"/>
      <c r="R455" s="376"/>
      <c r="S455" s="376"/>
      <c r="T455" s="376"/>
      <c r="U455" s="376"/>
      <c r="V455" s="376"/>
      <c r="W455" s="376"/>
      <c r="X455" s="377"/>
      <c r="Y455" s="376"/>
      <c r="Z455" s="377"/>
      <c r="AA455" s="376"/>
      <c r="AB455" s="377"/>
      <c r="AC455" s="376"/>
      <c r="AD455" s="377"/>
      <c r="AE455" s="378"/>
    </row>
    <row r="456" spans="1:31" s="379" customFormat="1" ht="29.25" customHeight="1" x14ac:dyDescent="0.25">
      <c r="A456" s="2"/>
      <c r="B456" s="2"/>
      <c r="C456" s="2"/>
      <c r="D456" s="2"/>
      <c r="E456" s="2"/>
      <c r="F456" s="2"/>
      <c r="G456" s="2"/>
      <c r="H456" s="2"/>
      <c r="I456" s="2"/>
      <c r="J456" s="644"/>
      <c r="K456" s="644"/>
      <c r="L456" s="644"/>
      <c r="M456" s="644"/>
      <c r="N456" s="644"/>
      <c r="O456" s="644"/>
      <c r="P456" s="644"/>
      <c r="Q456" s="2"/>
      <c r="R456" s="376"/>
      <c r="S456" s="376"/>
      <c r="T456" s="376"/>
      <c r="U456" s="376"/>
      <c r="V456" s="376"/>
      <c r="W456" s="376"/>
      <c r="X456" s="377"/>
      <c r="Y456" s="376"/>
      <c r="Z456" s="377"/>
      <c r="AA456" s="376"/>
      <c r="AB456" s="377"/>
      <c r="AC456" s="376"/>
      <c r="AD456" s="377"/>
      <c r="AE456" s="378"/>
    </row>
    <row r="457" spans="1:31" s="379" customFormat="1" ht="29.25" customHeight="1" x14ac:dyDescent="0.25">
      <c r="A457" s="2"/>
      <c r="B457" s="2"/>
      <c r="C457" s="2"/>
      <c r="D457" s="2"/>
      <c r="E457" s="2"/>
      <c r="F457" s="2"/>
      <c r="G457" s="2"/>
      <c r="H457" s="2"/>
      <c r="I457" s="2"/>
      <c r="J457" s="644"/>
      <c r="K457" s="644"/>
      <c r="L457" s="644"/>
      <c r="M457" s="644"/>
      <c r="N457" s="644"/>
      <c r="O457" s="644"/>
      <c r="P457" s="644"/>
      <c r="Q457" s="2"/>
      <c r="R457" s="376"/>
      <c r="S457" s="376"/>
      <c r="T457" s="376"/>
      <c r="U457" s="376"/>
      <c r="V457" s="376"/>
      <c r="W457" s="376"/>
      <c r="X457" s="377"/>
      <c r="Y457" s="376"/>
      <c r="Z457" s="377"/>
      <c r="AA457" s="376"/>
      <c r="AB457" s="377"/>
      <c r="AC457" s="376"/>
      <c r="AD457" s="377"/>
      <c r="AE457" s="378"/>
    </row>
    <row r="458" spans="1:31" s="379" customFormat="1" ht="29.25" customHeight="1" x14ac:dyDescent="0.25">
      <c r="A458" s="2"/>
      <c r="B458" s="2"/>
      <c r="C458" s="2"/>
      <c r="D458" s="2"/>
      <c r="E458" s="2"/>
      <c r="F458" s="2"/>
      <c r="G458" s="2"/>
      <c r="H458" s="2"/>
      <c r="I458" s="2"/>
      <c r="J458" s="644"/>
      <c r="K458" s="644"/>
      <c r="L458" s="644"/>
      <c r="M458" s="644"/>
      <c r="N458" s="644"/>
      <c r="O458" s="644"/>
      <c r="P458" s="644"/>
      <c r="Q458" s="2"/>
      <c r="R458" s="376"/>
      <c r="S458" s="376"/>
      <c r="T458" s="376"/>
      <c r="U458" s="376"/>
      <c r="V458" s="376"/>
      <c r="W458" s="376"/>
      <c r="X458" s="377"/>
      <c r="Y458" s="376"/>
      <c r="Z458" s="377"/>
      <c r="AA458" s="376"/>
      <c r="AB458" s="377"/>
      <c r="AC458" s="376"/>
      <c r="AD458" s="377"/>
      <c r="AE458" s="378"/>
    </row>
    <row r="459" spans="1:31" s="379" customFormat="1" ht="29.25" customHeight="1" x14ac:dyDescent="0.25">
      <c r="A459" s="2"/>
      <c r="B459" s="2"/>
      <c r="C459" s="2"/>
      <c r="D459" s="2"/>
      <c r="E459" s="2"/>
      <c r="F459" s="2"/>
      <c r="G459" s="2"/>
      <c r="H459" s="2"/>
      <c r="I459" s="2"/>
      <c r="J459" s="644"/>
      <c r="K459" s="644"/>
      <c r="L459" s="644"/>
      <c r="M459" s="644"/>
      <c r="N459" s="644"/>
      <c r="O459" s="644"/>
      <c r="P459" s="644"/>
      <c r="Q459" s="2"/>
      <c r="R459" s="376"/>
      <c r="S459" s="376"/>
      <c r="T459" s="376"/>
      <c r="U459" s="376"/>
      <c r="V459" s="376"/>
      <c r="W459" s="376"/>
      <c r="X459" s="377"/>
      <c r="Y459" s="376"/>
      <c r="Z459" s="377"/>
      <c r="AA459" s="376"/>
      <c r="AB459" s="377"/>
      <c r="AC459" s="376"/>
      <c r="AD459" s="377"/>
      <c r="AE459" s="378"/>
    </row>
    <row r="460" spans="1:31" s="379" customFormat="1" ht="29.25" customHeight="1" x14ac:dyDescent="0.25">
      <c r="A460" s="2"/>
      <c r="B460" s="2"/>
      <c r="C460" s="2"/>
      <c r="D460" s="2"/>
      <c r="E460" s="2"/>
      <c r="F460" s="2"/>
      <c r="G460" s="2"/>
      <c r="H460" s="2"/>
      <c r="I460" s="2"/>
      <c r="J460" s="644"/>
      <c r="K460" s="644"/>
      <c r="L460" s="644"/>
      <c r="M460" s="644"/>
      <c r="N460" s="644"/>
      <c r="O460" s="644"/>
      <c r="P460" s="644"/>
      <c r="Q460" s="2"/>
      <c r="R460" s="376"/>
      <c r="S460" s="376"/>
      <c r="T460" s="376"/>
      <c r="U460" s="376"/>
      <c r="V460" s="376"/>
      <c r="W460" s="376"/>
      <c r="X460" s="377"/>
      <c r="Y460" s="376"/>
      <c r="Z460" s="377"/>
      <c r="AA460" s="376"/>
      <c r="AB460" s="377"/>
      <c r="AC460" s="376"/>
      <c r="AD460" s="377"/>
      <c r="AE460" s="378"/>
    </row>
    <row r="461" spans="1:31" s="379" customFormat="1" ht="29.25" customHeight="1" x14ac:dyDescent="0.25">
      <c r="A461" s="2"/>
      <c r="B461" s="2"/>
      <c r="C461" s="2"/>
      <c r="D461" s="2"/>
      <c r="E461" s="2"/>
      <c r="F461" s="2"/>
      <c r="G461" s="2"/>
      <c r="H461" s="2"/>
      <c r="I461" s="2"/>
      <c r="J461" s="644"/>
      <c r="K461" s="644"/>
      <c r="L461" s="644"/>
      <c r="M461" s="644"/>
      <c r="N461" s="644"/>
      <c r="O461" s="644"/>
      <c r="P461" s="644"/>
      <c r="Q461" s="2"/>
      <c r="R461" s="376"/>
      <c r="S461" s="376"/>
      <c r="T461" s="376"/>
      <c r="U461" s="376"/>
      <c r="V461" s="376"/>
      <c r="W461" s="376"/>
      <c r="X461" s="377"/>
      <c r="Y461" s="376"/>
      <c r="Z461" s="377"/>
      <c r="AA461" s="376"/>
      <c r="AB461" s="377"/>
      <c r="AC461" s="376"/>
      <c r="AD461" s="377"/>
      <c r="AE461" s="378"/>
    </row>
    <row r="462" spans="1:31" s="379" customFormat="1" ht="29.25" customHeight="1" x14ac:dyDescent="0.25">
      <c r="A462" s="2"/>
      <c r="B462" s="2"/>
      <c r="C462" s="2"/>
      <c r="D462" s="2"/>
      <c r="E462" s="2"/>
      <c r="F462" s="2"/>
      <c r="G462" s="2"/>
      <c r="H462" s="2"/>
      <c r="I462" s="2"/>
      <c r="J462" s="644"/>
      <c r="K462" s="644"/>
      <c r="L462" s="644"/>
      <c r="M462" s="644"/>
      <c r="N462" s="644"/>
      <c r="O462" s="644"/>
      <c r="P462" s="644"/>
      <c r="Q462" s="2"/>
      <c r="R462" s="376"/>
      <c r="S462" s="376"/>
      <c r="T462" s="376"/>
      <c r="U462" s="376"/>
      <c r="V462" s="376"/>
      <c r="W462" s="376"/>
      <c r="X462" s="377"/>
      <c r="Y462" s="376"/>
      <c r="Z462" s="377"/>
      <c r="AA462" s="376"/>
      <c r="AB462" s="377"/>
      <c r="AC462" s="376"/>
      <c r="AD462" s="377"/>
      <c r="AE462" s="378"/>
    </row>
    <row r="463" spans="1:31" s="379" customFormat="1" ht="29.25" customHeight="1" x14ac:dyDescent="0.25">
      <c r="A463" s="2"/>
      <c r="B463" s="2"/>
      <c r="C463" s="2"/>
      <c r="D463" s="2"/>
      <c r="E463" s="2"/>
      <c r="F463" s="2"/>
      <c r="G463" s="2"/>
      <c r="H463" s="2"/>
      <c r="I463" s="2"/>
      <c r="J463" s="644"/>
      <c r="K463" s="644"/>
      <c r="L463" s="644"/>
      <c r="M463" s="644"/>
      <c r="N463" s="644"/>
      <c r="O463" s="644"/>
      <c r="P463" s="644"/>
      <c r="Q463" s="2"/>
      <c r="R463" s="376"/>
      <c r="S463" s="376"/>
      <c r="T463" s="376"/>
      <c r="U463" s="376"/>
      <c r="V463" s="376"/>
      <c r="W463" s="376"/>
      <c r="X463" s="377"/>
      <c r="Y463" s="376"/>
      <c r="Z463" s="377"/>
      <c r="AA463" s="376"/>
      <c r="AB463" s="377"/>
      <c r="AC463" s="376"/>
      <c r="AD463" s="377"/>
      <c r="AE463" s="378"/>
    </row>
    <row r="464" spans="1:31" s="379" customFormat="1" ht="29.25" customHeight="1" x14ac:dyDescent="0.25">
      <c r="A464" s="2"/>
      <c r="B464" s="2"/>
      <c r="C464" s="2"/>
      <c r="D464" s="2"/>
      <c r="E464" s="2"/>
      <c r="F464" s="2"/>
      <c r="G464" s="2"/>
      <c r="H464" s="2"/>
      <c r="I464" s="2"/>
      <c r="J464" s="644"/>
      <c r="K464" s="644"/>
      <c r="L464" s="644"/>
      <c r="M464" s="644"/>
      <c r="N464" s="644"/>
      <c r="O464" s="644"/>
      <c r="P464" s="644"/>
      <c r="Q464" s="2"/>
      <c r="R464" s="376"/>
      <c r="S464" s="376"/>
      <c r="T464" s="376"/>
      <c r="U464" s="376"/>
      <c r="V464" s="376"/>
      <c r="W464" s="376"/>
      <c r="X464" s="377"/>
      <c r="Y464" s="376"/>
      <c r="Z464" s="377"/>
      <c r="AA464" s="376"/>
      <c r="AB464" s="377"/>
      <c r="AC464" s="376"/>
      <c r="AD464" s="377"/>
      <c r="AE464" s="378"/>
    </row>
    <row r="465" spans="1:31" s="379" customFormat="1" ht="29.25" customHeight="1" x14ac:dyDescent="0.25">
      <c r="A465" s="2"/>
      <c r="B465" s="2"/>
      <c r="C465" s="2"/>
      <c r="D465" s="2"/>
      <c r="E465" s="2"/>
      <c r="F465" s="2"/>
      <c r="G465" s="2"/>
      <c r="H465" s="2"/>
      <c r="I465" s="2"/>
      <c r="J465" s="644"/>
      <c r="K465" s="644"/>
      <c r="L465" s="644"/>
      <c r="M465" s="644"/>
      <c r="N465" s="644"/>
      <c r="O465" s="644"/>
      <c r="P465" s="644"/>
      <c r="Q465" s="2"/>
      <c r="R465" s="376"/>
      <c r="S465" s="376"/>
      <c r="T465" s="376"/>
      <c r="U465" s="376"/>
      <c r="V465" s="376"/>
      <c r="W465" s="376"/>
      <c r="X465" s="377"/>
      <c r="Y465" s="376"/>
      <c r="Z465" s="377"/>
      <c r="AA465" s="376"/>
      <c r="AB465" s="377"/>
      <c r="AC465" s="376"/>
      <c r="AD465" s="377"/>
      <c r="AE465" s="378"/>
    </row>
    <row r="466" spans="1:31" s="379" customFormat="1" ht="29.25" customHeight="1" x14ac:dyDescent="0.25">
      <c r="A466" s="2"/>
      <c r="B466" s="2"/>
      <c r="C466" s="2"/>
      <c r="D466" s="2"/>
      <c r="E466" s="2"/>
      <c r="F466" s="2"/>
      <c r="G466" s="2"/>
      <c r="H466" s="2"/>
      <c r="I466" s="2"/>
      <c r="J466" s="644"/>
      <c r="K466" s="644"/>
      <c r="L466" s="644"/>
      <c r="M466" s="644"/>
      <c r="N466" s="644"/>
      <c r="O466" s="644"/>
      <c r="P466" s="644"/>
      <c r="Q466" s="2"/>
      <c r="R466" s="376"/>
      <c r="S466" s="376"/>
      <c r="T466" s="376"/>
      <c r="U466" s="376"/>
      <c r="V466" s="376"/>
      <c r="W466" s="376"/>
      <c r="X466" s="377"/>
      <c r="Y466" s="376"/>
      <c r="Z466" s="377"/>
      <c r="AA466" s="376"/>
      <c r="AB466" s="377"/>
      <c r="AC466" s="376"/>
      <c r="AD466" s="377"/>
      <c r="AE466" s="378"/>
    </row>
    <row r="467" spans="1:31" s="379" customFormat="1" ht="29.25" customHeight="1" x14ac:dyDescent="0.25">
      <c r="A467" s="2"/>
      <c r="B467" s="2"/>
      <c r="C467" s="2"/>
      <c r="D467" s="2"/>
      <c r="E467" s="2"/>
      <c r="F467" s="2"/>
      <c r="G467" s="2"/>
      <c r="H467" s="2"/>
      <c r="I467" s="2"/>
      <c r="J467" s="644"/>
      <c r="K467" s="644"/>
      <c r="L467" s="644"/>
      <c r="M467" s="644"/>
      <c r="N467" s="644"/>
      <c r="O467" s="644"/>
      <c r="P467" s="644"/>
      <c r="Q467" s="2"/>
      <c r="R467" s="376"/>
      <c r="S467" s="376"/>
      <c r="T467" s="376"/>
      <c r="U467" s="376"/>
      <c r="V467" s="376"/>
      <c r="W467" s="376"/>
      <c r="X467" s="377"/>
      <c r="Y467" s="376"/>
      <c r="Z467" s="377"/>
      <c r="AA467" s="376"/>
      <c r="AB467" s="377"/>
      <c r="AC467" s="376"/>
      <c r="AD467" s="377"/>
      <c r="AE467" s="378"/>
    </row>
    <row r="468" spans="1:31" s="379" customFormat="1" ht="29.25" customHeight="1" x14ac:dyDescent="0.25">
      <c r="A468" s="2"/>
      <c r="B468" s="2"/>
      <c r="C468" s="2"/>
      <c r="D468" s="2"/>
      <c r="E468" s="2"/>
      <c r="F468" s="2"/>
      <c r="G468" s="2"/>
      <c r="H468" s="2"/>
      <c r="I468" s="2"/>
      <c r="J468" s="644"/>
      <c r="K468" s="644"/>
      <c r="L468" s="644"/>
      <c r="M468" s="644"/>
      <c r="N468" s="644"/>
      <c r="O468" s="644"/>
      <c r="P468" s="644"/>
      <c r="Q468" s="2"/>
      <c r="R468" s="376"/>
      <c r="S468" s="376"/>
      <c r="T468" s="376"/>
      <c r="U468" s="376"/>
      <c r="V468" s="376"/>
      <c r="W468" s="376"/>
      <c r="X468" s="377"/>
      <c r="Y468" s="376"/>
      <c r="Z468" s="377"/>
      <c r="AA468" s="376"/>
      <c r="AB468" s="377"/>
      <c r="AC468" s="376"/>
      <c r="AD468" s="377"/>
      <c r="AE468" s="378"/>
    </row>
    <row r="469" spans="1:31" s="379" customFormat="1" ht="29.25" customHeight="1" x14ac:dyDescent="0.25">
      <c r="A469" s="2"/>
      <c r="B469" s="2"/>
      <c r="C469" s="2"/>
      <c r="D469" s="2"/>
      <c r="E469" s="2"/>
      <c r="F469" s="2"/>
      <c r="G469" s="2"/>
      <c r="H469" s="2"/>
      <c r="I469" s="2"/>
      <c r="J469" s="644"/>
      <c r="K469" s="644"/>
      <c r="L469" s="644"/>
      <c r="M469" s="644"/>
      <c r="N469" s="644"/>
      <c r="O469" s="644"/>
      <c r="P469" s="644"/>
      <c r="Q469" s="2"/>
      <c r="R469" s="376"/>
      <c r="S469" s="376"/>
      <c r="T469" s="376"/>
      <c r="U469" s="376"/>
      <c r="V469" s="376"/>
      <c r="W469" s="376"/>
      <c r="X469" s="377"/>
      <c r="Y469" s="376"/>
      <c r="Z469" s="377"/>
      <c r="AA469" s="376"/>
      <c r="AB469" s="377"/>
      <c r="AC469" s="376"/>
      <c r="AD469" s="377"/>
      <c r="AE469" s="378"/>
    </row>
    <row r="470" spans="1:31" s="379" customFormat="1" ht="29.25" customHeight="1" x14ac:dyDescent="0.25">
      <c r="A470" s="2"/>
      <c r="B470" s="2"/>
      <c r="C470" s="2"/>
      <c r="D470" s="2"/>
      <c r="E470" s="2"/>
      <c r="F470" s="2"/>
      <c r="G470" s="2"/>
      <c r="H470" s="2"/>
      <c r="I470" s="2"/>
      <c r="J470" s="644"/>
      <c r="K470" s="644"/>
      <c r="L470" s="644"/>
      <c r="M470" s="644"/>
      <c r="N470" s="644"/>
      <c r="O470" s="644"/>
      <c r="P470" s="644"/>
      <c r="Q470" s="2"/>
      <c r="R470" s="376"/>
      <c r="S470" s="376"/>
      <c r="T470" s="376"/>
      <c r="U470" s="376"/>
      <c r="V470" s="376"/>
      <c r="W470" s="376"/>
      <c r="X470" s="377"/>
      <c r="Y470" s="376"/>
      <c r="Z470" s="377"/>
      <c r="AA470" s="376"/>
      <c r="AB470" s="377"/>
      <c r="AC470" s="376"/>
      <c r="AD470" s="377"/>
      <c r="AE470" s="378"/>
    </row>
    <row r="471" spans="1:31" s="379" customFormat="1" ht="29.25" customHeight="1" x14ac:dyDescent="0.25">
      <c r="A471" s="2"/>
      <c r="B471" s="2"/>
      <c r="C471" s="2"/>
      <c r="D471" s="2"/>
      <c r="E471" s="2"/>
      <c r="F471" s="2"/>
      <c r="G471" s="2"/>
      <c r="H471" s="2"/>
      <c r="I471" s="2"/>
      <c r="J471" s="644"/>
      <c r="K471" s="644"/>
      <c r="L471" s="644"/>
      <c r="M471" s="644"/>
      <c r="N471" s="644"/>
      <c r="O471" s="644"/>
      <c r="P471" s="644"/>
      <c r="Q471" s="2"/>
      <c r="R471" s="376"/>
      <c r="S471" s="376"/>
      <c r="T471" s="376"/>
      <c r="U471" s="376"/>
      <c r="V471" s="376"/>
      <c r="W471" s="376"/>
      <c r="X471" s="377"/>
      <c r="Y471" s="376"/>
      <c r="Z471" s="377"/>
      <c r="AA471" s="376"/>
      <c r="AB471" s="377"/>
      <c r="AC471" s="376"/>
      <c r="AD471" s="377"/>
      <c r="AE471" s="378"/>
    </row>
    <row r="472" spans="1:31" s="379" customFormat="1" ht="29.25" customHeight="1" x14ac:dyDescent="0.25">
      <c r="A472" s="2"/>
      <c r="B472" s="2"/>
      <c r="C472" s="2"/>
      <c r="D472" s="2"/>
      <c r="E472" s="2"/>
      <c r="F472" s="2"/>
      <c r="G472" s="2"/>
      <c r="H472" s="2"/>
      <c r="I472" s="2"/>
      <c r="J472" s="644"/>
      <c r="K472" s="644"/>
      <c r="L472" s="644"/>
      <c r="M472" s="644"/>
      <c r="N472" s="644"/>
      <c r="O472" s="644"/>
      <c r="P472" s="644"/>
      <c r="Q472" s="2"/>
      <c r="R472" s="376"/>
      <c r="S472" s="376"/>
      <c r="T472" s="376"/>
      <c r="U472" s="376"/>
      <c r="V472" s="376"/>
      <c r="W472" s="376"/>
      <c r="X472" s="377"/>
      <c r="Y472" s="376"/>
      <c r="Z472" s="377"/>
      <c r="AA472" s="376"/>
      <c r="AB472" s="377"/>
      <c r="AC472" s="376"/>
      <c r="AD472" s="377"/>
      <c r="AE472" s="378"/>
    </row>
    <row r="473" spans="1:31" s="379" customFormat="1" ht="29.25" customHeight="1" x14ac:dyDescent="0.25">
      <c r="A473" s="2"/>
      <c r="B473" s="2"/>
      <c r="C473" s="2"/>
      <c r="D473" s="2"/>
      <c r="E473" s="2"/>
      <c r="F473" s="2"/>
      <c r="G473" s="2"/>
      <c r="H473" s="2"/>
      <c r="I473" s="2"/>
      <c r="J473" s="644"/>
      <c r="K473" s="644"/>
      <c r="L473" s="644"/>
      <c r="M473" s="644"/>
      <c r="N473" s="644"/>
      <c r="O473" s="644"/>
      <c r="P473" s="644"/>
      <c r="Q473" s="2"/>
      <c r="R473" s="376"/>
      <c r="S473" s="376"/>
      <c r="T473" s="376"/>
      <c r="U473" s="376"/>
      <c r="V473" s="376"/>
      <c r="W473" s="376"/>
      <c r="X473" s="377"/>
      <c r="Y473" s="376"/>
      <c r="Z473" s="377"/>
      <c r="AA473" s="376"/>
      <c r="AB473" s="377"/>
      <c r="AC473" s="376"/>
      <c r="AD473" s="377"/>
      <c r="AE473" s="378"/>
    </row>
    <row r="474" spans="1:31" s="379" customFormat="1" ht="29.25" customHeight="1" x14ac:dyDescent="0.25">
      <c r="A474" s="2"/>
      <c r="B474" s="2"/>
      <c r="C474" s="2"/>
      <c r="D474" s="2"/>
      <c r="E474" s="2"/>
      <c r="F474" s="2"/>
      <c r="G474" s="2"/>
      <c r="H474" s="2"/>
      <c r="I474" s="2"/>
      <c r="J474" s="644"/>
      <c r="K474" s="644"/>
      <c r="L474" s="644"/>
      <c r="M474" s="644"/>
      <c r="N474" s="644"/>
      <c r="O474" s="644"/>
      <c r="P474" s="644"/>
      <c r="Q474" s="2"/>
      <c r="R474" s="376"/>
      <c r="S474" s="376"/>
      <c r="T474" s="376"/>
      <c r="U474" s="376"/>
      <c r="V474" s="376"/>
      <c r="W474" s="376"/>
      <c r="X474" s="377"/>
      <c r="Y474" s="376"/>
      <c r="Z474" s="377"/>
      <c r="AA474" s="376"/>
      <c r="AB474" s="377"/>
      <c r="AC474" s="376"/>
      <c r="AD474" s="377"/>
      <c r="AE474" s="378"/>
    </row>
    <row r="475" spans="1:31" s="379" customFormat="1" ht="29.25" customHeight="1" x14ac:dyDescent="0.25">
      <c r="A475" s="2"/>
      <c r="B475" s="2"/>
      <c r="C475" s="2"/>
      <c r="D475" s="2"/>
      <c r="E475" s="2"/>
      <c r="F475" s="2"/>
      <c r="G475" s="2"/>
      <c r="H475" s="2"/>
      <c r="I475" s="2"/>
      <c r="J475" s="644"/>
      <c r="K475" s="644"/>
      <c r="L475" s="644"/>
      <c r="M475" s="644"/>
      <c r="N475" s="644"/>
      <c r="O475" s="644"/>
      <c r="P475" s="644"/>
      <c r="Q475" s="2"/>
      <c r="R475" s="376"/>
      <c r="S475" s="376"/>
      <c r="T475" s="376"/>
      <c r="U475" s="376"/>
      <c r="V475" s="376"/>
      <c r="W475" s="376"/>
      <c r="X475" s="377"/>
      <c r="Y475" s="376"/>
      <c r="Z475" s="377"/>
      <c r="AA475" s="376"/>
      <c r="AB475" s="377"/>
      <c r="AC475" s="376"/>
      <c r="AD475" s="377"/>
      <c r="AE475" s="378"/>
    </row>
    <row r="476" spans="1:31" s="379" customFormat="1" ht="29.25" customHeight="1" x14ac:dyDescent="0.25">
      <c r="A476" s="2"/>
      <c r="B476" s="2"/>
      <c r="C476" s="2"/>
      <c r="D476" s="2"/>
      <c r="E476" s="2"/>
      <c r="F476" s="2"/>
      <c r="G476" s="2"/>
      <c r="H476" s="2"/>
      <c r="I476" s="2"/>
      <c r="J476" s="644"/>
      <c r="K476" s="644"/>
      <c r="L476" s="644"/>
      <c r="M476" s="644"/>
      <c r="N476" s="644"/>
      <c r="O476" s="644"/>
      <c r="P476" s="644"/>
      <c r="Q476" s="2"/>
      <c r="R476" s="376"/>
      <c r="S476" s="376"/>
      <c r="T476" s="376"/>
      <c r="U476" s="376"/>
      <c r="V476" s="376"/>
      <c r="W476" s="376"/>
      <c r="X476" s="377"/>
      <c r="Y476" s="376"/>
      <c r="Z476" s="377"/>
      <c r="AA476" s="376"/>
      <c r="AB476" s="377"/>
      <c r="AC476" s="376"/>
      <c r="AD476" s="377"/>
      <c r="AE476" s="378"/>
    </row>
    <row r="477" spans="1:31" s="379" customFormat="1" ht="29.25" customHeight="1" x14ac:dyDescent="0.25">
      <c r="A477" s="2"/>
      <c r="B477" s="2"/>
      <c r="C477" s="2"/>
      <c r="D477" s="2"/>
      <c r="E477" s="2"/>
      <c r="F477" s="2"/>
      <c r="G477" s="2"/>
      <c r="H477" s="2"/>
      <c r="I477" s="2"/>
      <c r="J477" s="644"/>
      <c r="K477" s="644"/>
      <c r="L477" s="644"/>
      <c r="M477" s="644"/>
      <c r="N477" s="644"/>
      <c r="O477" s="644"/>
      <c r="P477" s="644"/>
      <c r="Q477" s="2"/>
      <c r="R477" s="376"/>
      <c r="S477" s="376"/>
      <c r="T477" s="376"/>
      <c r="U477" s="376"/>
      <c r="V477" s="376"/>
      <c r="W477" s="376"/>
      <c r="X477" s="377"/>
      <c r="Y477" s="376"/>
      <c r="Z477" s="377"/>
      <c r="AA477" s="376"/>
      <c r="AB477" s="377"/>
      <c r="AC477" s="376"/>
      <c r="AD477" s="377"/>
      <c r="AE477" s="378"/>
    </row>
    <row r="478" spans="1:31" s="379" customFormat="1" ht="29.25" customHeight="1" x14ac:dyDescent="0.25">
      <c r="A478" s="2"/>
      <c r="B478" s="2"/>
      <c r="C478" s="2"/>
      <c r="D478" s="2"/>
      <c r="E478" s="2"/>
      <c r="F478" s="2"/>
      <c r="G478" s="2"/>
      <c r="H478" s="2"/>
      <c r="I478" s="2"/>
      <c r="J478" s="644"/>
      <c r="K478" s="644"/>
      <c r="L478" s="644"/>
      <c r="M478" s="644"/>
      <c r="N478" s="644"/>
      <c r="O478" s="644"/>
      <c r="P478" s="644"/>
      <c r="Q478" s="2"/>
      <c r="R478" s="376"/>
      <c r="S478" s="376"/>
      <c r="T478" s="376"/>
      <c r="U478" s="376"/>
      <c r="V478" s="376"/>
      <c r="W478" s="376"/>
      <c r="X478" s="377"/>
      <c r="Y478" s="376"/>
      <c r="Z478" s="377"/>
      <c r="AA478" s="376"/>
      <c r="AB478" s="377"/>
      <c r="AC478" s="376"/>
      <c r="AD478" s="377"/>
      <c r="AE478" s="378"/>
    </row>
    <row r="479" spans="1:31" s="379" customFormat="1" ht="29.25" customHeight="1" x14ac:dyDescent="0.25">
      <c r="A479" s="2"/>
      <c r="B479" s="2"/>
      <c r="C479" s="2"/>
      <c r="D479" s="2"/>
      <c r="E479" s="2"/>
      <c r="F479" s="2"/>
      <c r="G479" s="2"/>
      <c r="H479" s="2"/>
      <c r="I479" s="2"/>
      <c r="J479" s="644"/>
      <c r="K479" s="644"/>
      <c r="L479" s="644"/>
      <c r="M479" s="644"/>
      <c r="N479" s="644"/>
      <c r="O479" s="644"/>
      <c r="P479" s="644"/>
      <c r="Q479" s="2"/>
      <c r="R479" s="376"/>
      <c r="S479" s="376"/>
      <c r="T479" s="376"/>
      <c r="U479" s="376"/>
      <c r="V479" s="376"/>
      <c r="W479" s="376"/>
      <c r="X479" s="377"/>
      <c r="Y479" s="376"/>
      <c r="Z479" s="377"/>
      <c r="AA479" s="376"/>
      <c r="AB479" s="377"/>
      <c r="AC479" s="376"/>
      <c r="AD479" s="377"/>
      <c r="AE479" s="378"/>
    </row>
    <row r="480" spans="1:31" s="379" customFormat="1" ht="29.25" customHeight="1" x14ac:dyDescent="0.25">
      <c r="A480" s="2"/>
      <c r="B480" s="2"/>
      <c r="C480" s="2"/>
      <c r="D480" s="2"/>
      <c r="E480" s="2"/>
      <c r="F480" s="2"/>
      <c r="G480" s="2"/>
      <c r="H480" s="2"/>
      <c r="I480" s="2"/>
      <c r="J480" s="644"/>
      <c r="K480" s="644"/>
      <c r="L480" s="644"/>
      <c r="M480" s="644"/>
      <c r="N480" s="644"/>
      <c r="O480" s="644"/>
      <c r="P480" s="644"/>
      <c r="Q480" s="2"/>
      <c r="R480" s="376"/>
      <c r="S480" s="376"/>
      <c r="T480" s="376"/>
      <c r="U480" s="376"/>
      <c r="V480" s="376"/>
      <c r="W480" s="376"/>
      <c r="X480" s="377"/>
      <c r="Y480" s="376"/>
      <c r="Z480" s="377"/>
      <c r="AA480" s="376"/>
      <c r="AB480" s="377"/>
      <c r="AC480" s="376"/>
      <c r="AD480" s="377"/>
      <c r="AE480" s="378"/>
    </row>
    <row r="481" spans="1:31" s="379" customFormat="1" ht="29.25" customHeight="1" x14ac:dyDescent="0.25">
      <c r="A481" s="2"/>
      <c r="B481" s="2"/>
      <c r="C481" s="2"/>
      <c r="D481" s="2"/>
      <c r="E481" s="2"/>
      <c r="F481" s="2"/>
      <c r="G481" s="2"/>
      <c r="H481" s="2"/>
      <c r="I481" s="2"/>
      <c r="J481" s="644"/>
      <c r="K481" s="644"/>
      <c r="L481" s="644"/>
      <c r="M481" s="644"/>
      <c r="N481" s="644"/>
      <c r="O481" s="644"/>
      <c r="P481" s="644"/>
      <c r="Q481" s="2"/>
      <c r="R481" s="376"/>
      <c r="S481" s="376"/>
      <c r="T481" s="376"/>
      <c r="U481" s="376"/>
      <c r="V481" s="376"/>
      <c r="W481" s="376"/>
      <c r="X481" s="377"/>
      <c r="Y481" s="376"/>
      <c r="Z481" s="377"/>
      <c r="AA481" s="376"/>
      <c r="AB481" s="377"/>
      <c r="AC481" s="376"/>
      <c r="AD481" s="377"/>
      <c r="AE481" s="378"/>
    </row>
    <row r="482" spans="1:31" s="379" customFormat="1" ht="29.25" customHeight="1" x14ac:dyDescent="0.25">
      <c r="A482" s="2"/>
      <c r="B482" s="2"/>
      <c r="C482" s="2"/>
      <c r="D482" s="2"/>
      <c r="E482" s="2"/>
      <c r="F482" s="2"/>
      <c r="G482" s="2"/>
      <c r="H482" s="2"/>
      <c r="I482" s="2"/>
      <c r="J482" s="644"/>
      <c r="K482" s="644"/>
      <c r="L482" s="644"/>
      <c r="M482" s="644"/>
      <c r="N482" s="644"/>
      <c r="O482" s="644"/>
      <c r="P482" s="644"/>
      <c r="Q482" s="2"/>
      <c r="R482" s="376"/>
      <c r="S482" s="376"/>
      <c r="T482" s="376"/>
      <c r="U482" s="376"/>
      <c r="V482" s="376"/>
      <c r="W482" s="376"/>
      <c r="X482" s="377"/>
      <c r="Y482" s="376"/>
      <c r="Z482" s="377"/>
      <c r="AA482" s="376"/>
      <c r="AB482" s="377"/>
      <c r="AC482" s="376"/>
      <c r="AD482" s="377"/>
      <c r="AE482" s="378"/>
    </row>
    <row r="483" spans="1:31" s="379" customFormat="1" ht="29.25" customHeight="1" x14ac:dyDescent="0.25">
      <c r="A483" s="2"/>
      <c r="B483" s="2"/>
      <c r="C483" s="2"/>
      <c r="D483" s="2"/>
      <c r="E483" s="2"/>
      <c r="F483" s="2"/>
      <c r="G483" s="2"/>
      <c r="H483" s="2"/>
      <c r="I483" s="2"/>
      <c r="J483" s="644"/>
      <c r="K483" s="644"/>
      <c r="L483" s="644"/>
      <c r="M483" s="644"/>
      <c r="N483" s="644"/>
      <c r="O483" s="644"/>
      <c r="P483" s="644"/>
      <c r="Q483" s="2"/>
      <c r="R483" s="376"/>
      <c r="S483" s="376"/>
      <c r="T483" s="376"/>
      <c r="U483" s="376"/>
      <c r="V483" s="376"/>
      <c r="W483" s="376"/>
      <c r="X483" s="377"/>
      <c r="Y483" s="376"/>
      <c r="Z483" s="377"/>
      <c r="AA483" s="376"/>
      <c r="AB483" s="377"/>
      <c r="AC483" s="376"/>
      <c r="AD483" s="377"/>
      <c r="AE483" s="378"/>
    </row>
    <row r="484" spans="1:31" s="379" customFormat="1" ht="29.25" customHeight="1" x14ac:dyDescent="0.25">
      <c r="A484" s="2"/>
      <c r="B484" s="2"/>
      <c r="C484" s="2"/>
      <c r="D484" s="2"/>
      <c r="E484" s="2"/>
      <c r="F484" s="2"/>
      <c r="G484" s="2"/>
      <c r="H484" s="2"/>
      <c r="I484" s="2"/>
      <c r="J484" s="644"/>
      <c r="K484" s="644"/>
      <c r="L484" s="644"/>
      <c r="M484" s="644"/>
      <c r="N484" s="644"/>
      <c r="O484" s="644"/>
      <c r="P484" s="644"/>
      <c r="Q484" s="2"/>
      <c r="R484" s="376"/>
      <c r="S484" s="376"/>
      <c r="T484" s="376"/>
      <c r="U484" s="376"/>
      <c r="V484" s="376"/>
      <c r="W484" s="376"/>
      <c r="X484" s="377"/>
      <c r="Y484" s="376"/>
      <c r="Z484" s="377"/>
      <c r="AA484" s="376"/>
      <c r="AB484" s="377"/>
      <c r="AC484" s="376"/>
      <c r="AD484" s="377"/>
      <c r="AE484" s="378"/>
    </row>
    <row r="485" spans="1:31" s="379" customFormat="1" ht="29.25" customHeight="1" x14ac:dyDescent="0.25">
      <c r="A485" s="2"/>
      <c r="B485" s="2"/>
      <c r="C485" s="2"/>
      <c r="D485" s="2"/>
      <c r="E485" s="2"/>
      <c r="F485" s="2"/>
      <c r="G485" s="2"/>
      <c r="H485" s="2"/>
      <c r="I485" s="2"/>
      <c r="J485" s="644"/>
      <c r="K485" s="644"/>
      <c r="L485" s="644"/>
      <c r="M485" s="644"/>
      <c r="N485" s="644"/>
      <c r="O485" s="644"/>
      <c r="P485" s="644"/>
      <c r="Q485" s="2"/>
      <c r="R485" s="376"/>
      <c r="S485" s="376"/>
      <c r="T485" s="376"/>
      <c r="U485" s="376"/>
      <c r="V485" s="376"/>
      <c r="W485" s="376"/>
      <c r="X485" s="377"/>
      <c r="Y485" s="376"/>
      <c r="Z485" s="377"/>
      <c r="AA485" s="376"/>
      <c r="AB485" s="377"/>
      <c r="AC485" s="376"/>
      <c r="AD485" s="377"/>
      <c r="AE485" s="378"/>
    </row>
    <row r="486" spans="1:31" s="379" customFormat="1" ht="29.25" customHeight="1" x14ac:dyDescent="0.25">
      <c r="A486" s="2"/>
      <c r="B486" s="2"/>
      <c r="C486" s="2"/>
      <c r="D486" s="2"/>
      <c r="E486" s="2"/>
      <c r="F486" s="2"/>
      <c r="G486" s="2"/>
      <c r="H486" s="2"/>
      <c r="I486" s="2"/>
      <c r="J486" s="644"/>
      <c r="K486" s="644"/>
      <c r="L486" s="644"/>
      <c r="M486" s="644"/>
      <c r="N486" s="644"/>
      <c r="O486" s="644"/>
      <c r="P486" s="644"/>
      <c r="Q486" s="2"/>
      <c r="R486" s="376"/>
      <c r="S486" s="376"/>
      <c r="T486" s="376"/>
      <c r="U486" s="376"/>
      <c r="V486" s="376"/>
      <c r="W486" s="376"/>
      <c r="X486" s="377"/>
      <c r="Y486" s="376"/>
      <c r="Z486" s="377"/>
      <c r="AA486" s="376"/>
      <c r="AB486" s="377"/>
      <c r="AC486" s="376"/>
      <c r="AD486" s="377"/>
      <c r="AE486" s="378"/>
    </row>
    <row r="487" spans="1:31" s="379" customFormat="1" ht="29.25" customHeight="1" x14ac:dyDescent="0.25">
      <c r="A487" s="2"/>
      <c r="B487" s="2"/>
      <c r="C487" s="2"/>
      <c r="D487" s="2"/>
      <c r="E487" s="2"/>
      <c r="F487" s="2"/>
      <c r="G487" s="2"/>
      <c r="H487" s="2"/>
      <c r="I487" s="2"/>
      <c r="J487" s="644"/>
      <c r="K487" s="644"/>
      <c r="L487" s="644"/>
      <c r="M487" s="644"/>
      <c r="N487" s="644"/>
      <c r="O487" s="644"/>
      <c r="P487" s="644"/>
      <c r="Q487" s="2"/>
      <c r="R487" s="376"/>
      <c r="S487" s="376"/>
      <c r="T487" s="376"/>
      <c r="U487" s="376"/>
      <c r="V487" s="376"/>
      <c r="W487" s="376"/>
      <c r="X487" s="377"/>
      <c r="Y487" s="376"/>
      <c r="Z487" s="377"/>
      <c r="AA487" s="376"/>
      <c r="AB487" s="377"/>
      <c r="AC487" s="376"/>
      <c r="AD487" s="377"/>
      <c r="AE487" s="378"/>
    </row>
    <row r="488" spans="1:31" s="379" customFormat="1" ht="29.25" customHeight="1" x14ac:dyDescent="0.25">
      <c r="A488" s="2"/>
      <c r="B488" s="2"/>
      <c r="C488" s="2"/>
      <c r="D488" s="2"/>
      <c r="E488" s="2"/>
      <c r="F488" s="2"/>
      <c r="G488" s="2"/>
      <c r="H488" s="2"/>
      <c r="I488" s="2"/>
      <c r="J488" s="644"/>
      <c r="K488" s="644"/>
      <c r="L488" s="644"/>
      <c r="M488" s="644"/>
      <c r="N488" s="644"/>
      <c r="O488" s="644"/>
      <c r="P488" s="644"/>
      <c r="Q488" s="2"/>
      <c r="R488" s="376"/>
      <c r="S488" s="376"/>
      <c r="T488" s="376"/>
      <c r="U488" s="376"/>
      <c r="V488" s="376"/>
      <c r="W488" s="376"/>
      <c r="X488" s="377"/>
      <c r="Y488" s="376"/>
      <c r="Z488" s="377"/>
      <c r="AA488" s="376"/>
      <c r="AB488" s="377"/>
      <c r="AC488" s="376"/>
      <c r="AD488" s="377"/>
      <c r="AE488" s="378"/>
    </row>
    <row r="489" spans="1:31" s="379" customFormat="1" ht="29.25" customHeight="1" x14ac:dyDescent="0.25">
      <c r="A489" s="2"/>
      <c r="B489" s="2"/>
      <c r="C489" s="2"/>
      <c r="D489" s="2"/>
      <c r="E489" s="2"/>
      <c r="F489" s="2"/>
      <c r="G489" s="2"/>
      <c r="H489" s="2"/>
      <c r="I489" s="2"/>
      <c r="J489" s="644"/>
      <c r="K489" s="644"/>
      <c r="L489" s="644"/>
      <c r="M489" s="644"/>
      <c r="N489" s="644"/>
      <c r="O489" s="644"/>
      <c r="P489" s="644"/>
      <c r="Q489" s="2"/>
      <c r="R489" s="376"/>
      <c r="S489" s="376"/>
      <c r="T489" s="376"/>
      <c r="U489" s="376"/>
      <c r="V489" s="376"/>
      <c r="W489" s="376"/>
      <c r="X489" s="377"/>
      <c r="Y489" s="376"/>
      <c r="Z489" s="377"/>
      <c r="AA489" s="376"/>
      <c r="AB489" s="377"/>
      <c r="AC489" s="376"/>
      <c r="AD489" s="377"/>
      <c r="AE489" s="378"/>
    </row>
    <row r="490" spans="1:31" s="379" customFormat="1" ht="29.25" customHeight="1" x14ac:dyDescent="0.25">
      <c r="A490" s="2"/>
      <c r="B490" s="2"/>
      <c r="C490" s="2"/>
      <c r="D490" s="2"/>
      <c r="E490" s="2"/>
      <c r="F490" s="2"/>
      <c r="G490" s="2"/>
      <c r="H490" s="2"/>
      <c r="I490" s="2"/>
      <c r="J490" s="644"/>
      <c r="K490" s="644"/>
      <c r="L490" s="644"/>
      <c r="M490" s="644"/>
      <c r="N490" s="644"/>
      <c r="O490" s="644"/>
      <c r="P490" s="644"/>
      <c r="Q490" s="2"/>
      <c r="R490" s="376"/>
      <c r="S490" s="376"/>
      <c r="T490" s="376"/>
      <c r="U490" s="376"/>
      <c r="V490" s="376"/>
      <c r="W490" s="376"/>
      <c r="X490" s="377"/>
      <c r="Y490" s="376"/>
      <c r="Z490" s="377"/>
      <c r="AA490" s="376"/>
      <c r="AB490" s="377"/>
      <c r="AC490" s="376"/>
      <c r="AD490" s="377"/>
      <c r="AE490" s="378"/>
    </row>
    <row r="491" spans="1:31" s="379" customFormat="1" ht="29.25" customHeight="1" x14ac:dyDescent="0.25">
      <c r="A491" s="2"/>
      <c r="B491" s="2"/>
      <c r="C491" s="2"/>
      <c r="D491" s="2"/>
      <c r="E491" s="2"/>
      <c r="F491" s="2"/>
      <c r="G491" s="2"/>
      <c r="H491" s="2"/>
      <c r="I491" s="2"/>
      <c r="J491" s="644"/>
      <c r="K491" s="644"/>
      <c r="L491" s="644"/>
      <c r="M491" s="644"/>
      <c r="N491" s="644"/>
      <c r="O491" s="644"/>
      <c r="P491" s="644"/>
      <c r="Q491" s="2"/>
      <c r="R491" s="376"/>
      <c r="S491" s="376"/>
      <c r="T491" s="376"/>
      <c r="U491" s="376"/>
      <c r="V491" s="376"/>
      <c r="W491" s="376"/>
      <c r="X491" s="377"/>
      <c r="Y491" s="376"/>
      <c r="Z491" s="377"/>
      <c r="AA491" s="376"/>
      <c r="AB491" s="377"/>
      <c r="AC491" s="376"/>
      <c r="AD491" s="377"/>
      <c r="AE491" s="378"/>
    </row>
    <row r="492" spans="1:31" s="379" customFormat="1" ht="29.25" customHeight="1" x14ac:dyDescent="0.25">
      <c r="A492" s="2"/>
      <c r="B492" s="2"/>
      <c r="C492" s="2"/>
      <c r="D492" s="2"/>
      <c r="E492" s="2"/>
      <c r="F492" s="2"/>
      <c r="G492" s="2"/>
      <c r="H492" s="2"/>
      <c r="I492" s="2"/>
      <c r="J492" s="644"/>
      <c r="K492" s="644"/>
      <c r="L492" s="644"/>
      <c r="M492" s="644"/>
      <c r="N492" s="644"/>
      <c r="O492" s="644"/>
      <c r="P492" s="644"/>
      <c r="Q492" s="2"/>
      <c r="R492" s="376"/>
      <c r="S492" s="376"/>
      <c r="T492" s="376"/>
      <c r="U492" s="376"/>
      <c r="V492" s="376"/>
      <c r="W492" s="376"/>
      <c r="X492" s="377"/>
      <c r="Y492" s="376"/>
      <c r="Z492" s="377"/>
      <c r="AA492" s="376"/>
      <c r="AB492" s="377"/>
      <c r="AC492" s="376"/>
      <c r="AD492" s="377"/>
      <c r="AE492" s="378"/>
    </row>
    <row r="493" spans="1:31" s="379" customFormat="1" ht="29.25" customHeight="1" x14ac:dyDescent="0.25">
      <c r="A493" s="2"/>
      <c r="B493" s="2"/>
      <c r="C493" s="2"/>
      <c r="D493" s="2"/>
      <c r="E493" s="2"/>
      <c r="F493" s="2"/>
      <c r="G493" s="2"/>
      <c r="H493" s="2"/>
      <c r="I493" s="2"/>
      <c r="J493" s="644"/>
      <c r="K493" s="644"/>
      <c r="L493" s="644"/>
      <c r="M493" s="644"/>
      <c r="N493" s="644"/>
      <c r="O493" s="644"/>
      <c r="P493" s="644"/>
      <c r="Q493" s="2"/>
      <c r="R493" s="376"/>
      <c r="S493" s="376"/>
      <c r="T493" s="376"/>
      <c r="U493" s="376"/>
      <c r="V493" s="376"/>
      <c r="W493" s="376"/>
      <c r="X493" s="377"/>
      <c r="Y493" s="376"/>
      <c r="Z493" s="377"/>
      <c r="AA493" s="376"/>
      <c r="AB493" s="377"/>
      <c r="AC493" s="376"/>
      <c r="AD493" s="377"/>
      <c r="AE493" s="378"/>
    </row>
    <row r="494" spans="1:31" s="379" customFormat="1" ht="29.25" customHeight="1" x14ac:dyDescent="0.25">
      <c r="A494" s="2"/>
      <c r="B494" s="2"/>
      <c r="C494" s="2"/>
      <c r="D494" s="2"/>
      <c r="E494" s="2"/>
      <c r="F494" s="2"/>
      <c r="G494" s="2"/>
      <c r="H494" s="2"/>
      <c r="I494" s="2"/>
      <c r="J494" s="644"/>
      <c r="K494" s="644"/>
      <c r="L494" s="644"/>
      <c r="M494" s="644"/>
      <c r="N494" s="644"/>
      <c r="O494" s="644"/>
      <c r="P494" s="644"/>
      <c r="Q494" s="2"/>
      <c r="R494" s="376"/>
      <c r="S494" s="376"/>
      <c r="T494" s="376"/>
      <c r="U494" s="376"/>
      <c r="V494" s="376"/>
      <c r="W494" s="376"/>
      <c r="X494" s="377"/>
      <c r="Y494" s="376"/>
      <c r="Z494" s="377"/>
      <c r="AA494" s="376"/>
      <c r="AB494" s="377"/>
      <c r="AC494" s="376"/>
      <c r="AD494" s="377"/>
      <c r="AE494" s="378"/>
    </row>
    <row r="495" spans="1:31" s="379" customFormat="1" ht="29.25" customHeight="1" x14ac:dyDescent="0.25">
      <c r="A495" s="2"/>
      <c r="B495" s="2"/>
      <c r="C495" s="2"/>
      <c r="D495" s="2"/>
      <c r="E495" s="2"/>
      <c r="F495" s="2"/>
      <c r="G495" s="2"/>
      <c r="H495" s="2"/>
      <c r="I495" s="2"/>
      <c r="J495" s="644"/>
      <c r="K495" s="644"/>
      <c r="L495" s="644"/>
      <c r="M495" s="644"/>
      <c r="N495" s="644"/>
      <c r="O495" s="644"/>
      <c r="P495" s="644"/>
      <c r="Q495" s="2"/>
      <c r="R495" s="376"/>
      <c r="S495" s="376"/>
      <c r="T495" s="376"/>
      <c r="U495" s="376"/>
      <c r="V495" s="376"/>
      <c r="W495" s="376"/>
      <c r="X495" s="377"/>
      <c r="Y495" s="376"/>
      <c r="Z495" s="377"/>
      <c r="AA495" s="376"/>
      <c r="AB495" s="377"/>
      <c r="AC495" s="376"/>
      <c r="AD495" s="377"/>
      <c r="AE495" s="378"/>
    </row>
    <row r="496" spans="1:31" s="379" customFormat="1" ht="29.25" customHeight="1" x14ac:dyDescent="0.25">
      <c r="A496" s="2"/>
      <c r="B496" s="2"/>
      <c r="C496" s="2"/>
      <c r="D496" s="2"/>
      <c r="E496" s="2"/>
      <c r="F496" s="2"/>
      <c r="G496" s="2"/>
      <c r="H496" s="2"/>
      <c r="I496" s="2"/>
      <c r="J496" s="644"/>
      <c r="K496" s="644"/>
      <c r="L496" s="644"/>
      <c r="M496" s="644"/>
      <c r="N496" s="644"/>
      <c r="O496" s="644"/>
      <c r="P496" s="644"/>
      <c r="Q496" s="2"/>
      <c r="R496" s="376"/>
      <c r="S496" s="376"/>
      <c r="T496" s="376"/>
      <c r="U496" s="376"/>
      <c r="V496" s="376"/>
      <c r="W496" s="376"/>
      <c r="X496" s="377"/>
      <c r="Y496" s="376"/>
      <c r="Z496" s="377"/>
      <c r="AA496" s="376"/>
      <c r="AB496" s="377"/>
      <c r="AC496" s="376"/>
      <c r="AD496" s="377"/>
      <c r="AE496" s="378"/>
    </row>
    <row r="497" spans="1:31" s="379" customFormat="1" ht="29.25" customHeight="1" x14ac:dyDescent="0.25">
      <c r="A497" s="2"/>
      <c r="B497" s="2"/>
      <c r="C497" s="2"/>
      <c r="D497" s="2"/>
      <c r="E497" s="2"/>
      <c r="F497" s="2"/>
      <c r="G497" s="2"/>
      <c r="H497" s="2"/>
      <c r="I497" s="2"/>
      <c r="J497" s="644"/>
      <c r="K497" s="644"/>
      <c r="L497" s="644"/>
      <c r="M497" s="644"/>
      <c r="N497" s="644"/>
      <c r="O497" s="644"/>
      <c r="P497" s="644"/>
      <c r="Q497" s="2"/>
      <c r="R497" s="376"/>
      <c r="S497" s="376"/>
      <c r="T497" s="376"/>
      <c r="U497" s="376"/>
      <c r="V497" s="376"/>
      <c r="W497" s="376"/>
      <c r="X497" s="377"/>
      <c r="Y497" s="376"/>
      <c r="Z497" s="377"/>
      <c r="AA497" s="376"/>
      <c r="AB497" s="377"/>
      <c r="AC497" s="376"/>
      <c r="AD497" s="377"/>
      <c r="AE497" s="378"/>
    </row>
    <row r="498" spans="1:31" s="379" customFormat="1" ht="29.25" customHeight="1" x14ac:dyDescent="0.25">
      <c r="A498" s="2"/>
      <c r="B498" s="2"/>
      <c r="C498" s="2"/>
      <c r="D498" s="2"/>
      <c r="E498" s="2"/>
      <c r="F498" s="2"/>
      <c r="G498" s="2"/>
      <c r="H498" s="2"/>
      <c r="I498" s="2"/>
      <c r="J498" s="644"/>
      <c r="K498" s="644"/>
      <c r="L498" s="644"/>
      <c r="M498" s="644"/>
      <c r="N498" s="644"/>
      <c r="O498" s="644"/>
      <c r="P498" s="644"/>
      <c r="Q498" s="2"/>
      <c r="R498" s="376"/>
      <c r="S498" s="376"/>
      <c r="T498" s="376"/>
      <c r="U498" s="376"/>
      <c r="V498" s="376"/>
      <c r="W498" s="376"/>
      <c r="X498" s="377"/>
      <c r="Y498" s="376"/>
      <c r="Z498" s="377"/>
      <c r="AA498" s="376"/>
      <c r="AB498" s="377"/>
      <c r="AC498" s="376"/>
      <c r="AD498" s="377"/>
      <c r="AE498" s="378"/>
    </row>
    <row r="499" spans="1:31" s="379" customFormat="1" ht="29.25" customHeight="1" x14ac:dyDescent="0.25">
      <c r="A499" s="2"/>
      <c r="B499" s="2"/>
      <c r="C499" s="2"/>
      <c r="D499" s="2"/>
      <c r="E499" s="2"/>
      <c r="F499" s="2"/>
      <c r="G499" s="2"/>
      <c r="H499" s="2"/>
      <c r="I499" s="2"/>
      <c r="J499" s="644"/>
      <c r="K499" s="644"/>
      <c r="L499" s="644"/>
      <c r="M499" s="644"/>
      <c r="N499" s="644"/>
      <c r="O499" s="644"/>
      <c r="P499" s="644"/>
      <c r="Q499" s="2"/>
      <c r="R499" s="376"/>
      <c r="S499" s="376"/>
      <c r="T499" s="376"/>
      <c r="U499" s="376"/>
      <c r="V499" s="376"/>
      <c r="W499" s="376"/>
      <c r="X499" s="377"/>
      <c r="Y499" s="376"/>
      <c r="Z499" s="377"/>
      <c r="AA499" s="376"/>
      <c r="AB499" s="377"/>
      <c r="AC499" s="376"/>
      <c r="AD499" s="377"/>
      <c r="AE499" s="378"/>
    </row>
    <row r="500" spans="1:31" s="379" customFormat="1" ht="29.25" customHeight="1" x14ac:dyDescent="0.25">
      <c r="A500" s="2"/>
      <c r="B500" s="2"/>
      <c r="C500" s="2"/>
      <c r="D500" s="2"/>
      <c r="E500" s="2"/>
      <c r="F500" s="2"/>
      <c r="G500" s="2"/>
      <c r="H500" s="2"/>
      <c r="I500" s="2"/>
      <c r="J500" s="644"/>
      <c r="K500" s="644"/>
      <c r="L500" s="644"/>
      <c r="M500" s="644"/>
      <c r="N500" s="644"/>
      <c r="O500" s="644"/>
      <c r="P500" s="644"/>
      <c r="Q500" s="2"/>
      <c r="R500" s="376"/>
      <c r="S500" s="376"/>
      <c r="T500" s="376"/>
      <c r="U500" s="376"/>
      <c r="V500" s="376"/>
      <c r="W500" s="376"/>
      <c r="X500" s="377"/>
      <c r="Y500" s="376"/>
      <c r="Z500" s="377"/>
      <c r="AA500" s="376"/>
      <c r="AB500" s="377"/>
      <c r="AC500" s="376"/>
      <c r="AD500" s="377"/>
      <c r="AE500" s="378"/>
    </row>
    <row r="501" spans="1:31" s="379" customFormat="1" ht="29.25" customHeight="1" x14ac:dyDescent="0.25">
      <c r="A501" s="2"/>
      <c r="B501" s="2"/>
      <c r="C501" s="2"/>
      <c r="D501" s="2"/>
      <c r="E501" s="2"/>
      <c r="F501" s="2"/>
      <c r="G501" s="2"/>
      <c r="H501" s="2"/>
      <c r="I501" s="2"/>
      <c r="J501" s="644"/>
      <c r="K501" s="644"/>
      <c r="L501" s="644"/>
      <c r="M501" s="644"/>
      <c r="N501" s="644"/>
      <c r="O501" s="644"/>
      <c r="P501" s="644"/>
      <c r="Q501" s="2"/>
      <c r="R501" s="376"/>
      <c r="S501" s="376"/>
      <c r="T501" s="376"/>
      <c r="U501" s="376"/>
      <c r="V501" s="376"/>
      <c r="W501" s="376"/>
      <c r="X501" s="377"/>
      <c r="Y501" s="376"/>
      <c r="Z501" s="377"/>
      <c r="AA501" s="376"/>
      <c r="AB501" s="377"/>
      <c r="AC501" s="376"/>
      <c r="AD501" s="377"/>
      <c r="AE501" s="378"/>
    </row>
    <row r="502" spans="1:31" s="379" customFormat="1" ht="29.25" customHeight="1" x14ac:dyDescent="0.25">
      <c r="A502" s="2"/>
      <c r="B502" s="2"/>
      <c r="C502" s="2"/>
      <c r="D502" s="2"/>
      <c r="E502" s="2"/>
      <c r="F502" s="2"/>
      <c r="G502" s="2"/>
      <c r="H502" s="2"/>
      <c r="I502" s="2"/>
      <c r="J502" s="644"/>
      <c r="K502" s="644"/>
      <c r="L502" s="644"/>
      <c r="M502" s="644"/>
      <c r="N502" s="644"/>
      <c r="O502" s="644"/>
      <c r="P502" s="644"/>
      <c r="Q502" s="2"/>
      <c r="R502" s="376"/>
      <c r="S502" s="376"/>
      <c r="T502" s="376"/>
      <c r="U502" s="376"/>
      <c r="V502" s="376"/>
      <c r="W502" s="376"/>
      <c r="X502" s="377"/>
      <c r="Y502" s="376"/>
      <c r="Z502" s="377"/>
      <c r="AA502" s="376"/>
      <c r="AB502" s="377"/>
      <c r="AC502" s="376"/>
      <c r="AD502" s="377"/>
      <c r="AE502" s="378"/>
    </row>
    <row r="503" spans="1:31" s="379" customFormat="1" ht="29.25" customHeight="1" x14ac:dyDescent="0.25">
      <c r="A503" s="2"/>
      <c r="B503" s="2"/>
      <c r="C503" s="2"/>
      <c r="D503" s="2"/>
      <c r="E503" s="2"/>
      <c r="F503" s="2"/>
      <c r="G503" s="2"/>
      <c r="H503" s="2"/>
      <c r="I503" s="2"/>
      <c r="J503" s="644"/>
      <c r="K503" s="644"/>
      <c r="L503" s="644"/>
      <c r="M503" s="644"/>
      <c r="N503" s="644"/>
      <c r="O503" s="644"/>
      <c r="P503" s="644"/>
      <c r="Q503" s="2"/>
      <c r="R503" s="376"/>
      <c r="S503" s="376"/>
      <c r="T503" s="376"/>
      <c r="U503" s="376"/>
      <c r="V503" s="376"/>
      <c r="W503" s="376"/>
      <c r="X503" s="377"/>
      <c r="Y503" s="376"/>
      <c r="Z503" s="377"/>
      <c r="AA503" s="376"/>
      <c r="AB503" s="377"/>
      <c r="AC503" s="376"/>
      <c r="AD503" s="377"/>
      <c r="AE503" s="378"/>
    </row>
    <row r="504" spans="1:31" s="379" customFormat="1" ht="29.25" customHeight="1" x14ac:dyDescent="0.25">
      <c r="A504" s="2"/>
      <c r="B504" s="2"/>
      <c r="C504" s="2"/>
      <c r="D504" s="2"/>
      <c r="E504" s="2"/>
      <c r="F504" s="2"/>
      <c r="G504" s="2"/>
      <c r="H504" s="2"/>
      <c r="I504" s="2"/>
      <c r="J504" s="644"/>
      <c r="K504" s="644"/>
      <c r="L504" s="644"/>
      <c r="M504" s="644"/>
      <c r="N504" s="644"/>
      <c r="O504" s="644"/>
      <c r="P504" s="644"/>
      <c r="Q504" s="2"/>
      <c r="R504" s="376"/>
      <c r="S504" s="376"/>
      <c r="T504" s="376"/>
      <c r="U504" s="376"/>
      <c r="V504" s="376"/>
      <c r="W504" s="376"/>
      <c r="X504" s="377"/>
      <c r="Y504" s="376"/>
      <c r="Z504" s="377"/>
      <c r="AA504" s="376"/>
      <c r="AB504" s="377"/>
      <c r="AC504" s="376"/>
      <c r="AD504" s="377"/>
      <c r="AE504" s="378"/>
    </row>
    <row r="505" spans="1:31" s="379" customFormat="1" ht="29.25" customHeight="1" x14ac:dyDescent="0.25">
      <c r="A505" s="2"/>
      <c r="B505" s="2"/>
      <c r="C505" s="2"/>
      <c r="D505" s="2"/>
      <c r="E505" s="2"/>
      <c r="F505" s="2"/>
      <c r="G505" s="2"/>
      <c r="H505" s="2"/>
      <c r="I505" s="2"/>
      <c r="J505" s="644"/>
      <c r="K505" s="644"/>
      <c r="L505" s="644"/>
      <c r="M505" s="644"/>
      <c r="N505" s="644"/>
      <c r="O505" s="644"/>
      <c r="P505" s="644"/>
      <c r="Q505" s="2"/>
      <c r="R505" s="376"/>
      <c r="S505" s="376"/>
      <c r="T505" s="376"/>
      <c r="U505" s="376"/>
      <c r="V505" s="376"/>
      <c r="W505" s="376"/>
      <c r="X505" s="377"/>
      <c r="Y505" s="376"/>
      <c r="Z505" s="377"/>
      <c r="AA505" s="376"/>
      <c r="AB505" s="377"/>
      <c r="AC505" s="376"/>
      <c r="AD505" s="377"/>
      <c r="AE505" s="378"/>
    </row>
    <row r="506" spans="1:31" s="379" customFormat="1" ht="29.25" customHeight="1" x14ac:dyDescent="0.25">
      <c r="A506" s="2"/>
      <c r="B506" s="2"/>
      <c r="C506" s="2"/>
      <c r="D506" s="2"/>
      <c r="E506" s="2"/>
      <c r="F506" s="2"/>
      <c r="G506" s="2"/>
      <c r="H506" s="2"/>
      <c r="I506" s="2"/>
      <c r="J506" s="644"/>
      <c r="K506" s="644"/>
      <c r="L506" s="644"/>
      <c r="M506" s="644"/>
      <c r="N506" s="644"/>
      <c r="O506" s="644"/>
      <c r="P506" s="644"/>
      <c r="Q506" s="2"/>
      <c r="R506" s="376"/>
      <c r="S506" s="376"/>
      <c r="T506" s="376"/>
      <c r="U506" s="376"/>
      <c r="V506" s="376"/>
      <c r="W506" s="376"/>
      <c r="X506" s="377"/>
      <c r="Y506" s="376"/>
      <c r="Z506" s="377"/>
      <c r="AA506" s="376"/>
      <c r="AB506" s="377"/>
      <c r="AC506" s="376"/>
      <c r="AD506" s="377"/>
      <c r="AE506" s="378"/>
    </row>
    <row r="507" spans="1:31" s="379" customFormat="1" ht="29.25" customHeight="1" x14ac:dyDescent="0.25">
      <c r="A507" s="2"/>
      <c r="B507" s="2"/>
      <c r="C507" s="2"/>
      <c r="D507" s="2"/>
      <c r="E507" s="2"/>
      <c r="F507" s="2"/>
      <c r="G507" s="2"/>
      <c r="H507" s="2"/>
      <c r="I507" s="2"/>
      <c r="J507" s="644"/>
      <c r="K507" s="644"/>
      <c r="L507" s="644"/>
      <c r="M507" s="644"/>
      <c r="N507" s="644"/>
      <c r="O507" s="644"/>
      <c r="P507" s="644"/>
      <c r="Q507" s="2"/>
      <c r="R507" s="376"/>
      <c r="S507" s="376"/>
      <c r="T507" s="376"/>
      <c r="U507" s="376"/>
      <c r="V507" s="376"/>
      <c r="W507" s="376"/>
      <c r="X507" s="377"/>
      <c r="Y507" s="376"/>
      <c r="Z507" s="377"/>
      <c r="AA507" s="376"/>
      <c r="AB507" s="377"/>
      <c r="AC507" s="376"/>
      <c r="AD507" s="377"/>
      <c r="AE507" s="378"/>
    </row>
    <row r="508" spans="1:31" s="379" customFormat="1" ht="29.25" customHeight="1" x14ac:dyDescent="0.25">
      <c r="A508" s="2"/>
      <c r="B508" s="2"/>
      <c r="C508" s="2"/>
      <c r="D508" s="2"/>
      <c r="E508" s="2"/>
      <c r="F508" s="2"/>
      <c r="G508" s="2"/>
      <c r="H508" s="2"/>
      <c r="I508" s="2"/>
      <c r="J508" s="644"/>
      <c r="K508" s="644"/>
      <c r="L508" s="644"/>
      <c r="M508" s="644"/>
      <c r="N508" s="644"/>
      <c r="O508" s="644"/>
      <c r="P508" s="644"/>
      <c r="Q508" s="2"/>
      <c r="R508" s="376"/>
      <c r="S508" s="376"/>
      <c r="T508" s="376"/>
      <c r="U508" s="376"/>
      <c r="V508" s="376"/>
      <c r="W508" s="376"/>
      <c r="X508" s="377"/>
      <c r="Y508" s="376"/>
      <c r="Z508" s="377"/>
      <c r="AA508" s="376"/>
      <c r="AB508" s="377"/>
      <c r="AC508" s="376"/>
      <c r="AD508" s="377"/>
      <c r="AE508" s="378"/>
    </row>
    <row r="509" spans="1:31" s="379" customFormat="1" ht="29.25" customHeight="1" x14ac:dyDescent="0.25">
      <c r="A509" s="2"/>
      <c r="B509" s="2"/>
      <c r="C509" s="2"/>
      <c r="D509" s="2"/>
      <c r="E509" s="2"/>
      <c r="F509" s="2"/>
      <c r="G509" s="2"/>
      <c r="H509" s="2"/>
      <c r="I509" s="2"/>
      <c r="J509" s="644"/>
      <c r="K509" s="644"/>
      <c r="L509" s="644"/>
      <c r="M509" s="644"/>
      <c r="N509" s="644"/>
      <c r="O509" s="644"/>
      <c r="P509" s="644"/>
      <c r="Q509" s="2"/>
      <c r="R509" s="376"/>
      <c r="S509" s="376"/>
      <c r="T509" s="376"/>
      <c r="U509" s="376"/>
      <c r="V509" s="376"/>
      <c r="W509" s="376"/>
      <c r="X509" s="377"/>
      <c r="Y509" s="376"/>
      <c r="Z509" s="377"/>
      <c r="AA509" s="376"/>
      <c r="AB509" s="377"/>
      <c r="AC509" s="376"/>
      <c r="AD509" s="377"/>
      <c r="AE509" s="378"/>
    </row>
    <row r="510" spans="1:31" s="379" customFormat="1" ht="29.25" customHeight="1" x14ac:dyDescent="0.25">
      <c r="A510" s="2"/>
      <c r="B510" s="2"/>
      <c r="C510" s="2"/>
      <c r="D510" s="2"/>
      <c r="E510" s="2"/>
      <c r="F510" s="2"/>
      <c r="G510" s="2"/>
      <c r="H510" s="2"/>
      <c r="I510" s="2"/>
      <c r="J510" s="644"/>
      <c r="K510" s="644"/>
      <c r="L510" s="644"/>
      <c r="M510" s="644"/>
      <c r="N510" s="644"/>
      <c r="O510" s="644"/>
      <c r="P510" s="644"/>
      <c r="Q510" s="2"/>
      <c r="R510" s="376"/>
      <c r="S510" s="376"/>
      <c r="T510" s="376"/>
      <c r="U510" s="376"/>
      <c r="V510" s="376"/>
      <c r="W510" s="376"/>
      <c r="X510" s="377"/>
      <c r="Y510" s="376"/>
      <c r="Z510" s="377"/>
      <c r="AA510" s="376"/>
      <c r="AB510" s="377"/>
      <c r="AC510" s="376"/>
      <c r="AD510" s="377"/>
      <c r="AE510" s="378"/>
    </row>
    <row r="511" spans="1:31" s="379" customFormat="1" ht="29.25" customHeight="1" x14ac:dyDescent="0.25">
      <c r="A511" s="2"/>
      <c r="B511" s="2"/>
      <c r="C511" s="2"/>
      <c r="D511" s="2"/>
      <c r="E511" s="2"/>
      <c r="F511" s="2"/>
      <c r="G511" s="2"/>
      <c r="H511" s="2"/>
      <c r="I511" s="2"/>
      <c r="J511" s="644"/>
      <c r="K511" s="644"/>
      <c r="L511" s="644"/>
      <c r="M511" s="644"/>
      <c r="N511" s="644"/>
      <c r="O511" s="644"/>
      <c r="P511" s="644"/>
      <c r="Q511" s="2"/>
      <c r="R511" s="376"/>
      <c r="S511" s="376"/>
      <c r="T511" s="376"/>
      <c r="U511" s="376"/>
      <c r="V511" s="376"/>
      <c r="W511" s="376"/>
      <c r="X511" s="377"/>
      <c r="Y511" s="376"/>
      <c r="Z511" s="377"/>
      <c r="AA511" s="376"/>
      <c r="AB511" s="377"/>
      <c r="AC511" s="376"/>
      <c r="AD511" s="377"/>
      <c r="AE511" s="378"/>
    </row>
    <row r="512" spans="1:31" s="379" customFormat="1" ht="29.25" customHeight="1" x14ac:dyDescent="0.25">
      <c r="A512" s="2"/>
      <c r="B512" s="2"/>
      <c r="C512" s="2"/>
      <c r="D512" s="2"/>
      <c r="E512" s="2"/>
      <c r="F512" s="2"/>
      <c r="G512" s="2"/>
      <c r="H512" s="2"/>
      <c r="I512" s="2"/>
      <c r="J512" s="644"/>
      <c r="K512" s="644"/>
      <c r="L512" s="644"/>
      <c r="M512" s="644"/>
      <c r="N512" s="644"/>
      <c r="O512" s="644"/>
      <c r="P512" s="644"/>
      <c r="Q512" s="2"/>
      <c r="R512" s="376"/>
      <c r="S512" s="376"/>
      <c r="T512" s="376"/>
      <c r="U512" s="376"/>
      <c r="V512" s="376"/>
      <c r="W512" s="376"/>
      <c r="X512" s="377"/>
      <c r="Y512" s="376"/>
      <c r="Z512" s="377"/>
      <c r="AA512" s="376"/>
      <c r="AB512" s="377"/>
      <c r="AC512" s="376"/>
      <c r="AD512" s="377"/>
      <c r="AE512" s="378"/>
    </row>
    <row r="513" spans="1:31" s="379" customFormat="1" ht="29.25" customHeight="1" x14ac:dyDescent="0.25">
      <c r="A513" s="2"/>
      <c r="B513" s="2"/>
      <c r="C513" s="2"/>
      <c r="D513" s="2"/>
      <c r="E513" s="2"/>
      <c r="F513" s="2"/>
      <c r="G513" s="2"/>
      <c r="H513" s="2"/>
      <c r="I513" s="2"/>
      <c r="J513" s="644"/>
      <c r="K513" s="644"/>
      <c r="L513" s="644"/>
      <c r="M513" s="644"/>
      <c r="N513" s="644"/>
      <c r="O513" s="644"/>
      <c r="P513" s="644"/>
      <c r="Q513" s="2"/>
      <c r="R513" s="376"/>
      <c r="S513" s="376"/>
      <c r="T513" s="376"/>
      <c r="U513" s="376"/>
      <c r="V513" s="376"/>
      <c r="W513" s="376"/>
      <c r="X513" s="377"/>
      <c r="Y513" s="376"/>
      <c r="Z513" s="377"/>
      <c r="AA513" s="376"/>
      <c r="AB513" s="377"/>
      <c r="AC513" s="376"/>
      <c r="AD513" s="377"/>
      <c r="AE513" s="378"/>
    </row>
    <row r="514" spans="1:31" s="379" customFormat="1" ht="29.25" customHeight="1" x14ac:dyDescent="0.25">
      <c r="A514" s="2"/>
      <c r="B514" s="2"/>
      <c r="C514" s="2"/>
      <c r="D514" s="2"/>
      <c r="E514" s="2"/>
      <c r="F514" s="2"/>
      <c r="G514" s="2"/>
      <c r="H514" s="2"/>
      <c r="I514" s="2"/>
      <c r="J514" s="644"/>
      <c r="K514" s="644"/>
      <c r="L514" s="644"/>
      <c r="M514" s="644"/>
      <c r="N514" s="644"/>
      <c r="O514" s="644"/>
      <c r="P514" s="644"/>
      <c r="Q514" s="2"/>
      <c r="R514" s="376"/>
      <c r="S514" s="376"/>
      <c r="T514" s="376"/>
      <c r="U514" s="376"/>
      <c r="V514" s="376"/>
      <c r="W514" s="376"/>
      <c r="X514" s="377"/>
      <c r="Y514" s="376"/>
      <c r="Z514" s="377"/>
      <c r="AA514" s="376"/>
      <c r="AB514" s="377"/>
      <c r="AC514" s="376"/>
      <c r="AD514" s="377"/>
      <c r="AE514" s="378"/>
    </row>
    <row r="515" spans="1:31" s="379" customFormat="1" ht="29.25" customHeight="1" x14ac:dyDescent="0.25">
      <c r="A515" s="2"/>
      <c r="B515" s="2"/>
      <c r="C515" s="2"/>
      <c r="D515" s="2"/>
      <c r="E515" s="2"/>
      <c r="F515" s="2"/>
      <c r="G515" s="2"/>
      <c r="H515" s="2"/>
      <c r="I515" s="2"/>
      <c r="J515" s="644"/>
      <c r="K515" s="644"/>
      <c r="L515" s="644"/>
      <c r="M515" s="644"/>
      <c r="N515" s="644"/>
      <c r="O515" s="644"/>
      <c r="P515" s="644"/>
      <c r="Q515" s="2"/>
      <c r="R515" s="376"/>
      <c r="S515" s="376"/>
      <c r="T515" s="376"/>
      <c r="U515" s="376"/>
      <c r="V515" s="376"/>
      <c r="W515" s="376"/>
      <c r="X515" s="377"/>
      <c r="Y515" s="376"/>
      <c r="Z515" s="377"/>
      <c r="AA515" s="376"/>
      <c r="AB515" s="377"/>
      <c r="AC515" s="376"/>
      <c r="AD515" s="377"/>
      <c r="AE515" s="378"/>
    </row>
    <row r="516" spans="1:31" s="379" customFormat="1" ht="29.25" customHeight="1" x14ac:dyDescent="0.25">
      <c r="A516" s="2"/>
      <c r="B516" s="2"/>
      <c r="C516" s="2"/>
      <c r="D516" s="2"/>
      <c r="E516" s="2"/>
      <c r="F516" s="2"/>
      <c r="G516" s="2"/>
      <c r="H516" s="2"/>
      <c r="I516" s="2"/>
      <c r="J516" s="644"/>
      <c r="K516" s="644"/>
      <c r="L516" s="644"/>
      <c r="M516" s="644"/>
      <c r="N516" s="644"/>
      <c r="O516" s="644"/>
      <c r="P516" s="644"/>
      <c r="Q516" s="2"/>
      <c r="R516" s="376"/>
      <c r="S516" s="376"/>
      <c r="T516" s="376"/>
      <c r="U516" s="376"/>
      <c r="V516" s="376"/>
      <c r="W516" s="376"/>
      <c r="X516" s="377"/>
      <c r="Y516" s="376"/>
      <c r="Z516" s="377"/>
      <c r="AA516" s="376"/>
      <c r="AB516" s="377"/>
      <c r="AC516" s="376"/>
      <c r="AD516" s="377"/>
      <c r="AE516" s="378"/>
    </row>
    <row r="517" spans="1:31" s="379" customFormat="1" ht="29.25" customHeight="1" x14ac:dyDescent="0.25">
      <c r="A517" s="2"/>
      <c r="B517" s="2"/>
      <c r="C517" s="2"/>
      <c r="D517" s="2"/>
      <c r="E517" s="2"/>
      <c r="F517" s="2"/>
      <c r="G517" s="2"/>
      <c r="H517" s="2"/>
      <c r="I517" s="2"/>
      <c r="J517" s="644"/>
      <c r="K517" s="644"/>
      <c r="L517" s="644"/>
      <c r="M517" s="644"/>
      <c r="N517" s="644"/>
      <c r="O517" s="644"/>
      <c r="P517" s="644"/>
      <c r="Q517" s="2"/>
      <c r="R517" s="376"/>
      <c r="S517" s="376"/>
      <c r="T517" s="376"/>
      <c r="U517" s="376"/>
      <c r="V517" s="376"/>
      <c r="W517" s="376"/>
      <c r="X517" s="377"/>
      <c r="Y517" s="376"/>
      <c r="Z517" s="377"/>
      <c r="AA517" s="376"/>
      <c r="AB517" s="377"/>
      <c r="AC517" s="376"/>
      <c r="AD517" s="377"/>
      <c r="AE517" s="378"/>
    </row>
    <row r="518" spans="1:31" s="379" customFormat="1" ht="29.25" customHeight="1" x14ac:dyDescent="0.25">
      <c r="A518" s="2"/>
      <c r="B518" s="2"/>
      <c r="C518" s="2"/>
      <c r="D518" s="2"/>
      <c r="E518" s="2"/>
      <c r="F518" s="2"/>
      <c r="G518" s="2"/>
      <c r="H518" s="2"/>
      <c r="I518" s="2"/>
      <c r="J518" s="644"/>
      <c r="K518" s="644"/>
      <c r="L518" s="644"/>
      <c r="M518" s="644"/>
      <c r="N518" s="644"/>
      <c r="O518" s="644"/>
      <c r="P518" s="644"/>
      <c r="Q518" s="2"/>
      <c r="R518" s="376"/>
      <c r="S518" s="376"/>
      <c r="T518" s="376"/>
      <c r="U518" s="376"/>
      <c r="V518" s="376"/>
      <c r="W518" s="376"/>
      <c r="X518" s="377"/>
      <c r="Y518" s="376"/>
      <c r="Z518" s="377"/>
      <c r="AA518" s="376"/>
      <c r="AB518" s="377"/>
      <c r="AC518" s="376"/>
      <c r="AD518" s="377"/>
      <c r="AE518" s="378"/>
    </row>
    <row r="519" spans="1:31" s="379" customFormat="1" ht="29.25" customHeight="1" x14ac:dyDescent="0.25">
      <c r="A519" s="2"/>
      <c r="B519" s="2"/>
      <c r="C519" s="2"/>
      <c r="D519" s="2"/>
      <c r="E519" s="2"/>
      <c r="F519" s="2"/>
      <c r="G519" s="2"/>
      <c r="H519" s="2"/>
      <c r="I519" s="2"/>
      <c r="J519" s="644"/>
      <c r="K519" s="644"/>
      <c r="L519" s="644"/>
      <c r="M519" s="644"/>
      <c r="N519" s="644"/>
      <c r="O519" s="644"/>
      <c r="P519" s="644"/>
      <c r="Q519" s="2"/>
      <c r="R519" s="376"/>
      <c r="S519" s="376"/>
      <c r="T519" s="376"/>
      <c r="U519" s="376"/>
      <c r="V519" s="376"/>
      <c r="W519" s="376"/>
      <c r="X519" s="377"/>
      <c r="Y519" s="376"/>
      <c r="Z519" s="377"/>
      <c r="AA519" s="376"/>
      <c r="AB519" s="377"/>
      <c r="AC519" s="376"/>
      <c r="AD519" s="377"/>
      <c r="AE519" s="378"/>
    </row>
    <row r="520" spans="1:31" s="379" customFormat="1" ht="29.25" customHeight="1" x14ac:dyDescent="0.25">
      <c r="A520" s="2"/>
      <c r="B520" s="2"/>
      <c r="C520" s="2"/>
      <c r="D520" s="2"/>
      <c r="E520" s="2"/>
      <c r="F520" s="2"/>
      <c r="G520" s="2"/>
      <c r="H520" s="2"/>
      <c r="I520" s="2"/>
      <c r="J520" s="644"/>
      <c r="K520" s="644"/>
      <c r="L520" s="644"/>
      <c r="M520" s="644"/>
      <c r="N520" s="644"/>
      <c r="O520" s="644"/>
      <c r="P520" s="644"/>
      <c r="Q520" s="2"/>
      <c r="R520" s="376"/>
      <c r="S520" s="376"/>
      <c r="T520" s="376"/>
      <c r="U520" s="376"/>
      <c r="V520" s="376"/>
      <c r="W520" s="376"/>
      <c r="X520" s="377"/>
      <c r="Y520" s="376"/>
      <c r="Z520" s="377"/>
      <c r="AA520" s="376"/>
      <c r="AB520" s="377"/>
      <c r="AC520" s="376"/>
      <c r="AD520" s="377"/>
      <c r="AE520" s="378"/>
    </row>
    <row r="521" spans="1:31" s="379" customFormat="1" ht="29.25" customHeight="1" x14ac:dyDescent="0.25">
      <c r="A521" s="2"/>
      <c r="B521" s="2"/>
      <c r="C521" s="2"/>
      <c r="D521" s="2"/>
      <c r="E521" s="2"/>
      <c r="F521" s="2"/>
      <c r="G521" s="2"/>
      <c r="H521" s="2"/>
      <c r="I521" s="2"/>
      <c r="J521" s="644"/>
      <c r="K521" s="644"/>
      <c r="L521" s="644"/>
      <c r="M521" s="644"/>
      <c r="N521" s="644"/>
      <c r="O521" s="644"/>
      <c r="P521" s="644"/>
      <c r="Q521" s="2"/>
      <c r="R521" s="376"/>
      <c r="S521" s="376"/>
      <c r="T521" s="376"/>
      <c r="U521" s="376"/>
      <c r="V521" s="376"/>
      <c r="W521" s="376"/>
      <c r="X521" s="377"/>
      <c r="Y521" s="376"/>
      <c r="Z521" s="377"/>
      <c r="AA521" s="376"/>
      <c r="AB521" s="377"/>
      <c r="AC521" s="376"/>
      <c r="AD521" s="377"/>
      <c r="AE521" s="378"/>
    </row>
    <row r="522" spans="1:31" s="379" customFormat="1" ht="29.25" customHeight="1" x14ac:dyDescent="0.25">
      <c r="A522" s="2"/>
      <c r="B522" s="2"/>
      <c r="C522" s="2"/>
      <c r="D522" s="2"/>
      <c r="E522" s="2"/>
      <c r="F522" s="2"/>
      <c r="G522" s="2"/>
      <c r="H522" s="2"/>
      <c r="I522" s="2"/>
      <c r="J522" s="644"/>
      <c r="K522" s="644"/>
      <c r="L522" s="644"/>
      <c r="M522" s="644"/>
      <c r="N522" s="644"/>
      <c r="O522" s="644"/>
      <c r="P522" s="644"/>
      <c r="Q522" s="2"/>
      <c r="R522" s="376"/>
      <c r="S522" s="376"/>
      <c r="T522" s="376"/>
      <c r="U522" s="376"/>
      <c r="V522" s="376"/>
      <c r="W522" s="376"/>
      <c r="X522" s="377"/>
      <c r="Y522" s="376"/>
      <c r="Z522" s="377"/>
      <c r="AA522" s="376"/>
      <c r="AB522" s="377"/>
      <c r="AC522" s="376"/>
      <c r="AD522" s="377"/>
      <c r="AE522" s="378"/>
    </row>
    <row r="523" spans="1:31" s="379" customFormat="1" ht="29.25" customHeight="1" x14ac:dyDescent="0.25">
      <c r="A523" s="2"/>
      <c r="B523" s="2"/>
      <c r="C523" s="2"/>
      <c r="D523" s="2"/>
      <c r="E523" s="2"/>
      <c r="F523" s="2"/>
      <c r="G523" s="2"/>
      <c r="H523" s="2"/>
      <c r="I523" s="2"/>
      <c r="J523" s="644"/>
      <c r="K523" s="644"/>
      <c r="L523" s="644"/>
      <c r="M523" s="644"/>
      <c r="N523" s="644"/>
      <c r="O523" s="644"/>
      <c r="P523" s="644"/>
      <c r="Q523" s="2"/>
      <c r="R523" s="376"/>
      <c r="S523" s="376"/>
      <c r="T523" s="376"/>
      <c r="U523" s="376"/>
      <c r="V523" s="376"/>
      <c r="W523" s="376"/>
      <c r="X523" s="377"/>
      <c r="Y523" s="376"/>
      <c r="Z523" s="377"/>
      <c r="AA523" s="376"/>
      <c r="AB523" s="377"/>
      <c r="AC523" s="376"/>
      <c r="AD523" s="377"/>
      <c r="AE523" s="378"/>
    </row>
    <row r="524" spans="1:31" s="379" customFormat="1" ht="29.25" customHeight="1" x14ac:dyDescent="0.25">
      <c r="A524" s="2"/>
      <c r="B524" s="2"/>
      <c r="C524" s="2"/>
      <c r="D524" s="2"/>
      <c r="E524" s="2"/>
      <c r="F524" s="2"/>
      <c r="G524" s="2"/>
      <c r="H524" s="2"/>
      <c r="I524" s="2"/>
      <c r="J524" s="644"/>
      <c r="K524" s="644"/>
      <c r="L524" s="644"/>
      <c r="M524" s="644"/>
      <c r="N524" s="644"/>
      <c r="O524" s="644"/>
      <c r="P524" s="644"/>
      <c r="Q524" s="2"/>
      <c r="R524" s="376"/>
      <c r="S524" s="376"/>
      <c r="T524" s="376"/>
      <c r="U524" s="376"/>
      <c r="V524" s="376"/>
      <c r="W524" s="376"/>
      <c r="X524" s="377"/>
      <c r="Y524" s="376"/>
      <c r="Z524" s="377"/>
      <c r="AA524" s="376"/>
      <c r="AB524" s="377"/>
      <c r="AC524" s="376"/>
      <c r="AD524" s="377"/>
      <c r="AE524" s="378"/>
    </row>
    <row r="525" spans="1:31" s="379" customFormat="1" ht="29.25" customHeight="1" x14ac:dyDescent="0.25">
      <c r="A525" s="2"/>
      <c r="B525" s="2"/>
      <c r="C525" s="2"/>
      <c r="D525" s="2"/>
      <c r="E525" s="2"/>
      <c r="F525" s="2"/>
      <c r="G525" s="2"/>
      <c r="H525" s="2"/>
      <c r="I525" s="2"/>
      <c r="J525" s="644"/>
      <c r="K525" s="644"/>
      <c r="L525" s="644"/>
      <c r="M525" s="644"/>
      <c r="N525" s="644"/>
      <c r="O525" s="644"/>
      <c r="P525" s="644"/>
      <c r="Q525" s="2"/>
      <c r="R525" s="376"/>
      <c r="S525" s="376"/>
      <c r="T525" s="376"/>
      <c r="U525" s="376"/>
      <c r="V525" s="376"/>
      <c r="W525" s="376"/>
      <c r="X525" s="377"/>
      <c r="Y525" s="376"/>
      <c r="Z525" s="377"/>
      <c r="AA525" s="376"/>
      <c r="AB525" s="377"/>
      <c r="AC525" s="376"/>
      <c r="AD525" s="377"/>
      <c r="AE525" s="378"/>
    </row>
    <row r="526" spans="1:31" s="379" customFormat="1" ht="29.25" customHeight="1" x14ac:dyDescent="0.25">
      <c r="A526" s="2"/>
      <c r="B526" s="2"/>
      <c r="C526" s="2"/>
      <c r="D526" s="2"/>
      <c r="E526" s="2"/>
      <c r="F526" s="2"/>
      <c r="G526" s="2"/>
      <c r="H526" s="2"/>
      <c r="I526" s="2"/>
      <c r="J526" s="644"/>
      <c r="K526" s="644"/>
      <c r="L526" s="644"/>
      <c r="M526" s="644"/>
      <c r="N526" s="644"/>
      <c r="O526" s="644"/>
      <c r="P526" s="644"/>
      <c r="Q526" s="2"/>
      <c r="R526" s="376"/>
      <c r="S526" s="376"/>
      <c r="T526" s="376"/>
      <c r="U526" s="376"/>
      <c r="V526" s="376"/>
      <c r="W526" s="376"/>
      <c r="X526" s="377"/>
      <c r="Y526" s="376"/>
      <c r="Z526" s="377"/>
      <c r="AA526" s="376"/>
      <c r="AB526" s="377"/>
      <c r="AC526" s="376"/>
      <c r="AD526" s="377"/>
      <c r="AE526" s="378"/>
    </row>
    <row r="527" spans="1:31" s="379" customFormat="1" ht="29.25" customHeight="1" x14ac:dyDescent="0.25">
      <c r="A527" s="2"/>
      <c r="B527" s="2"/>
      <c r="C527" s="2"/>
      <c r="D527" s="2"/>
      <c r="E527" s="2"/>
      <c r="F527" s="2"/>
      <c r="G527" s="2"/>
      <c r="H527" s="2"/>
      <c r="I527" s="2"/>
      <c r="J527" s="644"/>
      <c r="K527" s="644"/>
      <c r="L527" s="644"/>
      <c r="M527" s="644"/>
      <c r="N527" s="644"/>
      <c r="O527" s="644"/>
      <c r="P527" s="644"/>
      <c r="Q527" s="2"/>
      <c r="R527" s="376"/>
      <c r="S527" s="376"/>
      <c r="T527" s="376"/>
      <c r="U527" s="376"/>
      <c r="V527" s="376"/>
      <c r="W527" s="376"/>
      <c r="X527" s="377"/>
      <c r="Y527" s="376"/>
      <c r="Z527" s="377"/>
      <c r="AA527" s="376"/>
      <c r="AB527" s="377"/>
      <c r="AC527" s="376"/>
      <c r="AD527" s="377"/>
      <c r="AE527" s="378"/>
    </row>
    <row r="528" spans="1:31" s="379" customFormat="1" ht="29.25" customHeight="1" x14ac:dyDescent="0.25">
      <c r="A528" s="2"/>
      <c r="B528" s="2"/>
      <c r="C528" s="2"/>
      <c r="D528" s="2"/>
      <c r="E528" s="2"/>
      <c r="F528" s="2"/>
      <c r="G528" s="2"/>
      <c r="H528" s="2"/>
      <c r="I528" s="2"/>
      <c r="J528" s="644"/>
      <c r="K528" s="644"/>
      <c r="L528" s="644"/>
      <c r="M528" s="644"/>
      <c r="N528" s="644"/>
      <c r="O528" s="644"/>
      <c r="P528" s="644"/>
      <c r="Q528" s="2"/>
      <c r="R528" s="376"/>
      <c r="S528" s="376"/>
      <c r="T528" s="376"/>
      <c r="U528" s="376"/>
      <c r="V528" s="376"/>
      <c r="W528" s="376"/>
      <c r="X528" s="377"/>
      <c r="Y528" s="376"/>
      <c r="Z528" s="377"/>
      <c r="AA528" s="376"/>
      <c r="AB528" s="377"/>
      <c r="AC528" s="376"/>
      <c r="AD528" s="377"/>
      <c r="AE528" s="378"/>
    </row>
    <row r="529" spans="1:31" s="379" customFormat="1" ht="29.25" customHeight="1" x14ac:dyDescent="0.25">
      <c r="A529" s="2"/>
      <c r="B529" s="2"/>
      <c r="C529" s="2"/>
      <c r="D529" s="2"/>
      <c r="E529" s="2"/>
      <c r="F529" s="2"/>
      <c r="G529" s="2"/>
      <c r="H529" s="2"/>
      <c r="I529" s="2"/>
      <c r="J529" s="644"/>
      <c r="K529" s="644"/>
      <c r="L529" s="644"/>
      <c r="M529" s="644"/>
      <c r="N529" s="644"/>
      <c r="O529" s="644"/>
      <c r="P529" s="644"/>
      <c r="Q529" s="2"/>
      <c r="R529" s="376"/>
      <c r="S529" s="376"/>
      <c r="T529" s="376"/>
      <c r="U529" s="376"/>
      <c r="V529" s="376"/>
      <c r="W529" s="376"/>
      <c r="X529" s="377"/>
      <c r="Y529" s="376"/>
      <c r="Z529" s="377"/>
      <c r="AA529" s="376"/>
      <c r="AB529" s="377"/>
      <c r="AC529" s="376"/>
      <c r="AD529" s="377"/>
      <c r="AE529" s="378"/>
    </row>
    <row r="530" spans="1:31" s="379" customFormat="1" ht="29.25" customHeight="1" x14ac:dyDescent="0.25">
      <c r="A530" s="2"/>
      <c r="B530" s="2"/>
      <c r="C530" s="2"/>
      <c r="D530" s="2"/>
      <c r="E530" s="2"/>
      <c r="F530" s="2"/>
      <c r="G530" s="2"/>
      <c r="H530" s="2"/>
      <c r="I530" s="2"/>
      <c r="J530" s="644"/>
      <c r="K530" s="644"/>
      <c r="L530" s="644"/>
      <c r="M530" s="644"/>
      <c r="N530" s="644"/>
      <c r="O530" s="644"/>
      <c r="P530" s="644"/>
      <c r="Q530" s="2"/>
      <c r="R530" s="376"/>
      <c r="S530" s="376"/>
      <c r="T530" s="376"/>
      <c r="U530" s="376"/>
      <c r="V530" s="376"/>
      <c r="W530" s="376"/>
      <c r="X530" s="377"/>
      <c r="Y530" s="376"/>
      <c r="Z530" s="377"/>
      <c r="AA530" s="376"/>
      <c r="AB530" s="377"/>
      <c r="AC530" s="376"/>
      <c r="AD530" s="377"/>
      <c r="AE530" s="378"/>
    </row>
    <row r="531" spans="1:31" s="379" customFormat="1" ht="29.25" customHeight="1" x14ac:dyDescent="0.25">
      <c r="A531" s="2"/>
      <c r="B531" s="2"/>
      <c r="C531" s="2"/>
      <c r="D531" s="2"/>
      <c r="E531" s="2"/>
      <c r="F531" s="2"/>
      <c r="G531" s="2"/>
      <c r="H531" s="2"/>
      <c r="I531" s="2"/>
      <c r="J531" s="644"/>
      <c r="K531" s="644"/>
      <c r="L531" s="644"/>
      <c r="M531" s="644"/>
      <c r="N531" s="644"/>
      <c r="O531" s="644"/>
      <c r="P531" s="644"/>
      <c r="Q531" s="2"/>
      <c r="R531" s="376"/>
      <c r="S531" s="376"/>
      <c r="T531" s="376"/>
      <c r="U531" s="376"/>
      <c r="V531" s="376"/>
      <c r="W531" s="376"/>
      <c r="X531" s="377"/>
      <c r="Y531" s="376"/>
      <c r="Z531" s="377"/>
      <c r="AA531" s="376"/>
      <c r="AB531" s="377"/>
      <c r="AC531" s="376"/>
      <c r="AD531" s="377"/>
      <c r="AE531" s="378"/>
    </row>
    <row r="532" spans="1:31" s="379" customFormat="1" ht="29.25" customHeight="1" x14ac:dyDescent="0.25">
      <c r="A532" s="2"/>
      <c r="B532" s="2"/>
      <c r="C532" s="2"/>
      <c r="D532" s="2"/>
      <c r="E532" s="2"/>
      <c r="F532" s="2"/>
      <c r="G532" s="2"/>
      <c r="H532" s="2"/>
      <c r="I532" s="2"/>
      <c r="J532" s="644"/>
      <c r="K532" s="644"/>
      <c r="L532" s="644"/>
      <c r="M532" s="644"/>
      <c r="N532" s="644"/>
      <c r="O532" s="644"/>
      <c r="P532" s="644"/>
      <c r="Q532" s="2"/>
      <c r="R532" s="376"/>
      <c r="S532" s="376"/>
      <c r="T532" s="376"/>
      <c r="U532" s="376"/>
      <c r="V532" s="376"/>
      <c r="W532" s="376"/>
      <c r="X532" s="377"/>
      <c r="Y532" s="376"/>
      <c r="Z532" s="377"/>
      <c r="AA532" s="376"/>
      <c r="AB532" s="377"/>
      <c r="AC532" s="376"/>
      <c r="AD532" s="377"/>
      <c r="AE532" s="378"/>
    </row>
    <row r="533" spans="1:31" s="379" customFormat="1" ht="29.25" customHeight="1" x14ac:dyDescent="0.25">
      <c r="A533" s="2"/>
      <c r="B533" s="2"/>
      <c r="C533" s="2"/>
      <c r="D533" s="2"/>
      <c r="E533" s="2"/>
      <c r="F533" s="2"/>
      <c r="G533" s="2"/>
      <c r="H533" s="2"/>
      <c r="I533" s="2"/>
      <c r="J533" s="644"/>
      <c r="K533" s="644"/>
      <c r="L533" s="644"/>
      <c r="M533" s="644"/>
      <c r="N533" s="644"/>
      <c r="O533" s="644"/>
      <c r="P533" s="644"/>
      <c r="Q533" s="2"/>
      <c r="R533" s="376"/>
      <c r="S533" s="376"/>
      <c r="T533" s="376"/>
      <c r="U533" s="376"/>
      <c r="V533" s="376"/>
      <c r="W533" s="376"/>
      <c r="X533" s="377"/>
      <c r="Y533" s="376"/>
      <c r="Z533" s="377"/>
      <c r="AA533" s="376"/>
      <c r="AB533" s="377"/>
      <c r="AC533" s="376"/>
      <c r="AD533" s="377"/>
      <c r="AE533" s="378"/>
    </row>
    <row r="534" spans="1:31" s="379" customFormat="1" ht="29.25" customHeight="1" x14ac:dyDescent="0.25">
      <c r="A534" s="2"/>
      <c r="B534" s="2"/>
      <c r="C534" s="2"/>
      <c r="D534" s="2"/>
      <c r="E534" s="2"/>
      <c r="F534" s="2"/>
      <c r="G534" s="2"/>
      <c r="H534" s="2"/>
      <c r="I534" s="2"/>
      <c r="J534" s="644"/>
      <c r="K534" s="644"/>
      <c r="L534" s="644"/>
      <c r="M534" s="644"/>
      <c r="N534" s="644"/>
      <c r="O534" s="644"/>
      <c r="P534" s="644"/>
      <c r="Q534" s="2"/>
      <c r="R534" s="376"/>
      <c r="S534" s="376"/>
      <c r="T534" s="376"/>
      <c r="U534" s="376"/>
      <c r="V534" s="376"/>
      <c r="W534" s="376"/>
      <c r="X534" s="377"/>
      <c r="Y534" s="376"/>
      <c r="Z534" s="377"/>
      <c r="AA534" s="376"/>
      <c r="AB534" s="377"/>
      <c r="AC534" s="376"/>
      <c r="AD534" s="377"/>
      <c r="AE534" s="378"/>
    </row>
    <row r="535" spans="1:31" s="379" customFormat="1" ht="29.25" customHeight="1" x14ac:dyDescent="0.25">
      <c r="A535" s="2"/>
      <c r="B535" s="2"/>
      <c r="C535" s="2"/>
      <c r="D535" s="2"/>
      <c r="E535" s="2"/>
      <c r="F535" s="2"/>
      <c r="G535" s="2"/>
      <c r="H535" s="2"/>
      <c r="I535" s="2"/>
      <c r="J535" s="644"/>
      <c r="K535" s="644"/>
      <c r="L535" s="644"/>
      <c r="M535" s="644"/>
      <c r="N535" s="644"/>
      <c r="O535" s="644"/>
      <c r="P535" s="644"/>
      <c r="Q535" s="2"/>
      <c r="R535" s="376"/>
      <c r="S535" s="376"/>
      <c r="T535" s="376"/>
      <c r="U535" s="376"/>
      <c r="V535" s="376"/>
      <c r="W535" s="376"/>
      <c r="X535" s="377"/>
      <c r="Y535" s="376"/>
      <c r="Z535" s="377"/>
      <c r="AA535" s="376"/>
      <c r="AB535" s="377"/>
      <c r="AC535" s="376"/>
      <c r="AD535" s="377"/>
      <c r="AE535" s="378"/>
    </row>
    <row r="536" spans="1:31" s="379" customFormat="1" ht="29.25" customHeight="1" x14ac:dyDescent="0.25">
      <c r="A536" s="2"/>
      <c r="B536" s="2"/>
      <c r="C536" s="2"/>
      <c r="D536" s="2"/>
      <c r="E536" s="2"/>
      <c r="F536" s="2"/>
      <c r="G536" s="2"/>
      <c r="H536" s="2"/>
      <c r="I536" s="2"/>
      <c r="J536" s="644"/>
      <c r="K536" s="644"/>
      <c r="L536" s="644"/>
      <c r="M536" s="644"/>
      <c r="N536" s="644"/>
      <c r="O536" s="644"/>
      <c r="P536" s="644"/>
      <c r="Q536" s="2"/>
      <c r="R536" s="376"/>
      <c r="S536" s="376"/>
      <c r="T536" s="376"/>
      <c r="U536" s="376"/>
      <c r="V536" s="376"/>
      <c r="W536" s="376"/>
      <c r="X536" s="377"/>
      <c r="Y536" s="376"/>
      <c r="Z536" s="377"/>
      <c r="AA536" s="376"/>
      <c r="AB536" s="377"/>
      <c r="AC536" s="376"/>
      <c r="AD536" s="377"/>
      <c r="AE536" s="378"/>
    </row>
    <row r="537" spans="1:31" s="379" customFormat="1" ht="29.25" customHeight="1" x14ac:dyDescent="0.25">
      <c r="A537" s="2"/>
      <c r="B537" s="2"/>
      <c r="C537" s="2"/>
      <c r="D537" s="2"/>
      <c r="E537" s="2"/>
      <c r="F537" s="2"/>
      <c r="G537" s="2"/>
      <c r="H537" s="2"/>
      <c r="I537" s="2"/>
      <c r="J537" s="644"/>
      <c r="K537" s="644"/>
      <c r="L537" s="644"/>
      <c r="M537" s="644"/>
      <c r="N537" s="644"/>
      <c r="O537" s="644"/>
      <c r="P537" s="644"/>
      <c r="Q537" s="2"/>
      <c r="R537" s="376"/>
      <c r="S537" s="376"/>
      <c r="T537" s="376"/>
      <c r="U537" s="376"/>
      <c r="V537" s="376"/>
      <c r="W537" s="376"/>
      <c r="X537" s="377"/>
      <c r="Y537" s="376"/>
      <c r="Z537" s="377"/>
      <c r="AA537" s="376"/>
      <c r="AB537" s="377"/>
      <c r="AC537" s="376"/>
      <c r="AD537" s="377"/>
      <c r="AE537" s="378"/>
    </row>
    <row r="538" spans="1:31" s="379" customFormat="1" ht="29.25" customHeight="1" x14ac:dyDescent="0.25">
      <c r="A538" s="2"/>
      <c r="B538" s="2"/>
      <c r="C538" s="2"/>
      <c r="D538" s="2"/>
      <c r="E538" s="2"/>
      <c r="F538" s="2"/>
      <c r="G538" s="2"/>
      <c r="H538" s="2"/>
      <c r="I538" s="2"/>
      <c r="J538" s="644"/>
      <c r="K538" s="644"/>
      <c r="L538" s="644"/>
      <c r="M538" s="644"/>
      <c r="N538" s="644"/>
      <c r="O538" s="644"/>
      <c r="P538" s="644"/>
      <c r="Q538" s="2"/>
      <c r="R538" s="376"/>
      <c r="S538" s="376"/>
      <c r="T538" s="376"/>
      <c r="U538" s="376"/>
      <c r="V538" s="376"/>
      <c r="W538" s="376"/>
      <c r="X538" s="377"/>
      <c r="Y538" s="376"/>
      <c r="Z538" s="377"/>
      <c r="AA538" s="376"/>
      <c r="AB538" s="377"/>
      <c r="AC538" s="376"/>
      <c r="AD538" s="377"/>
      <c r="AE538" s="378"/>
    </row>
    <row r="539" spans="1:31" s="379" customFormat="1" ht="29.25" customHeight="1" x14ac:dyDescent="0.25">
      <c r="A539" s="2"/>
      <c r="B539" s="2"/>
      <c r="C539" s="2"/>
      <c r="D539" s="2"/>
      <c r="E539" s="2"/>
      <c r="F539" s="2"/>
      <c r="G539" s="2"/>
      <c r="H539" s="2"/>
      <c r="I539" s="2"/>
      <c r="J539" s="644"/>
      <c r="K539" s="644"/>
      <c r="L539" s="644"/>
      <c r="M539" s="644"/>
      <c r="N539" s="644"/>
      <c r="O539" s="644"/>
      <c r="P539" s="644"/>
      <c r="Q539" s="2"/>
      <c r="R539" s="376"/>
      <c r="S539" s="376"/>
      <c r="T539" s="376"/>
      <c r="U539" s="376"/>
      <c r="V539" s="376"/>
      <c r="W539" s="376"/>
      <c r="X539" s="377"/>
      <c r="Y539" s="376"/>
      <c r="Z539" s="377"/>
      <c r="AA539" s="376"/>
      <c r="AB539" s="377"/>
      <c r="AC539" s="376"/>
      <c r="AD539" s="377"/>
      <c r="AE539" s="378"/>
    </row>
    <row r="540" spans="1:31" s="379" customFormat="1" ht="29.25" customHeight="1" x14ac:dyDescent="0.25">
      <c r="A540" s="2"/>
      <c r="B540" s="2"/>
      <c r="C540" s="2"/>
      <c r="D540" s="2"/>
      <c r="E540" s="2"/>
      <c r="F540" s="2"/>
      <c r="G540" s="2"/>
      <c r="H540" s="2"/>
      <c r="I540" s="2"/>
      <c r="J540" s="644"/>
      <c r="K540" s="644"/>
      <c r="L540" s="644"/>
      <c r="M540" s="644"/>
      <c r="N540" s="644"/>
      <c r="O540" s="644"/>
      <c r="P540" s="644"/>
      <c r="Q540" s="2"/>
      <c r="R540" s="376"/>
      <c r="S540" s="376"/>
      <c r="T540" s="376"/>
      <c r="U540" s="376"/>
      <c r="V540" s="376"/>
      <c r="W540" s="376"/>
      <c r="X540" s="377"/>
      <c r="Y540" s="376"/>
      <c r="Z540" s="377"/>
      <c r="AA540" s="376"/>
      <c r="AB540" s="377"/>
      <c r="AC540" s="376"/>
      <c r="AD540" s="377"/>
      <c r="AE540" s="378"/>
    </row>
    <row r="541" spans="1:31" s="379" customFormat="1" ht="29.25" customHeight="1" x14ac:dyDescent="0.25">
      <c r="A541" s="2"/>
      <c r="B541" s="2"/>
      <c r="C541" s="2"/>
      <c r="D541" s="2"/>
      <c r="E541" s="2"/>
      <c r="F541" s="2"/>
      <c r="G541" s="2"/>
      <c r="H541" s="2"/>
      <c r="I541" s="2"/>
      <c r="J541" s="644"/>
      <c r="K541" s="644"/>
      <c r="L541" s="644"/>
      <c r="M541" s="644"/>
      <c r="N541" s="644"/>
      <c r="O541" s="644"/>
      <c r="P541" s="644"/>
      <c r="Q541" s="2"/>
      <c r="R541" s="376"/>
      <c r="S541" s="376"/>
      <c r="T541" s="376"/>
      <c r="U541" s="376"/>
      <c r="V541" s="376"/>
      <c r="W541" s="376"/>
      <c r="X541" s="377"/>
      <c r="Y541" s="376"/>
      <c r="Z541" s="377"/>
      <c r="AA541" s="376"/>
      <c r="AB541" s="377"/>
      <c r="AC541" s="376"/>
      <c r="AD541" s="377"/>
      <c r="AE541" s="378"/>
    </row>
    <row r="542" spans="1:31" s="379" customFormat="1" ht="29.25" customHeight="1" x14ac:dyDescent="0.25">
      <c r="A542" s="2"/>
      <c r="B542" s="2"/>
      <c r="C542" s="2"/>
      <c r="D542" s="2"/>
      <c r="E542" s="2"/>
      <c r="F542" s="2"/>
      <c r="G542" s="2"/>
      <c r="H542" s="2"/>
      <c r="I542" s="2"/>
      <c r="J542" s="644"/>
      <c r="K542" s="644"/>
      <c r="L542" s="644"/>
      <c r="M542" s="644"/>
      <c r="N542" s="644"/>
      <c r="O542" s="644"/>
      <c r="P542" s="644"/>
      <c r="Q542" s="2"/>
      <c r="R542" s="376"/>
      <c r="S542" s="376"/>
      <c r="T542" s="376"/>
      <c r="U542" s="376"/>
      <c r="V542" s="376"/>
      <c r="W542" s="376"/>
      <c r="X542" s="377"/>
      <c r="Y542" s="376"/>
      <c r="Z542" s="377"/>
      <c r="AA542" s="376"/>
      <c r="AB542" s="377"/>
      <c r="AC542" s="376"/>
      <c r="AD542" s="377"/>
      <c r="AE542" s="378"/>
    </row>
    <row r="543" spans="1:31" s="379" customFormat="1" ht="29.25" customHeight="1" x14ac:dyDescent="0.25">
      <c r="A543" s="2"/>
      <c r="B543" s="2"/>
      <c r="C543" s="2"/>
      <c r="D543" s="2"/>
      <c r="E543" s="2"/>
      <c r="F543" s="2"/>
      <c r="G543" s="2"/>
      <c r="H543" s="2"/>
      <c r="I543" s="2"/>
      <c r="J543" s="644"/>
      <c r="K543" s="644"/>
      <c r="L543" s="644"/>
      <c r="M543" s="644"/>
      <c r="N543" s="644"/>
      <c r="O543" s="644"/>
      <c r="P543" s="644"/>
      <c r="Q543" s="2"/>
      <c r="R543" s="376"/>
      <c r="S543" s="376"/>
      <c r="T543" s="376"/>
      <c r="U543" s="376"/>
      <c r="V543" s="376"/>
      <c r="W543" s="376"/>
      <c r="X543" s="377"/>
      <c r="Y543" s="376"/>
      <c r="Z543" s="377"/>
      <c r="AA543" s="376"/>
      <c r="AB543" s="377"/>
      <c r="AC543" s="376"/>
      <c r="AD543" s="377"/>
      <c r="AE543" s="378"/>
    </row>
    <row r="544" spans="1:31" s="379" customFormat="1" ht="29.25" customHeight="1" x14ac:dyDescent="0.25">
      <c r="A544" s="2"/>
      <c r="B544" s="2"/>
      <c r="C544" s="2"/>
      <c r="D544" s="2"/>
      <c r="E544" s="2"/>
      <c r="F544" s="2"/>
      <c r="G544" s="2"/>
      <c r="H544" s="2"/>
      <c r="I544" s="2"/>
      <c r="J544" s="644"/>
      <c r="K544" s="644"/>
      <c r="L544" s="644"/>
      <c r="M544" s="644"/>
      <c r="N544" s="644"/>
      <c r="O544" s="644"/>
      <c r="P544" s="644"/>
      <c r="Q544" s="2"/>
      <c r="R544" s="376"/>
      <c r="S544" s="376"/>
      <c r="T544" s="376"/>
      <c r="U544" s="376"/>
      <c r="V544" s="376"/>
      <c r="W544" s="376"/>
      <c r="X544" s="377"/>
      <c r="Y544" s="376"/>
      <c r="Z544" s="377"/>
      <c r="AA544" s="376"/>
      <c r="AB544" s="377"/>
      <c r="AC544" s="376"/>
      <c r="AD544" s="377"/>
      <c r="AE544" s="378"/>
    </row>
    <row r="545" spans="1:31" s="379" customFormat="1" ht="29.25" customHeight="1" x14ac:dyDescent="0.25">
      <c r="A545" s="2"/>
      <c r="B545" s="2"/>
      <c r="C545" s="2"/>
      <c r="D545" s="2"/>
      <c r="E545" s="2"/>
      <c r="F545" s="2"/>
      <c r="G545" s="2"/>
      <c r="H545" s="2"/>
      <c r="I545" s="2"/>
      <c r="J545" s="644"/>
      <c r="K545" s="644"/>
      <c r="L545" s="644"/>
      <c r="M545" s="644"/>
      <c r="N545" s="644"/>
      <c r="O545" s="644"/>
      <c r="P545" s="644"/>
      <c r="Q545" s="2"/>
      <c r="R545" s="376"/>
      <c r="S545" s="376"/>
      <c r="T545" s="376"/>
      <c r="U545" s="376"/>
      <c r="V545" s="376"/>
      <c r="W545" s="376"/>
      <c r="X545" s="377"/>
      <c r="Y545" s="376"/>
      <c r="Z545" s="377"/>
      <c r="AA545" s="376"/>
      <c r="AB545" s="377"/>
      <c r="AC545" s="376"/>
      <c r="AD545" s="377"/>
      <c r="AE545" s="378"/>
    </row>
    <row r="546" spans="1:31" s="379" customFormat="1" ht="29.25" customHeight="1" x14ac:dyDescent="0.25">
      <c r="A546" s="2"/>
      <c r="B546" s="2"/>
      <c r="C546" s="2"/>
      <c r="D546" s="2"/>
      <c r="E546" s="2"/>
      <c r="F546" s="2"/>
      <c r="G546" s="2"/>
      <c r="H546" s="2"/>
      <c r="I546" s="2"/>
      <c r="J546" s="644"/>
      <c r="K546" s="644"/>
      <c r="L546" s="644"/>
      <c r="M546" s="644"/>
      <c r="N546" s="644"/>
      <c r="O546" s="644"/>
      <c r="P546" s="644"/>
      <c r="Q546" s="2"/>
      <c r="R546" s="376"/>
      <c r="S546" s="376"/>
      <c r="T546" s="376"/>
      <c r="U546" s="376"/>
      <c r="V546" s="376"/>
      <c r="W546" s="376"/>
      <c r="X546" s="377"/>
      <c r="Y546" s="376"/>
      <c r="Z546" s="377"/>
      <c r="AA546" s="376"/>
      <c r="AB546" s="377"/>
      <c r="AC546" s="376"/>
      <c r="AD546" s="377"/>
      <c r="AE546" s="378"/>
    </row>
    <row r="547" spans="1:31" s="379" customFormat="1" ht="29.25" customHeight="1" x14ac:dyDescent="0.25">
      <c r="A547" s="2"/>
      <c r="B547" s="2"/>
      <c r="C547" s="2"/>
      <c r="D547" s="2"/>
      <c r="E547" s="2"/>
      <c r="F547" s="2"/>
      <c r="G547" s="2"/>
      <c r="H547" s="2"/>
      <c r="I547" s="2"/>
      <c r="J547" s="644"/>
      <c r="K547" s="644"/>
      <c r="L547" s="644"/>
      <c r="M547" s="644"/>
      <c r="N547" s="644"/>
      <c r="O547" s="644"/>
      <c r="P547" s="644"/>
      <c r="Q547" s="2"/>
      <c r="R547" s="376"/>
      <c r="S547" s="376"/>
      <c r="T547" s="376"/>
      <c r="U547" s="376"/>
      <c r="V547" s="376"/>
      <c r="W547" s="376"/>
      <c r="X547" s="377"/>
      <c r="Y547" s="376"/>
      <c r="Z547" s="377"/>
      <c r="AA547" s="376"/>
      <c r="AB547" s="377"/>
      <c r="AC547" s="376"/>
      <c r="AD547" s="377"/>
      <c r="AE547" s="378"/>
    </row>
    <row r="548" spans="1:31" s="379" customFormat="1" ht="29.25" customHeight="1" x14ac:dyDescent="0.25">
      <c r="A548" s="2"/>
      <c r="B548" s="2"/>
      <c r="C548" s="2"/>
      <c r="D548" s="2"/>
      <c r="E548" s="2"/>
      <c r="F548" s="2"/>
      <c r="G548" s="2"/>
      <c r="H548" s="2"/>
      <c r="I548" s="2"/>
      <c r="J548" s="644"/>
      <c r="K548" s="644"/>
      <c r="L548" s="644"/>
      <c r="M548" s="644"/>
      <c r="N548" s="644"/>
      <c r="O548" s="644"/>
      <c r="P548" s="644"/>
      <c r="Q548" s="2"/>
      <c r="R548" s="376"/>
      <c r="S548" s="376"/>
      <c r="T548" s="376"/>
      <c r="U548" s="376"/>
      <c r="V548" s="376"/>
      <c r="W548" s="376"/>
      <c r="X548" s="377"/>
      <c r="Y548" s="376"/>
      <c r="Z548" s="377"/>
      <c r="AA548" s="376"/>
      <c r="AB548" s="377"/>
      <c r="AC548" s="376"/>
      <c r="AD548" s="377"/>
      <c r="AE548" s="378"/>
    </row>
    <row r="549" spans="1:31" s="379" customFormat="1" ht="29.25" customHeight="1" x14ac:dyDescent="0.25">
      <c r="A549" s="2"/>
      <c r="B549" s="2"/>
      <c r="C549" s="2"/>
      <c r="D549" s="2"/>
      <c r="E549" s="2"/>
      <c r="F549" s="2"/>
      <c r="G549" s="2"/>
      <c r="H549" s="2"/>
      <c r="I549" s="2"/>
      <c r="J549" s="644"/>
      <c r="K549" s="644"/>
      <c r="L549" s="644"/>
      <c r="M549" s="644"/>
      <c r="N549" s="644"/>
      <c r="O549" s="644"/>
      <c r="P549" s="644"/>
      <c r="Q549" s="2"/>
      <c r="R549" s="376"/>
      <c r="S549" s="376"/>
      <c r="T549" s="376"/>
      <c r="U549" s="376"/>
      <c r="V549" s="376"/>
      <c r="W549" s="376"/>
      <c r="X549" s="377"/>
      <c r="Y549" s="376"/>
      <c r="Z549" s="377"/>
      <c r="AA549" s="376"/>
      <c r="AB549" s="377"/>
      <c r="AC549" s="376"/>
      <c r="AD549" s="377"/>
      <c r="AE549" s="378"/>
    </row>
    <row r="550" spans="1:31" s="379" customFormat="1" ht="29.25" customHeight="1" x14ac:dyDescent="0.25">
      <c r="A550" s="2"/>
      <c r="B550" s="2"/>
      <c r="C550" s="2"/>
      <c r="D550" s="2"/>
      <c r="E550" s="2"/>
      <c r="F550" s="2"/>
      <c r="G550" s="2"/>
      <c r="H550" s="2"/>
      <c r="I550" s="2"/>
      <c r="J550" s="644"/>
      <c r="K550" s="644"/>
      <c r="L550" s="644"/>
      <c r="M550" s="644"/>
      <c r="N550" s="644"/>
      <c r="O550" s="644"/>
      <c r="P550" s="644"/>
      <c r="Q550" s="2"/>
      <c r="R550" s="376"/>
      <c r="S550" s="376"/>
      <c r="T550" s="376"/>
      <c r="U550" s="376"/>
      <c r="V550" s="376"/>
      <c r="W550" s="376"/>
      <c r="X550" s="377"/>
      <c r="Y550" s="376"/>
      <c r="Z550" s="377"/>
      <c r="AA550" s="376"/>
      <c r="AB550" s="377"/>
      <c r="AC550" s="376"/>
      <c r="AD550" s="377"/>
      <c r="AE550" s="378"/>
    </row>
    <row r="551" spans="1:31" s="379" customFormat="1" ht="29.25" customHeight="1" x14ac:dyDescent="0.25">
      <c r="A551" s="2"/>
      <c r="B551" s="2"/>
      <c r="C551" s="2"/>
      <c r="D551" s="2"/>
      <c r="E551" s="2"/>
      <c r="F551" s="2"/>
      <c r="G551" s="2"/>
      <c r="H551" s="2"/>
      <c r="I551" s="2"/>
      <c r="J551" s="644"/>
      <c r="K551" s="644"/>
      <c r="L551" s="644"/>
      <c r="M551" s="644"/>
      <c r="N551" s="644"/>
      <c r="O551" s="644"/>
      <c r="P551" s="644"/>
      <c r="Q551" s="2"/>
      <c r="R551" s="376"/>
      <c r="S551" s="376"/>
      <c r="T551" s="376"/>
      <c r="U551" s="376"/>
      <c r="V551" s="376"/>
      <c r="W551" s="376"/>
      <c r="X551" s="377"/>
      <c r="Y551" s="376"/>
      <c r="Z551" s="377"/>
      <c r="AA551" s="376"/>
      <c r="AB551" s="377"/>
      <c r="AC551" s="376"/>
      <c r="AD551" s="377"/>
      <c r="AE551" s="378"/>
    </row>
    <row r="552" spans="1:31" s="379" customFormat="1" ht="29.25" customHeight="1" x14ac:dyDescent="0.25">
      <c r="A552" s="2"/>
      <c r="B552" s="2"/>
      <c r="C552" s="2"/>
      <c r="D552" s="2"/>
      <c r="E552" s="2"/>
      <c r="F552" s="2"/>
      <c r="G552" s="2"/>
      <c r="H552" s="2"/>
      <c r="I552" s="2"/>
      <c r="J552" s="644"/>
      <c r="K552" s="644"/>
      <c r="L552" s="644"/>
      <c r="M552" s="644"/>
      <c r="N552" s="644"/>
      <c r="O552" s="644"/>
      <c r="P552" s="644"/>
      <c r="Q552" s="2"/>
      <c r="R552" s="376"/>
      <c r="S552" s="376"/>
      <c r="T552" s="376"/>
      <c r="U552" s="376"/>
      <c r="V552" s="376"/>
      <c r="W552" s="376"/>
      <c r="X552" s="377"/>
      <c r="Y552" s="376"/>
      <c r="Z552" s="377"/>
      <c r="AA552" s="376"/>
      <c r="AB552" s="377"/>
      <c r="AC552" s="376"/>
      <c r="AD552" s="377"/>
      <c r="AE552" s="378"/>
    </row>
    <row r="553" spans="1:31" s="379" customFormat="1" ht="29.25" customHeight="1" x14ac:dyDescent="0.25">
      <c r="A553" s="2"/>
      <c r="B553" s="2"/>
      <c r="C553" s="2"/>
      <c r="D553" s="2"/>
      <c r="E553" s="2"/>
      <c r="F553" s="2"/>
      <c r="G553" s="2"/>
      <c r="H553" s="2"/>
      <c r="I553" s="2"/>
      <c r="J553" s="644"/>
      <c r="K553" s="644"/>
      <c r="L553" s="644"/>
      <c r="M553" s="644"/>
      <c r="N553" s="644"/>
      <c r="O553" s="644"/>
      <c r="P553" s="644"/>
      <c r="Q553" s="2"/>
      <c r="R553" s="376"/>
      <c r="S553" s="376"/>
      <c r="T553" s="376"/>
      <c r="U553" s="376"/>
      <c r="V553" s="376"/>
      <c r="W553" s="376"/>
      <c r="X553" s="377"/>
      <c r="Y553" s="376"/>
      <c r="Z553" s="377"/>
      <c r="AA553" s="376"/>
      <c r="AB553" s="377"/>
      <c r="AC553" s="376"/>
      <c r="AD553" s="377"/>
      <c r="AE553" s="378"/>
    </row>
    <row r="554" spans="1:31" s="379" customFormat="1" ht="29.25" customHeight="1" x14ac:dyDescent="0.25">
      <c r="A554" s="2"/>
      <c r="B554" s="2"/>
      <c r="C554" s="2"/>
      <c r="D554" s="2"/>
      <c r="E554" s="2"/>
      <c r="F554" s="2"/>
      <c r="G554" s="2"/>
      <c r="H554" s="2"/>
      <c r="I554" s="2"/>
      <c r="J554" s="644"/>
      <c r="K554" s="644"/>
      <c r="L554" s="644"/>
      <c r="M554" s="644"/>
      <c r="N554" s="644"/>
      <c r="O554" s="644"/>
      <c r="P554" s="644"/>
      <c r="Q554" s="2"/>
      <c r="R554" s="376"/>
      <c r="S554" s="376"/>
      <c r="T554" s="376"/>
      <c r="U554" s="376"/>
      <c r="V554" s="376"/>
      <c r="W554" s="376"/>
      <c r="X554" s="377"/>
      <c r="Y554" s="376"/>
      <c r="Z554" s="377"/>
      <c r="AA554" s="376"/>
      <c r="AB554" s="377"/>
      <c r="AC554" s="376"/>
      <c r="AD554" s="377"/>
      <c r="AE554" s="378"/>
    </row>
    <row r="555" spans="1:31" s="379" customFormat="1" ht="29.25" customHeight="1" x14ac:dyDescent="0.25">
      <c r="A555" s="2"/>
      <c r="B555" s="2"/>
      <c r="C555" s="2"/>
      <c r="D555" s="2"/>
      <c r="E555" s="2"/>
      <c r="F555" s="2"/>
      <c r="G555" s="2"/>
      <c r="H555" s="2"/>
      <c r="I555" s="2"/>
      <c r="J555" s="644"/>
      <c r="K555" s="644"/>
      <c r="L555" s="644"/>
      <c r="M555" s="644"/>
      <c r="N555" s="644"/>
      <c r="O555" s="644"/>
      <c r="P555" s="644"/>
      <c r="Q555" s="2"/>
      <c r="R555" s="376"/>
      <c r="S555" s="376"/>
      <c r="T555" s="376"/>
      <c r="U555" s="376"/>
      <c r="V555" s="376"/>
      <c r="W555" s="376"/>
      <c r="X555" s="377"/>
      <c r="Y555" s="376"/>
      <c r="Z555" s="377"/>
      <c r="AA555" s="376"/>
      <c r="AB555" s="377"/>
      <c r="AC555" s="376"/>
      <c r="AD555" s="377"/>
      <c r="AE555" s="378"/>
    </row>
    <row r="556" spans="1:31" s="379" customFormat="1" ht="29.25" customHeight="1" x14ac:dyDescent="0.25">
      <c r="A556" s="2"/>
      <c r="B556" s="2"/>
      <c r="C556" s="2"/>
      <c r="D556" s="2"/>
      <c r="E556" s="2"/>
      <c r="F556" s="2"/>
      <c r="G556" s="2"/>
      <c r="H556" s="2"/>
      <c r="I556" s="2"/>
      <c r="J556" s="644"/>
      <c r="K556" s="644"/>
      <c r="L556" s="644"/>
      <c r="M556" s="644"/>
      <c r="N556" s="644"/>
      <c r="O556" s="644"/>
      <c r="P556" s="644"/>
      <c r="Q556" s="2"/>
      <c r="R556" s="376"/>
      <c r="S556" s="376"/>
      <c r="T556" s="376"/>
      <c r="U556" s="376"/>
      <c r="V556" s="376"/>
      <c r="W556" s="376"/>
      <c r="X556" s="377"/>
      <c r="Y556" s="376"/>
      <c r="Z556" s="377"/>
      <c r="AA556" s="376"/>
      <c r="AB556" s="377"/>
      <c r="AC556" s="376"/>
      <c r="AD556" s="377"/>
      <c r="AE556" s="378"/>
    </row>
    <row r="557" spans="1:31" s="379" customFormat="1" ht="29.25" customHeight="1" x14ac:dyDescent="0.25">
      <c r="A557" s="2"/>
      <c r="B557" s="2"/>
      <c r="C557" s="2"/>
      <c r="D557" s="2"/>
      <c r="E557" s="2"/>
      <c r="F557" s="2"/>
      <c r="G557" s="2"/>
      <c r="H557" s="2"/>
      <c r="I557" s="2"/>
      <c r="J557" s="644"/>
      <c r="K557" s="644"/>
      <c r="L557" s="644"/>
      <c r="M557" s="644"/>
      <c r="N557" s="644"/>
      <c r="O557" s="644"/>
      <c r="P557" s="644"/>
      <c r="Q557" s="2"/>
      <c r="R557" s="376"/>
      <c r="S557" s="376"/>
      <c r="T557" s="376"/>
      <c r="U557" s="376"/>
      <c r="V557" s="376"/>
      <c r="W557" s="376"/>
      <c r="X557" s="377"/>
      <c r="Y557" s="376"/>
      <c r="Z557" s="377"/>
      <c r="AA557" s="376"/>
      <c r="AB557" s="377"/>
      <c r="AC557" s="376"/>
      <c r="AD557" s="377"/>
      <c r="AE557" s="378"/>
    </row>
    <row r="558" spans="1:31" s="379" customFormat="1" ht="29.25" customHeight="1" x14ac:dyDescent="0.25">
      <c r="A558" s="2"/>
      <c r="B558" s="2"/>
      <c r="C558" s="2"/>
      <c r="D558" s="2"/>
      <c r="E558" s="2"/>
      <c r="F558" s="2"/>
      <c r="G558" s="2"/>
      <c r="H558" s="2"/>
      <c r="I558" s="2"/>
      <c r="J558" s="644"/>
      <c r="K558" s="644"/>
      <c r="L558" s="644"/>
      <c r="M558" s="644"/>
      <c r="N558" s="644"/>
      <c r="O558" s="644"/>
      <c r="P558" s="644"/>
      <c r="Q558" s="2"/>
      <c r="R558" s="376"/>
      <c r="S558" s="376"/>
      <c r="T558" s="376"/>
      <c r="U558" s="376"/>
      <c r="V558" s="376"/>
      <c r="W558" s="376"/>
      <c r="X558" s="377"/>
      <c r="Y558" s="376"/>
      <c r="Z558" s="377"/>
      <c r="AA558" s="376"/>
      <c r="AB558" s="377"/>
      <c r="AC558" s="376"/>
      <c r="AD558" s="377"/>
      <c r="AE558" s="378"/>
    </row>
    <row r="559" spans="1:31" s="379" customFormat="1" ht="29.25" customHeight="1" x14ac:dyDescent="0.25">
      <c r="A559" s="2"/>
      <c r="B559" s="2"/>
      <c r="C559" s="2"/>
      <c r="D559" s="2"/>
      <c r="E559" s="2"/>
      <c r="F559" s="2"/>
      <c r="G559" s="2"/>
      <c r="H559" s="2"/>
      <c r="I559" s="2"/>
      <c r="J559" s="644"/>
      <c r="K559" s="644"/>
      <c r="L559" s="644"/>
      <c r="M559" s="644"/>
      <c r="N559" s="644"/>
      <c r="O559" s="644"/>
      <c r="P559" s="644"/>
      <c r="Q559" s="2"/>
      <c r="R559" s="376"/>
      <c r="S559" s="376"/>
      <c r="T559" s="376"/>
      <c r="U559" s="376"/>
      <c r="V559" s="376"/>
      <c r="W559" s="376"/>
      <c r="X559" s="377"/>
      <c r="Y559" s="376"/>
      <c r="Z559" s="377"/>
      <c r="AA559" s="376"/>
      <c r="AB559" s="377"/>
      <c r="AC559" s="376"/>
      <c r="AD559" s="377"/>
      <c r="AE559" s="378"/>
    </row>
    <row r="560" spans="1:31" s="379" customFormat="1" ht="29.25" customHeight="1" x14ac:dyDescent="0.25">
      <c r="A560" s="2"/>
      <c r="B560" s="2"/>
      <c r="C560" s="2"/>
      <c r="D560" s="2"/>
      <c r="E560" s="2"/>
      <c r="F560" s="2"/>
      <c r="G560" s="2"/>
      <c r="H560" s="2"/>
      <c r="I560" s="2"/>
      <c r="J560" s="644"/>
      <c r="K560" s="644"/>
      <c r="L560" s="644"/>
      <c r="M560" s="644"/>
      <c r="N560" s="644"/>
      <c r="O560" s="644"/>
      <c r="P560" s="644"/>
      <c r="Q560" s="2"/>
      <c r="R560" s="376"/>
      <c r="S560" s="376"/>
      <c r="T560" s="376"/>
      <c r="U560" s="376"/>
      <c r="V560" s="376"/>
      <c r="W560" s="376"/>
      <c r="X560" s="377"/>
      <c r="Y560" s="376"/>
      <c r="Z560" s="377"/>
      <c r="AA560" s="376"/>
      <c r="AB560" s="377"/>
      <c r="AC560" s="376"/>
      <c r="AD560" s="377"/>
      <c r="AE560" s="378"/>
    </row>
    <row r="561" spans="1:31" s="379" customFormat="1" ht="29.25" customHeight="1" x14ac:dyDescent="0.25">
      <c r="A561" s="2"/>
      <c r="B561" s="2"/>
      <c r="C561" s="2"/>
      <c r="D561" s="2"/>
      <c r="E561" s="2"/>
      <c r="F561" s="2"/>
      <c r="G561" s="2"/>
      <c r="H561" s="2"/>
      <c r="I561" s="2"/>
      <c r="J561" s="644"/>
      <c r="K561" s="644"/>
      <c r="L561" s="644"/>
      <c r="M561" s="644"/>
      <c r="N561" s="644"/>
      <c r="O561" s="644"/>
      <c r="P561" s="644"/>
      <c r="Q561" s="2"/>
      <c r="R561" s="376"/>
      <c r="S561" s="376"/>
      <c r="T561" s="376"/>
      <c r="U561" s="376"/>
      <c r="V561" s="376"/>
      <c r="W561" s="376"/>
      <c r="X561" s="377"/>
      <c r="Y561" s="376"/>
      <c r="Z561" s="377"/>
      <c r="AA561" s="376"/>
      <c r="AB561" s="377"/>
      <c r="AC561" s="376"/>
      <c r="AD561" s="377"/>
      <c r="AE561" s="378"/>
    </row>
    <row r="562" spans="1:31" s="379" customFormat="1" ht="29.25" customHeight="1" x14ac:dyDescent="0.25">
      <c r="A562" s="2"/>
      <c r="B562" s="2"/>
      <c r="C562" s="2"/>
      <c r="D562" s="2"/>
      <c r="E562" s="2"/>
      <c r="F562" s="2"/>
      <c r="G562" s="2"/>
      <c r="H562" s="2"/>
      <c r="I562" s="2"/>
      <c r="J562" s="644"/>
      <c r="K562" s="644"/>
      <c r="L562" s="644"/>
      <c r="M562" s="644"/>
      <c r="N562" s="644"/>
      <c r="O562" s="644"/>
      <c r="P562" s="644"/>
      <c r="Q562" s="2"/>
      <c r="R562" s="376"/>
      <c r="S562" s="376"/>
      <c r="T562" s="376"/>
      <c r="U562" s="376"/>
      <c r="V562" s="376"/>
      <c r="W562" s="376"/>
      <c r="X562" s="377"/>
      <c r="Y562" s="376"/>
      <c r="Z562" s="377"/>
      <c r="AA562" s="376"/>
      <c r="AB562" s="377"/>
      <c r="AC562" s="376"/>
      <c r="AD562" s="377"/>
      <c r="AE562" s="378"/>
    </row>
    <row r="563" spans="1:31" s="379" customFormat="1" ht="29.25" customHeight="1" x14ac:dyDescent="0.25">
      <c r="A563" s="2"/>
      <c r="B563" s="2"/>
      <c r="C563" s="2"/>
      <c r="D563" s="2"/>
      <c r="E563" s="2"/>
      <c r="F563" s="2"/>
      <c r="G563" s="2"/>
      <c r="H563" s="2"/>
      <c r="I563" s="2"/>
      <c r="J563" s="644"/>
      <c r="K563" s="644"/>
      <c r="L563" s="644"/>
      <c r="M563" s="644"/>
      <c r="N563" s="644"/>
      <c r="O563" s="644"/>
      <c r="P563" s="644"/>
      <c r="Q563" s="2"/>
      <c r="R563" s="376"/>
      <c r="S563" s="376"/>
      <c r="T563" s="376"/>
      <c r="U563" s="376"/>
      <c r="V563" s="376"/>
      <c r="W563" s="376"/>
      <c r="X563" s="377"/>
      <c r="Y563" s="376"/>
      <c r="Z563" s="377"/>
      <c r="AA563" s="376"/>
      <c r="AB563" s="377"/>
      <c r="AC563" s="376"/>
      <c r="AD563" s="377"/>
      <c r="AE563" s="378"/>
    </row>
    <row r="564" spans="1:31" s="379" customFormat="1" ht="29.25" customHeight="1" x14ac:dyDescent="0.25">
      <c r="A564" s="2"/>
      <c r="B564" s="2"/>
      <c r="C564" s="2"/>
      <c r="D564" s="2"/>
      <c r="E564" s="2"/>
      <c r="F564" s="2"/>
      <c r="G564" s="2"/>
      <c r="H564" s="2"/>
      <c r="I564" s="2"/>
      <c r="J564" s="644"/>
      <c r="K564" s="644"/>
      <c r="L564" s="644"/>
      <c r="M564" s="644"/>
      <c r="N564" s="644"/>
      <c r="O564" s="644"/>
      <c r="P564" s="644"/>
      <c r="Q564" s="2"/>
      <c r="R564" s="376"/>
      <c r="S564" s="376"/>
      <c r="T564" s="376"/>
      <c r="U564" s="376"/>
      <c r="V564" s="376"/>
      <c r="W564" s="376"/>
      <c r="X564" s="377"/>
      <c r="Y564" s="376"/>
      <c r="Z564" s="377"/>
      <c r="AA564" s="376"/>
      <c r="AB564" s="377"/>
      <c r="AC564" s="376"/>
      <c r="AD564" s="377"/>
      <c r="AE564" s="378"/>
    </row>
    <row r="565" spans="1:31" s="379" customFormat="1" ht="29.25" customHeight="1" x14ac:dyDescent="0.25">
      <c r="A565" s="2"/>
      <c r="B565" s="2"/>
      <c r="C565" s="2"/>
      <c r="D565" s="2"/>
      <c r="E565" s="2"/>
      <c r="F565" s="2"/>
      <c r="G565" s="2"/>
      <c r="H565" s="2"/>
      <c r="I565" s="2"/>
      <c r="J565" s="644"/>
      <c r="K565" s="644"/>
      <c r="L565" s="644"/>
      <c r="M565" s="644"/>
      <c r="N565" s="644"/>
      <c r="O565" s="644"/>
      <c r="P565" s="644"/>
      <c r="Q565" s="2"/>
      <c r="R565" s="376"/>
      <c r="S565" s="376"/>
      <c r="T565" s="376"/>
      <c r="U565" s="376"/>
      <c r="V565" s="376"/>
      <c r="W565" s="376"/>
      <c r="X565" s="377"/>
      <c r="Y565" s="376"/>
      <c r="Z565" s="377"/>
      <c r="AA565" s="376"/>
      <c r="AB565" s="377"/>
      <c r="AC565" s="376"/>
      <c r="AD565" s="377"/>
      <c r="AE565" s="378"/>
    </row>
    <row r="566" spans="1:31" s="379" customFormat="1" ht="29.25" customHeight="1" x14ac:dyDescent="0.25">
      <c r="A566" s="2"/>
      <c r="B566" s="2"/>
      <c r="C566" s="2"/>
      <c r="D566" s="2"/>
      <c r="E566" s="2"/>
      <c r="F566" s="2"/>
      <c r="G566" s="2"/>
      <c r="H566" s="2"/>
      <c r="I566" s="2"/>
      <c r="J566" s="644"/>
      <c r="K566" s="644"/>
      <c r="L566" s="644"/>
      <c r="M566" s="644"/>
      <c r="N566" s="644"/>
      <c r="O566" s="644"/>
      <c r="P566" s="644"/>
      <c r="Q566" s="2"/>
      <c r="R566" s="376"/>
      <c r="S566" s="376"/>
      <c r="T566" s="376"/>
      <c r="U566" s="376"/>
      <c r="V566" s="376"/>
      <c r="W566" s="376"/>
      <c r="X566" s="377"/>
      <c r="Y566" s="376"/>
      <c r="Z566" s="377"/>
      <c r="AA566" s="376"/>
      <c r="AB566" s="377"/>
      <c r="AC566" s="376"/>
      <c r="AD566" s="377"/>
      <c r="AE566" s="378"/>
    </row>
    <row r="567" spans="1:31" s="379" customFormat="1" ht="29.25" customHeight="1" x14ac:dyDescent="0.25">
      <c r="A567" s="2"/>
      <c r="B567" s="2"/>
      <c r="C567" s="2"/>
      <c r="D567" s="2"/>
      <c r="E567" s="2"/>
      <c r="F567" s="2"/>
      <c r="G567" s="2"/>
      <c r="H567" s="2"/>
      <c r="I567" s="2"/>
      <c r="J567" s="644"/>
      <c r="K567" s="644"/>
      <c r="L567" s="644"/>
      <c r="M567" s="644"/>
      <c r="N567" s="644"/>
      <c r="O567" s="644"/>
      <c r="P567" s="644"/>
      <c r="Q567" s="2"/>
      <c r="R567" s="376"/>
      <c r="S567" s="376"/>
      <c r="T567" s="376"/>
      <c r="U567" s="376"/>
      <c r="V567" s="376"/>
      <c r="W567" s="376"/>
      <c r="X567" s="377"/>
      <c r="Y567" s="376"/>
      <c r="Z567" s="377"/>
      <c r="AA567" s="376"/>
      <c r="AB567" s="377"/>
      <c r="AC567" s="376"/>
      <c r="AD567" s="377"/>
      <c r="AE567" s="378"/>
    </row>
    <row r="568" spans="1:31" s="379" customFormat="1" ht="29.25" customHeight="1" x14ac:dyDescent="0.25">
      <c r="A568" s="2"/>
      <c r="B568" s="2"/>
      <c r="C568" s="2"/>
      <c r="D568" s="2"/>
      <c r="E568" s="2"/>
      <c r="F568" s="2"/>
      <c r="G568" s="2"/>
      <c r="H568" s="2"/>
      <c r="I568" s="2"/>
      <c r="J568" s="644"/>
      <c r="K568" s="644"/>
      <c r="L568" s="644"/>
      <c r="M568" s="644"/>
      <c r="N568" s="644"/>
      <c r="O568" s="644"/>
      <c r="P568" s="644"/>
      <c r="Q568" s="2"/>
      <c r="R568" s="376"/>
      <c r="S568" s="376"/>
      <c r="T568" s="376"/>
      <c r="U568" s="376"/>
      <c r="V568" s="376"/>
      <c r="W568" s="376"/>
      <c r="X568" s="377"/>
      <c r="Y568" s="376"/>
      <c r="Z568" s="377"/>
      <c r="AA568" s="376"/>
      <c r="AB568" s="377"/>
      <c r="AC568" s="376"/>
      <c r="AD568" s="377"/>
      <c r="AE568" s="378"/>
    </row>
    <row r="569" spans="1:31" s="379" customFormat="1" ht="29.25" customHeight="1" x14ac:dyDescent="0.25">
      <c r="A569" s="2"/>
      <c r="B569" s="2"/>
      <c r="C569" s="2"/>
      <c r="D569" s="2"/>
      <c r="E569" s="2"/>
      <c r="F569" s="2"/>
      <c r="G569" s="2"/>
      <c r="H569" s="2"/>
      <c r="I569" s="2"/>
      <c r="J569" s="644"/>
      <c r="K569" s="644"/>
      <c r="L569" s="644"/>
      <c r="M569" s="644"/>
      <c r="N569" s="644"/>
      <c r="O569" s="644"/>
      <c r="P569" s="644"/>
      <c r="Q569" s="2"/>
      <c r="R569" s="376"/>
      <c r="S569" s="376"/>
      <c r="T569" s="376"/>
      <c r="U569" s="376"/>
      <c r="V569" s="376"/>
      <c r="W569" s="376"/>
      <c r="X569" s="377"/>
      <c r="Y569" s="376"/>
      <c r="Z569" s="377"/>
      <c r="AA569" s="376"/>
      <c r="AB569" s="377"/>
      <c r="AC569" s="376"/>
      <c r="AD569" s="377"/>
      <c r="AE569" s="378"/>
    </row>
    <row r="570" spans="1:31" s="379" customFormat="1" ht="29.25" customHeight="1" x14ac:dyDescent="0.25">
      <c r="A570" s="2"/>
      <c r="B570" s="2"/>
      <c r="C570" s="2"/>
      <c r="D570" s="2"/>
      <c r="E570" s="2"/>
      <c r="F570" s="2"/>
      <c r="G570" s="2"/>
      <c r="H570" s="2"/>
      <c r="I570" s="2"/>
      <c r="J570" s="644"/>
      <c r="K570" s="644"/>
      <c r="L570" s="644"/>
      <c r="M570" s="644"/>
      <c r="N570" s="644"/>
      <c r="O570" s="644"/>
      <c r="P570" s="644"/>
      <c r="Q570" s="2"/>
      <c r="R570" s="376"/>
      <c r="S570" s="376"/>
      <c r="T570" s="376"/>
      <c r="U570" s="376"/>
      <c r="V570" s="376"/>
      <c r="W570" s="376"/>
      <c r="X570" s="377"/>
      <c r="Y570" s="376"/>
      <c r="Z570" s="377"/>
      <c r="AA570" s="376"/>
      <c r="AB570" s="377"/>
      <c r="AC570" s="376"/>
      <c r="AD570" s="377"/>
      <c r="AE570" s="378"/>
    </row>
    <row r="571" spans="1:31" s="379" customFormat="1" ht="29.25" customHeight="1" x14ac:dyDescent="0.25">
      <c r="A571" s="2"/>
      <c r="B571" s="2"/>
      <c r="C571" s="2"/>
      <c r="D571" s="2"/>
      <c r="E571" s="2"/>
      <c r="F571" s="2"/>
      <c r="G571" s="2"/>
      <c r="H571" s="2"/>
      <c r="I571" s="2"/>
      <c r="J571" s="644"/>
      <c r="K571" s="644"/>
      <c r="L571" s="644"/>
      <c r="M571" s="644"/>
      <c r="N571" s="644"/>
      <c r="O571" s="644"/>
      <c r="P571" s="644"/>
      <c r="Q571" s="2"/>
      <c r="R571" s="376"/>
      <c r="S571" s="376"/>
      <c r="T571" s="376"/>
      <c r="U571" s="376"/>
      <c r="V571" s="376"/>
      <c r="W571" s="376"/>
      <c r="X571" s="377"/>
      <c r="Y571" s="376"/>
      <c r="Z571" s="377"/>
      <c r="AA571" s="376"/>
      <c r="AB571" s="377"/>
      <c r="AC571" s="376"/>
      <c r="AD571" s="377"/>
      <c r="AE571" s="378"/>
    </row>
    <row r="572" spans="1:31" s="379" customFormat="1" ht="29.25" customHeight="1" x14ac:dyDescent="0.25">
      <c r="A572" s="2"/>
      <c r="B572" s="2"/>
      <c r="C572" s="2"/>
      <c r="D572" s="2"/>
      <c r="E572" s="2"/>
      <c r="F572" s="2"/>
      <c r="G572" s="2"/>
      <c r="H572" s="2"/>
      <c r="I572" s="2"/>
      <c r="J572" s="644"/>
      <c r="K572" s="644"/>
      <c r="L572" s="644"/>
      <c r="M572" s="644"/>
      <c r="N572" s="644"/>
      <c r="O572" s="644"/>
      <c r="P572" s="644"/>
      <c r="Q572" s="2"/>
      <c r="R572" s="376"/>
      <c r="S572" s="376"/>
      <c r="T572" s="376"/>
      <c r="U572" s="376"/>
      <c r="V572" s="376"/>
      <c r="W572" s="376"/>
      <c r="X572" s="377"/>
      <c r="Y572" s="376"/>
      <c r="Z572" s="377"/>
      <c r="AA572" s="376"/>
      <c r="AB572" s="377"/>
      <c r="AC572" s="376"/>
      <c r="AD572" s="377"/>
      <c r="AE572" s="378"/>
    </row>
    <row r="573" spans="1:31" s="379" customFormat="1" ht="29.25" customHeight="1" x14ac:dyDescent="0.25">
      <c r="A573" s="2"/>
      <c r="B573" s="2"/>
      <c r="C573" s="2"/>
      <c r="D573" s="2"/>
      <c r="E573" s="2"/>
      <c r="F573" s="2"/>
      <c r="G573" s="2"/>
      <c r="H573" s="2"/>
      <c r="I573" s="2"/>
      <c r="J573" s="644"/>
      <c r="K573" s="644"/>
      <c r="L573" s="644"/>
      <c r="M573" s="644"/>
      <c r="N573" s="644"/>
      <c r="O573" s="644"/>
      <c r="P573" s="644"/>
      <c r="Q573" s="2"/>
      <c r="R573" s="376"/>
      <c r="S573" s="376"/>
      <c r="T573" s="376"/>
      <c r="U573" s="376"/>
      <c r="V573" s="376"/>
      <c r="W573" s="376"/>
      <c r="X573" s="377"/>
      <c r="Y573" s="376"/>
      <c r="Z573" s="377"/>
      <c r="AA573" s="376"/>
      <c r="AB573" s="377"/>
      <c r="AC573" s="376"/>
      <c r="AD573" s="377"/>
      <c r="AE573" s="378"/>
    </row>
    <row r="574" spans="1:31" s="379" customFormat="1" ht="29.25" customHeight="1" x14ac:dyDescent="0.25">
      <c r="A574" s="2"/>
      <c r="B574" s="2"/>
      <c r="C574" s="2"/>
      <c r="D574" s="2"/>
      <c r="E574" s="2"/>
      <c r="F574" s="2"/>
      <c r="G574" s="2"/>
      <c r="H574" s="2"/>
      <c r="I574" s="2"/>
      <c r="J574" s="644"/>
      <c r="K574" s="644"/>
      <c r="L574" s="644"/>
      <c r="M574" s="644"/>
      <c r="N574" s="644"/>
      <c r="O574" s="644"/>
      <c r="P574" s="644"/>
      <c r="Q574" s="2"/>
      <c r="R574" s="376"/>
      <c r="S574" s="376"/>
      <c r="T574" s="376"/>
      <c r="U574" s="376"/>
      <c r="V574" s="376"/>
      <c r="W574" s="376"/>
      <c r="X574" s="377"/>
      <c r="Y574" s="376"/>
      <c r="Z574" s="377"/>
      <c r="AA574" s="376"/>
      <c r="AB574" s="377"/>
      <c r="AC574" s="376"/>
      <c r="AD574" s="377"/>
      <c r="AE574" s="378"/>
    </row>
    <row r="575" spans="1:31" s="379" customFormat="1" ht="29.25" customHeight="1" x14ac:dyDescent="0.25">
      <c r="A575" s="2"/>
      <c r="B575" s="2"/>
      <c r="C575" s="2"/>
      <c r="D575" s="2"/>
      <c r="E575" s="2"/>
      <c r="F575" s="2"/>
      <c r="G575" s="2"/>
      <c r="H575" s="2"/>
      <c r="I575" s="2"/>
      <c r="J575" s="644"/>
      <c r="K575" s="644"/>
      <c r="L575" s="644"/>
      <c r="M575" s="644"/>
      <c r="N575" s="644"/>
      <c r="O575" s="644"/>
      <c r="P575" s="644"/>
      <c r="Q575" s="2"/>
      <c r="R575" s="376"/>
      <c r="S575" s="376"/>
      <c r="T575" s="376"/>
      <c r="U575" s="376"/>
      <c r="V575" s="376"/>
      <c r="W575" s="376"/>
      <c r="X575" s="377"/>
      <c r="Y575" s="376"/>
      <c r="Z575" s="377"/>
      <c r="AA575" s="376"/>
      <c r="AB575" s="377"/>
      <c r="AC575" s="376"/>
      <c r="AD575" s="377"/>
      <c r="AE575" s="378"/>
    </row>
    <row r="576" spans="1:31" s="379" customFormat="1" ht="29.25" customHeight="1" x14ac:dyDescent="0.25">
      <c r="A576" s="2"/>
      <c r="B576" s="2"/>
      <c r="C576" s="2"/>
      <c r="D576" s="2"/>
      <c r="E576" s="2"/>
      <c r="F576" s="2"/>
      <c r="G576" s="2"/>
      <c r="H576" s="2"/>
      <c r="I576" s="2"/>
      <c r="J576" s="644"/>
      <c r="K576" s="644"/>
      <c r="L576" s="644"/>
      <c r="M576" s="644"/>
      <c r="N576" s="644"/>
      <c r="O576" s="644"/>
      <c r="P576" s="644"/>
      <c r="Q576" s="2"/>
      <c r="R576" s="376"/>
      <c r="S576" s="376"/>
      <c r="T576" s="376"/>
      <c r="U576" s="376"/>
      <c r="V576" s="376"/>
      <c r="W576" s="376"/>
      <c r="X576" s="377"/>
      <c r="Y576" s="376"/>
      <c r="Z576" s="377"/>
      <c r="AA576" s="376"/>
      <c r="AB576" s="377"/>
      <c r="AC576" s="376"/>
      <c r="AD576" s="377"/>
      <c r="AE576" s="378"/>
    </row>
    <row r="577" spans="1:31" s="379" customFormat="1" ht="29.25" customHeight="1" x14ac:dyDescent="0.25">
      <c r="A577" s="2"/>
      <c r="B577" s="2"/>
      <c r="C577" s="2"/>
      <c r="D577" s="2"/>
      <c r="E577" s="2"/>
      <c r="F577" s="2"/>
      <c r="G577" s="2"/>
      <c r="H577" s="2"/>
      <c r="I577" s="2"/>
      <c r="J577" s="644"/>
      <c r="K577" s="644"/>
      <c r="L577" s="644"/>
      <c r="M577" s="644"/>
      <c r="N577" s="644"/>
      <c r="O577" s="644"/>
      <c r="P577" s="644"/>
      <c r="Q577" s="2"/>
      <c r="R577" s="376"/>
      <c r="S577" s="376"/>
      <c r="T577" s="376"/>
      <c r="U577" s="376"/>
      <c r="V577" s="376"/>
      <c r="W577" s="376"/>
      <c r="X577" s="377"/>
      <c r="Y577" s="376"/>
      <c r="Z577" s="377"/>
      <c r="AA577" s="376"/>
      <c r="AB577" s="377"/>
      <c r="AC577" s="376"/>
      <c r="AD577" s="377"/>
      <c r="AE577" s="378"/>
    </row>
    <row r="578" spans="1:31" s="379" customFormat="1" ht="29.25" customHeight="1" x14ac:dyDescent="0.25">
      <c r="A578" s="2"/>
      <c r="B578" s="2"/>
      <c r="C578" s="2"/>
      <c r="D578" s="2"/>
      <c r="E578" s="2"/>
      <c r="F578" s="2"/>
      <c r="G578" s="2"/>
      <c r="H578" s="2"/>
      <c r="I578" s="2"/>
      <c r="J578" s="644"/>
      <c r="K578" s="644"/>
      <c r="L578" s="644"/>
      <c r="M578" s="644"/>
      <c r="N578" s="644"/>
      <c r="O578" s="644"/>
      <c r="P578" s="644"/>
      <c r="Q578" s="2"/>
      <c r="R578" s="376"/>
      <c r="S578" s="376"/>
      <c r="T578" s="376"/>
      <c r="U578" s="376"/>
      <c r="V578" s="376"/>
      <c r="W578" s="376"/>
      <c r="X578" s="377"/>
      <c r="Y578" s="376"/>
      <c r="Z578" s="377"/>
      <c r="AA578" s="376"/>
      <c r="AB578" s="377"/>
      <c r="AC578" s="376"/>
      <c r="AD578" s="377"/>
      <c r="AE578" s="378"/>
    </row>
    <row r="579" spans="1:31" s="379" customFormat="1" ht="29.25" customHeight="1" x14ac:dyDescent="0.25">
      <c r="A579" s="2"/>
      <c r="B579" s="2"/>
      <c r="C579" s="2"/>
      <c r="D579" s="2"/>
      <c r="E579" s="2"/>
      <c r="F579" s="2"/>
      <c r="G579" s="2"/>
      <c r="H579" s="2"/>
      <c r="I579" s="2"/>
      <c r="J579" s="644"/>
      <c r="K579" s="644"/>
      <c r="L579" s="644"/>
      <c r="M579" s="644"/>
      <c r="N579" s="644"/>
      <c r="O579" s="644"/>
      <c r="P579" s="644"/>
      <c r="Q579" s="2"/>
      <c r="R579" s="376"/>
      <c r="S579" s="376"/>
      <c r="T579" s="376"/>
      <c r="U579" s="376"/>
      <c r="V579" s="376"/>
      <c r="W579" s="376"/>
      <c r="X579" s="377"/>
      <c r="Y579" s="376"/>
      <c r="Z579" s="377"/>
      <c r="AA579" s="376"/>
      <c r="AB579" s="377"/>
      <c r="AC579" s="376"/>
      <c r="AD579" s="377"/>
      <c r="AE579" s="378"/>
    </row>
    <row r="580" spans="1:31" s="379" customFormat="1" ht="29.25" customHeight="1" x14ac:dyDescent="0.25">
      <c r="A580" s="2"/>
      <c r="B580" s="2"/>
      <c r="C580" s="2"/>
      <c r="D580" s="2"/>
      <c r="E580" s="2"/>
      <c r="F580" s="2"/>
      <c r="G580" s="2"/>
      <c r="H580" s="2"/>
      <c r="I580" s="2"/>
      <c r="J580" s="644"/>
      <c r="K580" s="644"/>
      <c r="L580" s="644"/>
      <c r="M580" s="644"/>
      <c r="N580" s="644"/>
      <c r="O580" s="644"/>
      <c r="P580" s="644"/>
      <c r="Q580" s="2"/>
      <c r="R580" s="376"/>
      <c r="S580" s="376"/>
      <c r="T580" s="376"/>
      <c r="U580" s="376"/>
      <c r="V580" s="376"/>
      <c r="W580" s="376"/>
      <c r="X580" s="377"/>
      <c r="Y580" s="376"/>
      <c r="Z580" s="377"/>
      <c r="AA580" s="376"/>
      <c r="AB580" s="377"/>
      <c r="AC580" s="376"/>
      <c r="AD580" s="377"/>
      <c r="AE580" s="378"/>
    </row>
    <row r="581" spans="1:31" s="379" customFormat="1" ht="29.25" customHeight="1" x14ac:dyDescent="0.25">
      <c r="A581" s="2"/>
      <c r="B581" s="2"/>
      <c r="C581" s="2"/>
      <c r="D581" s="2"/>
      <c r="E581" s="2"/>
      <c r="F581" s="2"/>
      <c r="G581" s="2"/>
      <c r="H581" s="2"/>
      <c r="I581" s="2"/>
      <c r="J581" s="644"/>
      <c r="K581" s="644"/>
      <c r="L581" s="644"/>
      <c r="M581" s="644"/>
      <c r="N581" s="644"/>
      <c r="O581" s="644"/>
      <c r="P581" s="644"/>
      <c r="Q581" s="2"/>
      <c r="R581" s="376"/>
      <c r="S581" s="376"/>
      <c r="T581" s="376"/>
      <c r="U581" s="376"/>
      <c r="V581" s="376"/>
      <c r="W581" s="376"/>
      <c r="X581" s="377"/>
      <c r="Y581" s="376"/>
      <c r="Z581" s="377"/>
      <c r="AA581" s="376"/>
      <c r="AB581" s="377"/>
      <c r="AC581" s="376"/>
      <c r="AD581" s="377"/>
      <c r="AE581" s="378"/>
    </row>
    <row r="582" spans="1:31" s="379" customFormat="1" ht="29.25" customHeight="1" x14ac:dyDescent="0.25">
      <c r="A582" s="2"/>
      <c r="B582" s="2"/>
      <c r="C582" s="2"/>
      <c r="D582" s="2"/>
      <c r="E582" s="2"/>
      <c r="F582" s="2"/>
      <c r="G582" s="2"/>
      <c r="H582" s="2"/>
      <c r="I582" s="2"/>
      <c r="J582" s="644"/>
      <c r="K582" s="644"/>
      <c r="L582" s="644"/>
      <c r="M582" s="644"/>
      <c r="N582" s="644"/>
      <c r="O582" s="644"/>
      <c r="P582" s="644"/>
      <c r="Q582" s="2"/>
      <c r="R582" s="376"/>
      <c r="S582" s="376"/>
      <c r="T582" s="376"/>
      <c r="U582" s="376"/>
      <c r="V582" s="376"/>
      <c r="W582" s="376"/>
      <c r="X582" s="377"/>
      <c r="Y582" s="376"/>
      <c r="Z582" s="377"/>
      <c r="AA582" s="376"/>
      <c r="AB582" s="377"/>
      <c r="AC582" s="376"/>
      <c r="AD582" s="377"/>
      <c r="AE582" s="378"/>
    </row>
    <row r="583" spans="1:31" s="379" customFormat="1" ht="29.25" customHeight="1" x14ac:dyDescent="0.25">
      <c r="A583" s="2"/>
      <c r="B583" s="2"/>
      <c r="C583" s="2"/>
      <c r="D583" s="2"/>
      <c r="E583" s="2"/>
      <c r="F583" s="2"/>
      <c r="G583" s="2"/>
      <c r="H583" s="2"/>
      <c r="I583" s="2"/>
      <c r="J583" s="644"/>
      <c r="K583" s="644"/>
      <c r="L583" s="644"/>
      <c r="M583" s="644"/>
      <c r="N583" s="644"/>
      <c r="O583" s="644"/>
      <c r="P583" s="644"/>
      <c r="Q583" s="2"/>
      <c r="R583" s="376"/>
      <c r="S583" s="376"/>
      <c r="T583" s="376"/>
      <c r="U583" s="376"/>
      <c r="V583" s="376"/>
      <c r="W583" s="376"/>
      <c r="X583" s="377"/>
      <c r="Y583" s="376"/>
      <c r="Z583" s="377"/>
      <c r="AA583" s="376"/>
      <c r="AB583" s="377"/>
      <c r="AC583" s="376"/>
      <c r="AD583" s="377"/>
      <c r="AE583" s="378"/>
    </row>
    <row r="584" spans="1:31" s="379" customFormat="1" ht="29.25" customHeight="1" x14ac:dyDescent="0.25">
      <c r="A584" s="2"/>
      <c r="B584" s="2"/>
      <c r="C584" s="2"/>
      <c r="D584" s="2"/>
      <c r="E584" s="2"/>
      <c r="F584" s="2"/>
      <c r="G584" s="2"/>
      <c r="H584" s="2"/>
      <c r="I584" s="2"/>
      <c r="J584" s="644"/>
      <c r="K584" s="644"/>
      <c r="L584" s="644"/>
      <c r="M584" s="644"/>
      <c r="N584" s="644"/>
      <c r="O584" s="644"/>
      <c r="P584" s="644"/>
      <c r="Q584" s="2"/>
      <c r="R584" s="376"/>
      <c r="S584" s="376"/>
      <c r="T584" s="376"/>
      <c r="U584" s="376"/>
      <c r="V584" s="376"/>
      <c r="W584" s="376"/>
      <c r="X584" s="377"/>
      <c r="Y584" s="376"/>
      <c r="Z584" s="377"/>
      <c r="AA584" s="376"/>
      <c r="AB584" s="377"/>
      <c r="AC584" s="376"/>
      <c r="AD584" s="377"/>
      <c r="AE584" s="378"/>
    </row>
    <row r="585" spans="1:31" s="379" customFormat="1" ht="29.25" customHeight="1" x14ac:dyDescent="0.25">
      <c r="A585" s="2"/>
      <c r="B585" s="2"/>
      <c r="C585" s="2"/>
      <c r="D585" s="2"/>
      <c r="E585" s="2"/>
      <c r="F585" s="2"/>
      <c r="G585" s="2"/>
      <c r="H585" s="2"/>
      <c r="I585" s="2"/>
      <c r="J585" s="644"/>
      <c r="K585" s="644"/>
      <c r="L585" s="644"/>
      <c r="M585" s="644"/>
      <c r="N585" s="644"/>
      <c r="O585" s="644"/>
      <c r="P585" s="644"/>
      <c r="Q585" s="2"/>
      <c r="R585" s="376"/>
      <c r="S585" s="376"/>
      <c r="T585" s="376"/>
      <c r="U585" s="376"/>
      <c r="V585" s="376"/>
      <c r="W585" s="376"/>
      <c r="X585" s="377"/>
      <c r="Y585" s="376"/>
      <c r="Z585" s="377"/>
      <c r="AA585" s="376"/>
      <c r="AB585" s="377"/>
      <c r="AC585" s="376"/>
      <c r="AD585" s="377"/>
      <c r="AE585" s="378"/>
    </row>
    <row r="586" spans="1:31" s="379" customFormat="1" ht="29.25" customHeight="1" x14ac:dyDescent="0.25">
      <c r="A586" s="2"/>
      <c r="B586" s="2"/>
      <c r="C586" s="2"/>
      <c r="D586" s="2"/>
      <c r="E586" s="2"/>
      <c r="F586" s="2"/>
      <c r="G586" s="2"/>
      <c r="H586" s="2"/>
      <c r="I586" s="2"/>
      <c r="J586" s="644"/>
      <c r="K586" s="644"/>
      <c r="L586" s="644"/>
      <c r="M586" s="644"/>
      <c r="N586" s="644"/>
      <c r="O586" s="644"/>
      <c r="P586" s="644"/>
      <c r="Q586" s="2"/>
      <c r="R586" s="376"/>
      <c r="S586" s="376"/>
      <c r="T586" s="376"/>
      <c r="U586" s="376"/>
      <c r="V586" s="376"/>
      <c r="W586" s="376"/>
      <c r="X586" s="377"/>
      <c r="Y586" s="376"/>
      <c r="Z586" s="377"/>
      <c r="AA586" s="376"/>
      <c r="AB586" s="377"/>
      <c r="AC586" s="376"/>
      <c r="AD586" s="377"/>
      <c r="AE586" s="378"/>
    </row>
    <row r="587" spans="1:31" s="379" customFormat="1" ht="29.25" customHeight="1" x14ac:dyDescent="0.25">
      <c r="A587" s="2"/>
      <c r="B587" s="2"/>
      <c r="C587" s="2"/>
      <c r="D587" s="2"/>
      <c r="E587" s="2"/>
      <c r="F587" s="2"/>
      <c r="G587" s="2"/>
      <c r="H587" s="2"/>
      <c r="I587" s="2"/>
      <c r="J587" s="644"/>
      <c r="K587" s="644"/>
      <c r="L587" s="644"/>
      <c r="M587" s="644"/>
      <c r="N587" s="644"/>
      <c r="O587" s="644"/>
      <c r="P587" s="644"/>
      <c r="Q587" s="2"/>
      <c r="R587" s="376"/>
      <c r="S587" s="376"/>
      <c r="T587" s="376"/>
      <c r="U587" s="376"/>
      <c r="V587" s="376"/>
      <c r="W587" s="376"/>
      <c r="X587" s="377"/>
      <c r="Y587" s="376"/>
      <c r="Z587" s="377"/>
      <c r="AA587" s="376"/>
      <c r="AB587" s="377"/>
      <c r="AC587" s="376"/>
      <c r="AD587" s="377"/>
      <c r="AE587" s="378"/>
    </row>
    <row r="588" spans="1:31" s="379" customFormat="1" ht="29.25" customHeight="1" x14ac:dyDescent="0.25">
      <c r="A588" s="2"/>
      <c r="B588" s="2"/>
      <c r="C588" s="2"/>
      <c r="D588" s="2"/>
      <c r="E588" s="2"/>
      <c r="F588" s="2"/>
      <c r="G588" s="2"/>
      <c r="H588" s="2"/>
      <c r="I588" s="2"/>
      <c r="J588" s="644"/>
      <c r="K588" s="644"/>
      <c r="L588" s="644"/>
      <c r="M588" s="644"/>
      <c r="N588" s="644"/>
      <c r="O588" s="644"/>
      <c r="P588" s="644"/>
      <c r="Q588" s="2"/>
      <c r="R588" s="376"/>
      <c r="S588" s="376"/>
      <c r="T588" s="376"/>
      <c r="U588" s="376"/>
      <c r="V588" s="376"/>
      <c r="W588" s="376"/>
      <c r="X588" s="377"/>
      <c r="Y588" s="376"/>
      <c r="Z588" s="377"/>
      <c r="AA588" s="376"/>
      <c r="AB588" s="377"/>
      <c r="AC588" s="376"/>
      <c r="AD588" s="377"/>
      <c r="AE588" s="378"/>
    </row>
    <row r="589" spans="1:31" s="379" customFormat="1" ht="29.25" customHeight="1" x14ac:dyDescent="0.25">
      <c r="A589" s="2"/>
      <c r="B589" s="2"/>
      <c r="C589" s="2"/>
      <c r="D589" s="2"/>
      <c r="E589" s="2"/>
      <c r="F589" s="2"/>
      <c r="G589" s="2"/>
      <c r="H589" s="2"/>
      <c r="I589" s="2"/>
      <c r="J589" s="644"/>
      <c r="K589" s="644"/>
      <c r="L589" s="644"/>
      <c r="M589" s="644"/>
      <c r="N589" s="644"/>
      <c r="O589" s="644"/>
      <c r="P589" s="644"/>
      <c r="Q589" s="2"/>
      <c r="R589" s="376"/>
      <c r="S589" s="376"/>
      <c r="T589" s="376"/>
      <c r="U589" s="376"/>
      <c r="V589" s="376"/>
      <c r="W589" s="376"/>
      <c r="X589" s="377"/>
      <c r="Y589" s="376"/>
      <c r="Z589" s="377"/>
      <c r="AA589" s="376"/>
      <c r="AB589" s="377"/>
      <c r="AC589" s="376"/>
      <c r="AD589" s="377"/>
      <c r="AE589" s="378"/>
    </row>
    <row r="590" spans="1:31" s="379" customFormat="1" ht="29.25" customHeight="1" x14ac:dyDescent="0.25">
      <c r="A590" s="2"/>
      <c r="B590" s="2"/>
      <c r="C590" s="2"/>
      <c r="D590" s="2"/>
      <c r="E590" s="2"/>
      <c r="F590" s="2"/>
      <c r="G590" s="2"/>
      <c r="H590" s="2"/>
      <c r="I590" s="2"/>
      <c r="J590" s="644"/>
      <c r="K590" s="644"/>
      <c r="L590" s="644"/>
      <c r="M590" s="644"/>
      <c r="N590" s="644"/>
      <c r="O590" s="644"/>
      <c r="P590" s="644"/>
      <c r="Q590" s="2"/>
      <c r="R590" s="376"/>
      <c r="S590" s="376"/>
      <c r="T590" s="376"/>
      <c r="U590" s="376"/>
      <c r="V590" s="376"/>
      <c r="W590" s="376"/>
      <c r="X590" s="377"/>
      <c r="Y590" s="376"/>
      <c r="Z590" s="377"/>
      <c r="AA590" s="376"/>
      <c r="AB590" s="377"/>
      <c r="AC590" s="376"/>
      <c r="AD590" s="377"/>
      <c r="AE590" s="378"/>
    </row>
    <row r="591" spans="1:31" s="379" customFormat="1" ht="29.25" customHeight="1" x14ac:dyDescent="0.25">
      <c r="A591" s="2"/>
      <c r="B591" s="2"/>
      <c r="C591" s="2"/>
      <c r="D591" s="2"/>
      <c r="E591" s="2"/>
      <c r="F591" s="2"/>
      <c r="G591" s="2"/>
      <c r="H591" s="2"/>
      <c r="I591" s="2"/>
      <c r="J591" s="644"/>
      <c r="K591" s="644"/>
      <c r="L591" s="644"/>
      <c r="M591" s="644"/>
      <c r="N591" s="644"/>
      <c r="O591" s="644"/>
      <c r="P591" s="644"/>
      <c r="Q591" s="2"/>
      <c r="R591" s="376"/>
      <c r="S591" s="376"/>
      <c r="T591" s="376"/>
      <c r="U591" s="376"/>
      <c r="V591" s="376"/>
      <c r="W591" s="376"/>
      <c r="X591" s="377"/>
      <c r="Y591" s="376"/>
      <c r="Z591" s="377"/>
      <c r="AA591" s="376"/>
      <c r="AB591" s="377"/>
      <c r="AC591" s="376"/>
      <c r="AD591" s="377"/>
      <c r="AE591" s="378"/>
    </row>
    <row r="592" spans="1:31" s="379" customFormat="1" ht="29.25" customHeight="1" x14ac:dyDescent="0.25">
      <c r="A592" s="2"/>
      <c r="B592" s="2"/>
      <c r="C592" s="2"/>
      <c r="D592" s="2"/>
      <c r="E592" s="2"/>
      <c r="F592" s="2"/>
      <c r="G592" s="2"/>
      <c r="H592" s="2"/>
      <c r="I592" s="2"/>
      <c r="J592" s="644"/>
      <c r="K592" s="644"/>
      <c r="L592" s="644"/>
      <c r="M592" s="644"/>
      <c r="N592" s="644"/>
      <c r="O592" s="644"/>
      <c r="P592" s="644"/>
      <c r="Q592" s="2"/>
      <c r="R592" s="376"/>
      <c r="S592" s="376"/>
      <c r="T592" s="376"/>
      <c r="U592" s="376"/>
      <c r="V592" s="376"/>
      <c r="W592" s="376"/>
      <c r="X592" s="377"/>
      <c r="Y592" s="376"/>
      <c r="Z592" s="377"/>
      <c r="AA592" s="376"/>
      <c r="AB592" s="377"/>
      <c r="AC592" s="376"/>
      <c r="AD592" s="377"/>
      <c r="AE592" s="378"/>
    </row>
    <row r="593" spans="1:31" s="379" customFormat="1" ht="29.25" customHeight="1" x14ac:dyDescent="0.25">
      <c r="A593" s="2"/>
      <c r="B593" s="2"/>
      <c r="C593" s="2"/>
      <c r="D593" s="2"/>
      <c r="E593" s="2"/>
      <c r="F593" s="2"/>
      <c r="G593" s="2"/>
      <c r="H593" s="2"/>
      <c r="I593" s="2"/>
      <c r="J593" s="644"/>
      <c r="K593" s="644"/>
      <c r="L593" s="644"/>
      <c r="M593" s="644"/>
      <c r="N593" s="644"/>
      <c r="O593" s="644"/>
      <c r="P593" s="644"/>
      <c r="Q593" s="2"/>
      <c r="R593" s="376"/>
      <c r="S593" s="376"/>
      <c r="T593" s="376"/>
      <c r="U593" s="376"/>
      <c r="V593" s="376"/>
      <c r="W593" s="376"/>
      <c r="X593" s="377"/>
      <c r="Y593" s="376"/>
      <c r="Z593" s="377"/>
      <c r="AA593" s="376"/>
      <c r="AB593" s="377"/>
      <c r="AC593" s="376"/>
      <c r="AD593" s="377"/>
      <c r="AE593" s="378"/>
    </row>
    <row r="594" spans="1:31" s="379" customFormat="1" ht="29.25" customHeight="1" x14ac:dyDescent="0.25">
      <c r="A594" s="2"/>
      <c r="B594" s="2"/>
      <c r="C594" s="2"/>
      <c r="D594" s="2"/>
      <c r="E594" s="2"/>
      <c r="F594" s="2"/>
      <c r="G594" s="2"/>
      <c r="H594" s="2"/>
      <c r="I594" s="2"/>
      <c r="J594" s="644"/>
      <c r="K594" s="644"/>
      <c r="L594" s="644"/>
      <c r="M594" s="644"/>
      <c r="N594" s="644"/>
      <c r="O594" s="644"/>
      <c r="P594" s="644"/>
      <c r="Q594" s="2"/>
      <c r="R594" s="376"/>
      <c r="S594" s="376"/>
      <c r="T594" s="376"/>
      <c r="U594" s="376"/>
      <c r="V594" s="376"/>
      <c r="W594" s="376"/>
      <c r="X594" s="377"/>
      <c r="Y594" s="376"/>
      <c r="Z594" s="377"/>
      <c r="AA594" s="376"/>
      <c r="AB594" s="377"/>
      <c r="AC594" s="376"/>
      <c r="AD594" s="377"/>
      <c r="AE594" s="378"/>
    </row>
    <row r="595" spans="1:31" s="379" customFormat="1" ht="29.25" customHeight="1" x14ac:dyDescent="0.25">
      <c r="A595" s="2"/>
      <c r="B595" s="2"/>
      <c r="C595" s="2"/>
      <c r="D595" s="2"/>
      <c r="E595" s="2"/>
      <c r="F595" s="2"/>
      <c r="G595" s="2"/>
      <c r="H595" s="2"/>
      <c r="I595" s="2"/>
      <c r="J595" s="644"/>
      <c r="K595" s="644"/>
      <c r="L595" s="644"/>
      <c r="M595" s="644"/>
      <c r="N595" s="644"/>
      <c r="O595" s="644"/>
      <c r="P595" s="644"/>
      <c r="Q595" s="2"/>
      <c r="R595" s="376"/>
      <c r="S595" s="376"/>
      <c r="T595" s="376"/>
      <c r="U595" s="376"/>
      <c r="V595" s="376"/>
      <c r="W595" s="376"/>
      <c r="X595" s="377"/>
      <c r="Y595" s="376"/>
      <c r="Z595" s="377"/>
      <c r="AA595" s="376"/>
      <c r="AB595" s="377"/>
      <c r="AC595" s="376"/>
      <c r="AD595" s="377"/>
      <c r="AE595" s="378"/>
    </row>
    <row r="596" spans="1:31" s="379" customFormat="1" ht="29.25" customHeight="1" x14ac:dyDescent="0.25">
      <c r="A596" s="2"/>
      <c r="B596" s="2"/>
      <c r="C596" s="2"/>
      <c r="D596" s="2"/>
      <c r="E596" s="2"/>
      <c r="F596" s="2"/>
      <c r="G596" s="2"/>
      <c r="H596" s="2"/>
      <c r="I596" s="2"/>
      <c r="J596" s="644"/>
      <c r="K596" s="644"/>
      <c r="L596" s="644"/>
      <c r="M596" s="644"/>
      <c r="N596" s="644"/>
      <c r="O596" s="644"/>
      <c r="P596" s="644"/>
      <c r="Q596" s="2"/>
      <c r="R596" s="376"/>
      <c r="S596" s="376"/>
      <c r="T596" s="376"/>
      <c r="U596" s="376"/>
      <c r="V596" s="376"/>
      <c r="W596" s="376"/>
      <c r="X596" s="377"/>
      <c r="Y596" s="376"/>
      <c r="Z596" s="377"/>
      <c r="AA596" s="376"/>
      <c r="AB596" s="377"/>
      <c r="AC596" s="376"/>
      <c r="AD596" s="377"/>
      <c r="AE596" s="378"/>
    </row>
    <row r="597" spans="1:31" s="379" customFormat="1" ht="29.25" customHeight="1" x14ac:dyDescent="0.25">
      <c r="A597" s="2"/>
      <c r="B597" s="2"/>
      <c r="C597" s="2"/>
      <c r="D597" s="2"/>
      <c r="E597" s="2"/>
      <c r="F597" s="2"/>
      <c r="G597" s="2"/>
      <c r="H597" s="2"/>
      <c r="I597" s="2"/>
      <c r="J597" s="644"/>
      <c r="K597" s="644"/>
      <c r="L597" s="644"/>
      <c r="M597" s="644"/>
      <c r="N597" s="644"/>
      <c r="O597" s="644"/>
      <c r="P597" s="644"/>
      <c r="Q597" s="2"/>
      <c r="R597" s="376"/>
      <c r="S597" s="376"/>
      <c r="T597" s="376"/>
      <c r="U597" s="376"/>
      <c r="V597" s="376"/>
      <c r="W597" s="376"/>
      <c r="X597" s="377"/>
      <c r="Y597" s="376"/>
      <c r="Z597" s="377"/>
      <c r="AA597" s="376"/>
      <c r="AB597" s="377"/>
      <c r="AC597" s="376"/>
      <c r="AD597" s="377"/>
      <c r="AE597" s="378"/>
    </row>
    <row r="598" spans="1:31" s="379" customFormat="1" ht="29.25" customHeight="1" x14ac:dyDescent="0.25">
      <c r="A598" s="2"/>
      <c r="B598" s="2"/>
      <c r="C598" s="2"/>
      <c r="D598" s="2"/>
      <c r="E598" s="2"/>
      <c r="F598" s="2"/>
      <c r="G598" s="2"/>
      <c r="H598" s="2"/>
      <c r="I598" s="2"/>
      <c r="J598" s="644"/>
      <c r="K598" s="644"/>
      <c r="L598" s="644"/>
      <c r="M598" s="644"/>
      <c r="N598" s="644"/>
      <c r="O598" s="644"/>
      <c r="P598" s="644"/>
      <c r="Q598" s="2"/>
      <c r="R598" s="376"/>
      <c r="S598" s="376"/>
      <c r="T598" s="376"/>
      <c r="U598" s="376"/>
      <c r="V598" s="376"/>
      <c r="W598" s="376"/>
      <c r="X598" s="377"/>
      <c r="Y598" s="376"/>
      <c r="Z598" s="377"/>
      <c r="AA598" s="376"/>
      <c r="AB598" s="377"/>
      <c r="AC598" s="376"/>
      <c r="AD598" s="377"/>
      <c r="AE598" s="378"/>
    </row>
    <row r="599" spans="1:31" s="379" customFormat="1" ht="29.25" customHeight="1" x14ac:dyDescent="0.25">
      <c r="A599" s="2"/>
      <c r="B599" s="2"/>
      <c r="C599" s="2"/>
      <c r="D599" s="2"/>
      <c r="E599" s="2"/>
      <c r="F599" s="2"/>
      <c r="G599" s="2"/>
      <c r="H599" s="2"/>
      <c r="I599" s="2"/>
      <c r="J599" s="644"/>
      <c r="K599" s="644"/>
      <c r="L599" s="644"/>
      <c r="M599" s="644"/>
      <c r="N599" s="644"/>
      <c r="O599" s="644"/>
      <c r="P599" s="644"/>
      <c r="Q599" s="2"/>
      <c r="R599" s="376"/>
      <c r="S599" s="376"/>
      <c r="T599" s="376"/>
      <c r="U599" s="376"/>
      <c r="V599" s="376"/>
      <c r="W599" s="376"/>
      <c r="X599" s="377"/>
      <c r="Y599" s="376"/>
      <c r="Z599" s="377"/>
      <c r="AA599" s="376"/>
      <c r="AB599" s="377"/>
      <c r="AC599" s="376"/>
      <c r="AD599" s="377"/>
      <c r="AE599" s="378"/>
    </row>
    <row r="600" spans="1:31" s="379" customFormat="1" ht="29.25" customHeight="1" x14ac:dyDescent="0.25">
      <c r="A600" s="2"/>
      <c r="B600" s="2"/>
      <c r="C600" s="2"/>
      <c r="D600" s="2"/>
      <c r="E600" s="2"/>
      <c r="F600" s="2"/>
      <c r="G600" s="2"/>
      <c r="H600" s="2"/>
      <c r="I600" s="2"/>
      <c r="J600" s="644"/>
      <c r="K600" s="644"/>
      <c r="L600" s="644"/>
      <c r="M600" s="644"/>
      <c r="N600" s="644"/>
      <c r="O600" s="644"/>
      <c r="P600" s="644"/>
      <c r="Q600" s="2"/>
      <c r="R600" s="376"/>
      <c r="S600" s="376"/>
      <c r="T600" s="376"/>
      <c r="U600" s="376"/>
      <c r="V600" s="376"/>
      <c r="W600" s="376"/>
      <c r="X600" s="377"/>
      <c r="Y600" s="376"/>
      <c r="Z600" s="377"/>
      <c r="AA600" s="376"/>
      <c r="AB600" s="377"/>
      <c r="AC600" s="376"/>
      <c r="AD600" s="377"/>
      <c r="AE600" s="378"/>
    </row>
    <row r="601" spans="1:31" s="379" customFormat="1" ht="29.25" customHeight="1" x14ac:dyDescent="0.25">
      <c r="A601" s="2"/>
      <c r="B601" s="2"/>
      <c r="C601" s="2"/>
      <c r="D601" s="2"/>
      <c r="E601" s="2"/>
      <c r="F601" s="2"/>
      <c r="G601" s="2"/>
      <c r="H601" s="2"/>
      <c r="I601" s="2"/>
      <c r="J601" s="644"/>
      <c r="K601" s="644"/>
      <c r="L601" s="644"/>
      <c r="M601" s="644"/>
      <c r="N601" s="644"/>
      <c r="O601" s="644"/>
      <c r="P601" s="644"/>
      <c r="Q601" s="2"/>
      <c r="R601" s="376"/>
      <c r="S601" s="376"/>
      <c r="T601" s="376"/>
      <c r="U601" s="376"/>
      <c r="V601" s="376"/>
      <c r="W601" s="376"/>
      <c r="X601" s="377"/>
      <c r="Y601" s="376"/>
      <c r="Z601" s="377"/>
      <c r="AA601" s="376"/>
      <c r="AB601" s="377"/>
      <c r="AC601" s="376"/>
      <c r="AD601" s="377"/>
      <c r="AE601" s="378"/>
    </row>
    <row r="602" spans="1:31" s="379" customFormat="1" ht="29.25" customHeight="1" x14ac:dyDescent="0.25">
      <c r="A602" s="2"/>
      <c r="B602" s="2"/>
      <c r="C602" s="2"/>
      <c r="D602" s="2"/>
      <c r="E602" s="2"/>
      <c r="F602" s="2"/>
      <c r="G602" s="2"/>
      <c r="H602" s="2"/>
      <c r="I602" s="2"/>
      <c r="J602" s="644"/>
      <c r="K602" s="644"/>
      <c r="L602" s="644"/>
      <c r="M602" s="644"/>
      <c r="N602" s="644"/>
      <c r="O602" s="644"/>
      <c r="P602" s="644"/>
      <c r="Q602" s="2"/>
      <c r="R602" s="376"/>
      <c r="S602" s="376"/>
      <c r="T602" s="376"/>
      <c r="U602" s="376"/>
      <c r="V602" s="376"/>
      <c r="W602" s="376"/>
      <c r="X602" s="377"/>
      <c r="Y602" s="376"/>
      <c r="Z602" s="377"/>
      <c r="AA602" s="376"/>
      <c r="AB602" s="377"/>
      <c r="AC602" s="376"/>
      <c r="AD602" s="377"/>
      <c r="AE602" s="378"/>
    </row>
    <row r="603" spans="1:31" s="379" customFormat="1" ht="29.25" customHeight="1" x14ac:dyDescent="0.25">
      <c r="A603" s="2"/>
      <c r="B603" s="2"/>
      <c r="C603" s="2"/>
      <c r="D603" s="2"/>
      <c r="E603" s="2"/>
      <c r="F603" s="2"/>
      <c r="G603" s="2"/>
      <c r="H603" s="2"/>
      <c r="I603" s="2"/>
      <c r="J603" s="644"/>
      <c r="K603" s="644"/>
      <c r="L603" s="644"/>
      <c r="M603" s="644"/>
      <c r="N603" s="644"/>
      <c r="O603" s="644"/>
      <c r="P603" s="644"/>
      <c r="Q603" s="2"/>
      <c r="R603" s="376"/>
      <c r="S603" s="376"/>
      <c r="T603" s="376"/>
      <c r="U603" s="376"/>
      <c r="V603" s="376"/>
      <c r="W603" s="376"/>
      <c r="X603" s="377"/>
      <c r="Y603" s="376"/>
      <c r="Z603" s="377"/>
      <c r="AA603" s="376"/>
      <c r="AB603" s="377"/>
      <c r="AC603" s="376"/>
      <c r="AD603" s="377"/>
      <c r="AE603" s="378"/>
    </row>
    <row r="604" spans="1:31" s="379" customFormat="1" ht="29.25" customHeight="1" x14ac:dyDescent="0.25">
      <c r="A604" s="2"/>
      <c r="B604" s="2"/>
      <c r="C604" s="2"/>
      <c r="D604" s="2"/>
      <c r="E604" s="2"/>
      <c r="F604" s="2"/>
      <c r="G604" s="2"/>
      <c r="H604" s="2"/>
      <c r="I604" s="2"/>
      <c r="J604" s="644"/>
      <c r="K604" s="644"/>
      <c r="L604" s="644"/>
      <c r="M604" s="644"/>
      <c r="N604" s="644"/>
      <c r="O604" s="644"/>
      <c r="P604" s="644"/>
      <c r="Q604" s="2"/>
      <c r="R604" s="376"/>
      <c r="S604" s="376"/>
      <c r="T604" s="376"/>
      <c r="U604" s="376"/>
      <c r="V604" s="376"/>
      <c r="W604" s="376"/>
      <c r="X604" s="377"/>
      <c r="Y604" s="376"/>
      <c r="Z604" s="377"/>
      <c r="AA604" s="376"/>
      <c r="AB604" s="377"/>
      <c r="AC604" s="376"/>
      <c r="AD604" s="377"/>
      <c r="AE604" s="378"/>
    </row>
    <row r="605" spans="1:31" s="379" customFormat="1" ht="29.25" customHeight="1" x14ac:dyDescent="0.25">
      <c r="A605" s="2"/>
      <c r="B605" s="2"/>
      <c r="C605" s="2"/>
      <c r="D605" s="2"/>
      <c r="E605" s="2"/>
      <c r="F605" s="2"/>
      <c r="G605" s="2"/>
      <c r="H605" s="2"/>
      <c r="I605" s="2"/>
      <c r="J605" s="644"/>
      <c r="K605" s="644"/>
      <c r="L605" s="644"/>
      <c r="M605" s="644"/>
      <c r="N605" s="644"/>
      <c r="O605" s="644"/>
      <c r="P605" s="644"/>
      <c r="Q605" s="2"/>
      <c r="R605" s="376"/>
      <c r="S605" s="376"/>
      <c r="T605" s="376"/>
      <c r="U605" s="376"/>
      <c r="V605" s="376"/>
      <c r="W605" s="376"/>
      <c r="X605" s="377"/>
      <c r="Y605" s="376"/>
      <c r="Z605" s="377"/>
      <c r="AA605" s="376"/>
      <c r="AB605" s="377"/>
      <c r="AC605" s="376"/>
      <c r="AD605" s="377"/>
      <c r="AE605" s="378"/>
    </row>
    <row r="606" spans="1:31" s="379" customFormat="1" ht="29.25" customHeight="1" x14ac:dyDescent="0.25">
      <c r="A606" s="2"/>
      <c r="B606" s="2"/>
      <c r="C606" s="2"/>
      <c r="D606" s="2"/>
      <c r="E606" s="2"/>
      <c r="F606" s="2"/>
      <c r="G606" s="2"/>
      <c r="H606" s="2"/>
      <c r="I606" s="2"/>
      <c r="J606" s="644"/>
      <c r="K606" s="644"/>
      <c r="L606" s="644"/>
      <c r="M606" s="644"/>
      <c r="N606" s="644"/>
      <c r="O606" s="644"/>
      <c r="P606" s="644"/>
      <c r="Q606" s="2"/>
      <c r="R606" s="376"/>
      <c r="S606" s="376"/>
      <c r="T606" s="376"/>
      <c r="U606" s="376"/>
      <c r="V606" s="376"/>
      <c r="W606" s="376"/>
      <c r="X606" s="377"/>
      <c r="Y606" s="376"/>
      <c r="Z606" s="377"/>
      <c r="AA606" s="376"/>
      <c r="AB606" s="377"/>
      <c r="AC606" s="376"/>
      <c r="AD606" s="377"/>
      <c r="AE606" s="378"/>
    </row>
    <row r="607" spans="1:31" s="379" customFormat="1" ht="29.25" customHeight="1" x14ac:dyDescent="0.25">
      <c r="A607" s="2"/>
      <c r="B607" s="2"/>
      <c r="C607" s="2"/>
      <c r="D607" s="2"/>
      <c r="E607" s="2"/>
      <c r="F607" s="2"/>
      <c r="G607" s="2"/>
      <c r="H607" s="2"/>
      <c r="I607" s="2"/>
      <c r="J607" s="644"/>
      <c r="K607" s="644"/>
      <c r="L607" s="644"/>
      <c r="M607" s="644"/>
      <c r="N607" s="644"/>
      <c r="O607" s="644"/>
      <c r="P607" s="644"/>
      <c r="Q607" s="2"/>
      <c r="R607" s="376"/>
      <c r="S607" s="376"/>
      <c r="T607" s="376"/>
      <c r="U607" s="376"/>
      <c r="V607" s="376"/>
      <c r="W607" s="376"/>
      <c r="X607" s="377"/>
      <c r="Y607" s="376"/>
      <c r="Z607" s="377"/>
      <c r="AA607" s="376"/>
      <c r="AB607" s="377"/>
      <c r="AC607" s="376"/>
      <c r="AD607" s="377"/>
      <c r="AE607" s="378"/>
    </row>
    <row r="608" spans="1:31" s="379" customFormat="1" ht="29.25" customHeight="1" x14ac:dyDescent="0.25">
      <c r="A608" s="2"/>
      <c r="B608" s="2"/>
      <c r="C608" s="2"/>
      <c r="D608" s="2"/>
      <c r="E608" s="2"/>
      <c r="F608" s="2"/>
      <c r="G608" s="2"/>
      <c r="H608" s="2"/>
      <c r="I608" s="2"/>
      <c r="J608" s="644"/>
      <c r="K608" s="644"/>
      <c r="L608" s="644"/>
      <c r="M608" s="644"/>
      <c r="N608" s="644"/>
      <c r="O608" s="644"/>
      <c r="P608" s="644"/>
      <c r="Q608" s="2"/>
      <c r="R608" s="376"/>
      <c r="S608" s="376"/>
      <c r="T608" s="376"/>
      <c r="U608" s="376"/>
      <c r="V608" s="376"/>
      <c r="W608" s="376"/>
      <c r="X608" s="377"/>
      <c r="Y608" s="376"/>
      <c r="Z608" s="377"/>
      <c r="AA608" s="376"/>
      <c r="AB608" s="377"/>
      <c r="AC608" s="376"/>
      <c r="AD608" s="377"/>
      <c r="AE608" s="378"/>
    </row>
    <row r="609" spans="1:31" s="379" customFormat="1" ht="29.25" customHeight="1" x14ac:dyDescent="0.25">
      <c r="A609" s="2"/>
      <c r="B609" s="2"/>
      <c r="C609" s="2"/>
      <c r="D609" s="2"/>
      <c r="E609" s="2"/>
      <c r="F609" s="2"/>
      <c r="G609" s="2"/>
      <c r="H609" s="2"/>
      <c r="I609" s="2"/>
      <c r="J609" s="644"/>
      <c r="K609" s="644"/>
      <c r="L609" s="644"/>
      <c r="M609" s="644"/>
      <c r="N609" s="644"/>
      <c r="O609" s="644"/>
      <c r="P609" s="644"/>
      <c r="Q609" s="2"/>
      <c r="R609" s="376"/>
      <c r="S609" s="376"/>
      <c r="T609" s="376"/>
      <c r="U609" s="376"/>
      <c r="V609" s="376"/>
      <c r="W609" s="376"/>
      <c r="X609" s="377"/>
      <c r="Y609" s="376"/>
      <c r="Z609" s="377"/>
      <c r="AA609" s="376"/>
      <c r="AB609" s="377"/>
      <c r="AC609" s="376"/>
      <c r="AD609" s="377"/>
      <c r="AE609" s="378"/>
    </row>
    <row r="610" spans="1:31" s="379" customFormat="1" ht="29.25" customHeight="1" x14ac:dyDescent="0.25">
      <c r="A610" s="2"/>
      <c r="B610" s="2"/>
      <c r="C610" s="2"/>
      <c r="D610" s="2"/>
      <c r="E610" s="2"/>
      <c r="F610" s="2"/>
      <c r="G610" s="2"/>
      <c r="H610" s="2"/>
      <c r="I610" s="2"/>
      <c r="J610" s="644"/>
      <c r="K610" s="644"/>
      <c r="L610" s="644"/>
      <c r="M610" s="644"/>
      <c r="N610" s="644"/>
      <c r="O610" s="644"/>
      <c r="P610" s="644"/>
      <c r="Q610" s="2"/>
      <c r="R610" s="376"/>
      <c r="S610" s="376"/>
      <c r="T610" s="376"/>
      <c r="U610" s="376"/>
      <c r="V610" s="376"/>
      <c r="W610" s="376"/>
      <c r="X610" s="377"/>
      <c r="Y610" s="376"/>
      <c r="Z610" s="377"/>
      <c r="AA610" s="376"/>
      <c r="AB610" s="377"/>
      <c r="AC610" s="376"/>
      <c r="AD610" s="377"/>
      <c r="AE610" s="378"/>
    </row>
    <row r="611" spans="1:31" s="379" customFormat="1" ht="29.25" customHeight="1" x14ac:dyDescent="0.25">
      <c r="A611" s="2"/>
      <c r="B611" s="2"/>
      <c r="C611" s="2"/>
      <c r="D611" s="2"/>
      <c r="E611" s="2"/>
      <c r="F611" s="2"/>
      <c r="G611" s="2"/>
      <c r="H611" s="2"/>
      <c r="I611" s="2"/>
      <c r="J611" s="644"/>
      <c r="K611" s="644"/>
      <c r="L611" s="644"/>
      <c r="M611" s="644"/>
      <c r="N611" s="644"/>
      <c r="O611" s="644"/>
      <c r="P611" s="644"/>
      <c r="Q611" s="2"/>
      <c r="R611" s="376"/>
      <c r="S611" s="376"/>
      <c r="T611" s="376"/>
      <c r="U611" s="376"/>
      <c r="V611" s="376"/>
      <c r="W611" s="376"/>
      <c r="X611" s="377"/>
      <c r="Y611" s="376"/>
      <c r="Z611" s="377"/>
      <c r="AA611" s="376"/>
      <c r="AB611" s="377"/>
      <c r="AC611" s="376"/>
      <c r="AD611" s="377"/>
      <c r="AE611" s="378"/>
    </row>
    <row r="612" spans="1:31" s="379" customFormat="1" ht="29.25" customHeight="1" x14ac:dyDescent="0.25">
      <c r="A612" s="2"/>
      <c r="B612" s="2"/>
      <c r="C612" s="2"/>
      <c r="D612" s="2"/>
      <c r="E612" s="2"/>
      <c r="F612" s="2"/>
      <c r="G612" s="2"/>
      <c r="H612" s="2"/>
      <c r="I612" s="2"/>
      <c r="J612" s="644"/>
      <c r="K612" s="644"/>
      <c r="L612" s="644"/>
      <c r="M612" s="644"/>
      <c r="N612" s="644"/>
      <c r="O612" s="644"/>
      <c r="P612" s="644"/>
      <c r="Q612" s="2"/>
      <c r="R612" s="376"/>
      <c r="S612" s="376"/>
      <c r="T612" s="376"/>
      <c r="U612" s="376"/>
      <c r="V612" s="376"/>
      <c r="W612" s="376"/>
      <c r="X612" s="377"/>
      <c r="Y612" s="376"/>
      <c r="Z612" s="377"/>
      <c r="AA612" s="376"/>
      <c r="AB612" s="377"/>
      <c r="AC612" s="376"/>
      <c r="AD612" s="377"/>
      <c r="AE612" s="378"/>
    </row>
    <row r="613" spans="1:31" s="379" customFormat="1" ht="29.25" customHeight="1" x14ac:dyDescent="0.25">
      <c r="A613" s="2"/>
      <c r="B613" s="2"/>
      <c r="C613" s="2"/>
      <c r="D613" s="2"/>
      <c r="E613" s="2"/>
      <c r="F613" s="2"/>
      <c r="G613" s="2"/>
      <c r="H613" s="2"/>
      <c r="I613" s="2"/>
      <c r="J613" s="644"/>
      <c r="K613" s="644"/>
      <c r="L613" s="644"/>
      <c r="M613" s="644"/>
      <c r="N613" s="644"/>
      <c r="O613" s="644"/>
      <c r="P613" s="644"/>
      <c r="Q613" s="2"/>
      <c r="R613" s="376"/>
      <c r="S613" s="376"/>
      <c r="T613" s="376"/>
      <c r="U613" s="376"/>
      <c r="V613" s="376"/>
      <c r="W613" s="376"/>
      <c r="X613" s="377"/>
      <c r="Y613" s="376"/>
      <c r="Z613" s="377"/>
      <c r="AA613" s="376"/>
      <c r="AB613" s="377"/>
      <c r="AC613" s="376"/>
      <c r="AD613" s="377"/>
      <c r="AE613" s="378"/>
    </row>
    <row r="614" spans="1:31" s="379" customFormat="1" ht="29.25" customHeight="1" x14ac:dyDescent="0.25">
      <c r="A614" s="2"/>
      <c r="B614" s="2"/>
      <c r="C614" s="2"/>
      <c r="D614" s="2"/>
      <c r="E614" s="2"/>
      <c r="F614" s="2"/>
      <c r="G614" s="2"/>
      <c r="H614" s="2"/>
      <c r="I614" s="2"/>
      <c r="J614" s="644"/>
      <c r="K614" s="644"/>
      <c r="L614" s="644"/>
      <c r="M614" s="644"/>
      <c r="N614" s="644"/>
      <c r="O614" s="644"/>
      <c r="P614" s="644"/>
      <c r="Q614" s="2"/>
      <c r="R614" s="376"/>
      <c r="S614" s="376"/>
      <c r="T614" s="376"/>
      <c r="U614" s="376"/>
      <c r="V614" s="376"/>
      <c r="W614" s="376"/>
      <c r="X614" s="377"/>
      <c r="Y614" s="376"/>
      <c r="Z614" s="377"/>
      <c r="AA614" s="376"/>
      <c r="AB614" s="377"/>
      <c r="AC614" s="376"/>
      <c r="AD614" s="377"/>
      <c r="AE614" s="378"/>
    </row>
    <row r="615" spans="1:31" s="379" customFormat="1" ht="29.25" customHeight="1" x14ac:dyDescent="0.25">
      <c r="A615" s="2"/>
      <c r="B615" s="2"/>
      <c r="C615" s="2"/>
      <c r="D615" s="2"/>
      <c r="E615" s="2"/>
      <c r="F615" s="2"/>
      <c r="G615" s="2"/>
      <c r="H615" s="2"/>
      <c r="I615" s="2"/>
      <c r="J615" s="644"/>
      <c r="K615" s="644"/>
      <c r="L615" s="644"/>
      <c r="M615" s="644"/>
      <c r="N615" s="644"/>
      <c r="O615" s="644"/>
      <c r="P615" s="644"/>
      <c r="Q615" s="2"/>
      <c r="R615" s="376"/>
      <c r="S615" s="376"/>
      <c r="T615" s="376"/>
      <c r="U615" s="376"/>
      <c r="V615" s="376"/>
      <c r="W615" s="376"/>
      <c r="X615" s="377"/>
      <c r="Y615" s="376"/>
      <c r="Z615" s="377"/>
      <c r="AA615" s="376"/>
      <c r="AB615" s="377"/>
      <c r="AC615" s="376"/>
      <c r="AD615" s="377"/>
      <c r="AE615" s="378"/>
    </row>
    <row r="616" spans="1:31" s="379" customFormat="1" ht="29.25" customHeight="1" x14ac:dyDescent="0.25">
      <c r="A616" s="2"/>
      <c r="B616" s="2"/>
      <c r="C616" s="2"/>
      <c r="D616" s="2"/>
      <c r="E616" s="2"/>
      <c r="F616" s="2"/>
      <c r="G616" s="2"/>
      <c r="H616" s="2"/>
      <c r="I616" s="2"/>
      <c r="J616" s="644"/>
      <c r="K616" s="644"/>
      <c r="L616" s="644"/>
      <c r="M616" s="644"/>
      <c r="N616" s="644"/>
      <c r="O616" s="644"/>
      <c r="P616" s="644"/>
      <c r="Q616" s="2"/>
      <c r="R616" s="376"/>
      <c r="S616" s="376"/>
      <c r="T616" s="376"/>
      <c r="U616" s="376"/>
      <c r="V616" s="376"/>
      <c r="W616" s="376"/>
      <c r="X616" s="377"/>
      <c r="Y616" s="376"/>
      <c r="Z616" s="377"/>
      <c r="AA616" s="376"/>
      <c r="AB616" s="377"/>
      <c r="AC616" s="376"/>
      <c r="AD616" s="377"/>
      <c r="AE616" s="378"/>
    </row>
    <row r="617" spans="1:31" s="379" customFormat="1" ht="29.25" customHeight="1" x14ac:dyDescent="0.25">
      <c r="A617" s="2"/>
      <c r="B617" s="2"/>
      <c r="C617" s="2"/>
      <c r="D617" s="2"/>
      <c r="E617" s="2"/>
      <c r="F617" s="2"/>
      <c r="G617" s="2"/>
      <c r="H617" s="2"/>
      <c r="I617" s="2"/>
      <c r="J617" s="644"/>
      <c r="K617" s="644"/>
      <c r="L617" s="644"/>
      <c r="M617" s="644"/>
      <c r="N617" s="644"/>
      <c r="O617" s="644"/>
      <c r="P617" s="644"/>
      <c r="Q617" s="2"/>
      <c r="R617" s="376"/>
      <c r="S617" s="376"/>
      <c r="T617" s="376"/>
      <c r="U617" s="376"/>
      <c r="V617" s="376"/>
      <c r="W617" s="376"/>
      <c r="X617" s="377"/>
      <c r="Y617" s="376"/>
      <c r="Z617" s="377"/>
      <c r="AA617" s="376"/>
      <c r="AB617" s="377"/>
      <c r="AC617" s="376"/>
      <c r="AD617" s="377"/>
      <c r="AE617" s="378"/>
    </row>
    <row r="618" spans="1:31" s="379" customFormat="1" ht="29.25" customHeight="1" x14ac:dyDescent="0.25">
      <c r="A618" s="2"/>
      <c r="B618" s="2"/>
      <c r="C618" s="2"/>
      <c r="D618" s="2"/>
      <c r="E618" s="2"/>
      <c r="F618" s="2"/>
      <c r="G618" s="2"/>
      <c r="H618" s="2"/>
      <c r="I618" s="2"/>
      <c r="J618" s="644"/>
      <c r="K618" s="644"/>
      <c r="L618" s="644"/>
      <c r="M618" s="644"/>
      <c r="N618" s="644"/>
      <c r="O618" s="644"/>
      <c r="P618" s="644"/>
      <c r="Q618" s="2"/>
      <c r="R618" s="376"/>
      <c r="S618" s="376"/>
      <c r="T618" s="376"/>
      <c r="U618" s="376"/>
      <c r="V618" s="376"/>
      <c r="W618" s="376"/>
      <c r="X618" s="377"/>
      <c r="Y618" s="376"/>
      <c r="Z618" s="377"/>
      <c r="AA618" s="376"/>
      <c r="AB618" s="377"/>
      <c r="AC618" s="376"/>
      <c r="AD618" s="377"/>
      <c r="AE618" s="378"/>
    </row>
    <row r="619" spans="1:31" s="379" customFormat="1" ht="29.25" customHeight="1" x14ac:dyDescent="0.25">
      <c r="A619" s="2"/>
      <c r="B619" s="2"/>
      <c r="C619" s="2"/>
      <c r="D619" s="2"/>
      <c r="E619" s="2"/>
      <c r="F619" s="2"/>
      <c r="G619" s="2"/>
      <c r="H619" s="2"/>
      <c r="I619" s="2"/>
      <c r="J619" s="644"/>
      <c r="K619" s="644"/>
      <c r="L619" s="644"/>
      <c r="M619" s="644"/>
      <c r="N619" s="644"/>
      <c r="O619" s="644"/>
      <c r="P619" s="644"/>
      <c r="Q619" s="2"/>
      <c r="R619" s="376"/>
      <c r="S619" s="376"/>
      <c r="T619" s="376"/>
      <c r="U619" s="376"/>
      <c r="V619" s="376"/>
      <c r="W619" s="376"/>
      <c r="X619" s="377"/>
      <c r="Y619" s="376"/>
      <c r="Z619" s="377"/>
      <c r="AA619" s="376"/>
      <c r="AB619" s="377"/>
      <c r="AC619" s="376"/>
      <c r="AD619" s="377"/>
      <c r="AE619" s="378"/>
    </row>
    <row r="620" spans="1:31" s="379" customFormat="1" ht="29.25" customHeight="1" x14ac:dyDescent="0.25">
      <c r="A620" s="2"/>
      <c r="B620" s="2"/>
      <c r="C620" s="2"/>
      <c r="D620" s="2"/>
      <c r="E620" s="2"/>
      <c r="F620" s="2"/>
      <c r="G620" s="2"/>
      <c r="H620" s="2"/>
      <c r="I620" s="2"/>
      <c r="J620" s="644"/>
      <c r="K620" s="644"/>
      <c r="L620" s="644"/>
      <c r="M620" s="644"/>
      <c r="N620" s="644"/>
      <c r="O620" s="644"/>
      <c r="P620" s="644"/>
      <c r="Q620" s="2"/>
      <c r="R620" s="376"/>
      <c r="S620" s="376"/>
      <c r="T620" s="376"/>
      <c r="U620" s="376"/>
      <c r="V620" s="376"/>
      <c r="W620" s="376"/>
      <c r="X620" s="377"/>
      <c r="Y620" s="376"/>
      <c r="Z620" s="377"/>
      <c r="AA620" s="376"/>
      <c r="AB620" s="377"/>
      <c r="AC620" s="376"/>
      <c r="AD620" s="377"/>
      <c r="AE620" s="378"/>
    </row>
    <row r="621" spans="1:31" s="379" customFormat="1" ht="29.25" customHeight="1" x14ac:dyDescent="0.25">
      <c r="A621" s="2"/>
      <c r="B621" s="2"/>
      <c r="C621" s="2"/>
      <c r="D621" s="2"/>
      <c r="E621" s="2"/>
      <c r="F621" s="2"/>
      <c r="G621" s="2"/>
      <c r="H621" s="2"/>
      <c r="I621" s="2"/>
      <c r="J621" s="644"/>
      <c r="K621" s="644"/>
      <c r="L621" s="644"/>
      <c r="M621" s="644"/>
      <c r="N621" s="644"/>
      <c r="O621" s="644"/>
      <c r="P621" s="644"/>
      <c r="Q621" s="2"/>
      <c r="R621" s="376"/>
      <c r="S621" s="376"/>
      <c r="T621" s="376"/>
      <c r="U621" s="376"/>
      <c r="V621" s="376"/>
      <c r="W621" s="376"/>
      <c r="X621" s="377"/>
      <c r="Y621" s="376"/>
      <c r="Z621" s="377"/>
      <c r="AA621" s="376"/>
      <c r="AB621" s="377"/>
      <c r="AC621" s="376"/>
      <c r="AD621" s="377"/>
      <c r="AE621" s="378"/>
    </row>
    <row r="622" spans="1:31" s="379" customFormat="1" ht="29.25" customHeight="1" x14ac:dyDescent="0.25">
      <c r="A622" s="2"/>
      <c r="B622" s="2"/>
      <c r="C622" s="2"/>
      <c r="D622" s="2"/>
      <c r="E622" s="2"/>
      <c r="F622" s="2"/>
      <c r="G622" s="2"/>
      <c r="H622" s="2"/>
      <c r="I622" s="2"/>
      <c r="J622" s="644"/>
      <c r="K622" s="644"/>
      <c r="L622" s="644"/>
      <c r="M622" s="644"/>
      <c r="N622" s="644"/>
      <c r="O622" s="644"/>
      <c r="P622" s="644"/>
      <c r="Q622" s="2"/>
      <c r="R622" s="376"/>
      <c r="S622" s="376"/>
      <c r="T622" s="376"/>
      <c r="U622" s="376"/>
      <c r="V622" s="376"/>
      <c r="W622" s="376"/>
      <c r="X622" s="377"/>
      <c r="Y622" s="376"/>
      <c r="Z622" s="377"/>
      <c r="AA622" s="376"/>
      <c r="AB622" s="377"/>
      <c r="AC622" s="376"/>
      <c r="AD622" s="377"/>
      <c r="AE622" s="378"/>
    </row>
    <row r="623" spans="1:31" s="379" customFormat="1" ht="29.25" customHeight="1" x14ac:dyDescent="0.25">
      <c r="A623" s="2"/>
      <c r="B623" s="2"/>
      <c r="C623" s="2"/>
      <c r="D623" s="2"/>
      <c r="E623" s="2"/>
      <c r="F623" s="2"/>
      <c r="G623" s="2"/>
      <c r="H623" s="2"/>
      <c r="I623" s="2"/>
      <c r="J623" s="644"/>
      <c r="K623" s="644"/>
      <c r="L623" s="644"/>
      <c r="M623" s="644"/>
      <c r="N623" s="644"/>
      <c r="O623" s="644"/>
      <c r="P623" s="644"/>
      <c r="Q623" s="2"/>
      <c r="R623" s="376"/>
      <c r="S623" s="376"/>
      <c r="T623" s="376"/>
      <c r="U623" s="376"/>
      <c r="V623" s="376"/>
      <c r="W623" s="376"/>
      <c r="X623" s="377"/>
      <c r="Y623" s="376"/>
      <c r="Z623" s="377"/>
      <c r="AA623" s="376"/>
      <c r="AB623" s="377"/>
      <c r="AC623" s="376"/>
      <c r="AD623" s="377"/>
      <c r="AE623" s="378"/>
    </row>
    <row r="624" spans="1:31" s="379" customFormat="1" ht="29.25" customHeight="1" x14ac:dyDescent="0.25">
      <c r="A624" s="2"/>
      <c r="B624" s="2"/>
      <c r="C624" s="2"/>
      <c r="D624" s="2"/>
      <c r="E624" s="2"/>
      <c r="F624" s="2"/>
      <c r="G624" s="2"/>
      <c r="H624" s="2"/>
      <c r="I624" s="2"/>
      <c r="J624" s="644"/>
      <c r="K624" s="644"/>
      <c r="L624" s="644"/>
      <c r="M624" s="644"/>
      <c r="N624" s="644"/>
      <c r="O624" s="644"/>
      <c r="P624" s="644"/>
      <c r="Q624" s="2"/>
      <c r="R624" s="376"/>
      <c r="S624" s="376"/>
      <c r="T624" s="376"/>
      <c r="U624" s="376"/>
      <c r="V624" s="376"/>
      <c r="W624" s="376"/>
      <c r="X624" s="377"/>
      <c r="Y624" s="376"/>
      <c r="Z624" s="377"/>
      <c r="AA624" s="376"/>
      <c r="AB624" s="377"/>
      <c r="AC624" s="376"/>
      <c r="AD624" s="377"/>
      <c r="AE624" s="378"/>
    </row>
    <row r="625" spans="1:31" s="379" customFormat="1" ht="29.25" customHeight="1" x14ac:dyDescent="0.25">
      <c r="A625" s="2"/>
      <c r="B625" s="2"/>
      <c r="C625" s="2"/>
      <c r="D625" s="2"/>
      <c r="E625" s="2"/>
      <c r="F625" s="2"/>
      <c r="G625" s="2"/>
      <c r="H625" s="2"/>
      <c r="I625" s="2"/>
      <c r="J625" s="644"/>
      <c r="K625" s="644"/>
      <c r="L625" s="644"/>
      <c r="M625" s="644"/>
      <c r="N625" s="644"/>
      <c r="O625" s="644"/>
      <c r="P625" s="644"/>
      <c r="Q625" s="2"/>
      <c r="R625" s="376"/>
      <c r="S625" s="376"/>
      <c r="T625" s="376"/>
      <c r="U625" s="376"/>
      <c r="V625" s="376"/>
      <c r="W625" s="376"/>
      <c r="X625" s="377"/>
      <c r="Y625" s="376"/>
      <c r="Z625" s="377"/>
      <c r="AA625" s="376"/>
      <c r="AB625" s="377"/>
      <c r="AC625" s="376"/>
      <c r="AD625" s="377"/>
      <c r="AE625" s="378"/>
    </row>
    <row r="626" spans="1:31" s="379" customFormat="1" ht="29.25" customHeight="1" x14ac:dyDescent="0.25">
      <c r="A626" s="2"/>
      <c r="B626" s="2"/>
      <c r="C626" s="2"/>
      <c r="D626" s="2"/>
      <c r="E626" s="2"/>
      <c r="F626" s="2"/>
      <c r="G626" s="2"/>
      <c r="H626" s="2"/>
      <c r="I626" s="2"/>
      <c r="J626" s="644"/>
      <c r="K626" s="644"/>
      <c r="L626" s="644"/>
      <c r="M626" s="644"/>
      <c r="N626" s="644"/>
      <c r="O626" s="644"/>
      <c r="P626" s="644"/>
      <c r="Q626" s="2"/>
      <c r="R626" s="376"/>
      <c r="S626" s="376"/>
      <c r="T626" s="376"/>
      <c r="U626" s="376"/>
      <c r="V626" s="376"/>
      <c r="W626" s="376"/>
      <c r="X626" s="377"/>
      <c r="Y626" s="376"/>
      <c r="Z626" s="377"/>
      <c r="AA626" s="376"/>
      <c r="AB626" s="377"/>
      <c r="AC626" s="376"/>
      <c r="AD626" s="377"/>
      <c r="AE626" s="378"/>
    </row>
    <row r="627" spans="1:31" s="379" customFormat="1" ht="29.25" customHeight="1" x14ac:dyDescent="0.25">
      <c r="A627" s="2"/>
      <c r="B627" s="2"/>
      <c r="C627" s="2"/>
      <c r="D627" s="2"/>
      <c r="E627" s="2"/>
      <c r="F627" s="2"/>
      <c r="G627" s="2"/>
      <c r="H627" s="2"/>
      <c r="I627" s="2"/>
      <c r="J627" s="644"/>
      <c r="K627" s="644"/>
      <c r="L627" s="644"/>
      <c r="M627" s="644"/>
      <c r="N627" s="644"/>
      <c r="O627" s="644"/>
      <c r="P627" s="644"/>
      <c r="Q627" s="2"/>
      <c r="R627" s="376"/>
      <c r="S627" s="376"/>
      <c r="T627" s="376"/>
      <c r="U627" s="376"/>
      <c r="V627" s="376"/>
      <c r="W627" s="376"/>
      <c r="X627" s="377"/>
      <c r="Y627" s="376"/>
      <c r="Z627" s="377"/>
      <c r="AA627" s="376"/>
      <c r="AB627" s="377"/>
      <c r="AC627" s="376"/>
      <c r="AD627" s="377"/>
      <c r="AE627" s="378"/>
    </row>
    <row r="628" spans="1:31" s="379" customFormat="1" ht="29.25" customHeight="1" x14ac:dyDescent="0.25">
      <c r="A628" s="2"/>
      <c r="B628" s="2"/>
      <c r="C628" s="2"/>
      <c r="D628" s="2"/>
      <c r="E628" s="2"/>
      <c r="F628" s="2"/>
      <c r="G628" s="2"/>
      <c r="H628" s="2"/>
      <c r="I628" s="2"/>
      <c r="J628" s="644"/>
      <c r="K628" s="644"/>
      <c r="L628" s="644"/>
      <c r="M628" s="644"/>
      <c r="N628" s="644"/>
      <c r="O628" s="644"/>
      <c r="P628" s="644"/>
      <c r="Q628" s="2"/>
      <c r="R628" s="376"/>
      <c r="S628" s="376"/>
      <c r="T628" s="376"/>
      <c r="U628" s="376"/>
      <c r="V628" s="376"/>
      <c r="W628" s="376"/>
      <c r="X628" s="377"/>
      <c r="Y628" s="376"/>
      <c r="Z628" s="377"/>
      <c r="AA628" s="376"/>
      <c r="AB628" s="377"/>
      <c r="AC628" s="376"/>
      <c r="AD628" s="377"/>
      <c r="AE628" s="378"/>
    </row>
    <row r="629" spans="1:31" s="379" customFormat="1" ht="29.25" customHeight="1" x14ac:dyDescent="0.25">
      <c r="A629" s="2"/>
      <c r="B629" s="2"/>
      <c r="C629" s="2"/>
      <c r="D629" s="2"/>
      <c r="E629" s="2"/>
      <c r="F629" s="2"/>
      <c r="G629" s="2"/>
      <c r="H629" s="2"/>
      <c r="I629" s="2"/>
      <c r="J629" s="644"/>
      <c r="K629" s="644"/>
      <c r="L629" s="644"/>
      <c r="M629" s="644"/>
      <c r="N629" s="644"/>
      <c r="O629" s="644"/>
      <c r="P629" s="644"/>
      <c r="Q629" s="2"/>
      <c r="R629" s="376"/>
      <c r="S629" s="376"/>
      <c r="T629" s="376"/>
      <c r="U629" s="376"/>
      <c r="V629" s="376"/>
      <c r="W629" s="376"/>
      <c r="X629" s="377"/>
      <c r="Y629" s="376"/>
      <c r="Z629" s="377"/>
      <c r="AA629" s="376"/>
      <c r="AB629" s="377"/>
      <c r="AC629" s="376"/>
      <c r="AD629" s="377"/>
      <c r="AE629" s="378"/>
    </row>
    <row r="630" spans="1:31" s="379" customFormat="1" ht="29.25" customHeight="1" x14ac:dyDescent="0.25">
      <c r="A630" s="2"/>
      <c r="B630" s="2"/>
      <c r="C630" s="2"/>
      <c r="D630" s="2"/>
      <c r="E630" s="2"/>
      <c r="F630" s="2"/>
      <c r="G630" s="2"/>
      <c r="H630" s="2"/>
      <c r="I630" s="2"/>
      <c r="J630" s="644"/>
      <c r="K630" s="644"/>
      <c r="L630" s="644"/>
      <c r="M630" s="644"/>
      <c r="N630" s="644"/>
      <c r="O630" s="644"/>
      <c r="P630" s="644"/>
      <c r="Q630" s="2"/>
      <c r="R630" s="376"/>
      <c r="S630" s="376"/>
      <c r="T630" s="376"/>
      <c r="U630" s="376"/>
      <c r="V630" s="376"/>
      <c r="W630" s="376"/>
      <c r="X630" s="377"/>
      <c r="Y630" s="376"/>
      <c r="Z630" s="377"/>
      <c r="AA630" s="376"/>
      <c r="AB630" s="377"/>
      <c r="AC630" s="376"/>
      <c r="AD630" s="377"/>
      <c r="AE630" s="378"/>
    </row>
    <row r="631" spans="1:31" s="379" customFormat="1" ht="29.25" customHeight="1" x14ac:dyDescent="0.25">
      <c r="A631" s="2"/>
      <c r="B631" s="2"/>
      <c r="C631" s="2"/>
      <c r="D631" s="2"/>
      <c r="E631" s="2"/>
      <c r="F631" s="2"/>
      <c r="G631" s="2"/>
      <c r="H631" s="2"/>
      <c r="I631" s="2"/>
      <c r="J631" s="644"/>
      <c r="K631" s="644"/>
      <c r="L631" s="644"/>
      <c r="M631" s="644"/>
      <c r="N631" s="644"/>
      <c r="O631" s="644"/>
      <c r="P631" s="644"/>
      <c r="Q631" s="2"/>
      <c r="R631" s="376"/>
      <c r="S631" s="376"/>
      <c r="T631" s="376"/>
      <c r="U631" s="376"/>
      <c r="V631" s="376"/>
      <c r="W631" s="376"/>
      <c r="X631" s="377"/>
      <c r="Y631" s="376"/>
      <c r="Z631" s="377"/>
      <c r="AA631" s="376"/>
      <c r="AB631" s="377"/>
      <c r="AC631" s="376"/>
      <c r="AD631" s="377"/>
      <c r="AE631" s="378"/>
    </row>
    <row r="632" spans="1:31" s="379" customFormat="1" ht="29.25" customHeight="1" x14ac:dyDescent="0.25">
      <c r="A632" s="2"/>
      <c r="B632" s="2"/>
      <c r="C632" s="2"/>
      <c r="D632" s="2"/>
      <c r="E632" s="2"/>
      <c r="F632" s="2"/>
      <c r="G632" s="2"/>
      <c r="H632" s="2"/>
      <c r="I632" s="2"/>
      <c r="J632" s="644"/>
      <c r="K632" s="644"/>
      <c r="L632" s="644"/>
      <c r="M632" s="644"/>
      <c r="N632" s="644"/>
      <c r="O632" s="644"/>
      <c r="P632" s="644"/>
      <c r="Q632" s="2"/>
      <c r="R632" s="376"/>
      <c r="S632" s="376"/>
      <c r="T632" s="376"/>
      <c r="U632" s="376"/>
      <c r="V632" s="376"/>
      <c r="W632" s="376"/>
      <c r="X632" s="377"/>
      <c r="Y632" s="376"/>
      <c r="Z632" s="377"/>
      <c r="AA632" s="376"/>
      <c r="AB632" s="377"/>
      <c r="AC632" s="376"/>
      <c r="AD632" s="377"/>
      <c r="AE632" s="378"/>
    </row>
    <row r="633" spans="1:31" s="379" customFormat="1" ht="29.25" customHeight="1" x14ac:dyDescent="0.25">
      <c r="A633" s="2"/>
      <c r="B633" s="2"/>
      <c r="C633" s="2"/>
      <c r="D633" s="2"/>
      <c r="E633" s="2"/>
      <c r="F633" s="2"/>
      <c r="G633" s="2"/>
      <c r="H633" s="2"/>
      <c r="I633" s="2"/>
      <c r="J633" s="644"/>
      <c r="K633" s="644"/>
      <c r="L633" s="644"/>
      <c r="M633" s="644"/>
      <c r="N633" s="644"/>
      <c r="O633" s="644"/>
      <c r="P633" s="644"/>
      <c r="Q633" s="2"/>
      <c r="R633" s="376"/>
      <c r="S633" s="376"/>
      <c r="T633" s="376"/>
      <c r="U633" s="376"/>
      <c r="V633" s="376"/>
      <c r="W633" s="376"/>
      <c r="X633" s="377"/>
      <c r="Y633" s="376"/>
      <c r="Z633" s="377"/>
      <c r="AA633" s="376"/>
      <c r="AB633" s="377"/>
      <c r="AC633" s="376"/>
      <c r="AD633" s="377"/>
      <c r="AE633" s="378"/>
    </row>
    <row r="634" spans="1:31" s="379" customFormat="1" ht="29.25" customHeight="1" x14ac:dyDescent="0.25">
      <c r="A634" s="2"/>
      <c r="B634" s="2"/>
      <c r="C634" s="2"/>
      <c r="D634" s="2"/>
      <c r="E634" s="2"/>
      <c r="F634" s="2"/>
      <c r="G634" s="2"/>
      <c r="H634" s="2"/>
      <c r="I634" s="2"/>
      <c r="J634" s="644"/>
      <c r="K634" s="644"/>
      <c r="L634" s="644"/>
      <c r="M634" s="644"/>
      <c r="N634" s="644"/>
      <c r="O634" s="644"/>
      <c r="P634" s="644"/>
      <c r="Q634" s="2"/>
      <c r="R634" s="376"/>
      <c r="S634" s="376"/>
      <c r="T634" s="376"/>
      <c r="U634" s="376"/>
      <c r="V634" s="376"/>
      <c r="W634" s="376"/>
      <c r="X634" s="377"/>
      <c r="Y634" s="376"/>
      <c r="Z634" s="377"/>
      <c r="AA634" s="376"/>
      <c r="AB634" s="377"/>
      <c r="AC634" s="376"/>
      <c r="AD634" s="377"/>
      <c r="AE634" s="378"/>
    </row>
    <row r="635" spans="1:31" s="379" customFormat="1" ht="29.25" customHeight="1" x14ac:dyDescent="0.25">
      <c r="A635" s="2"/>
      <c r="B635" s="2"/>
      <c r="C635" s="2"/>
      <c r="D635" s="2"/>
      <c r="E635" s="2"/>
      <c r="F635" s="2"/>
      <c r="G635" s="2"/>
      <c r="H635" s="2"/>
      <c r="I635" s="2"/>
      <c r="J635" s="644"/>
      <c r="K635" s="644"/>
      <c r="L635" s="644"/>
      <c r="M635" s="644"/>
      <c r="N635" s="644"/>
      <c r="O635" s="644"/>
      <c r="P635" s="644"/>
      <c r="Q635" s="2"/>
      <c r="R635" s="376"/>
      <c r="S635" s="376"/>
      <c r="T635" s="376"/>
      <c r="U635" s="376"/>
      <c r="V635" s="376"/>
      <c r="W635" s="376"/>
      <c r="X635" s="377"/>
      <c r="Y635" s="376"/>
      <c r="Z635" s="377"/>
      <c r="AA635" s="376"/>
      <c r="AB635" s="377"/>
      <c r="AC635" s="376"/>
      <c r="AD635" s="377"/>
      <c r="AE635" s="378"/>
    </row>
    <row r="636" spans="1:31" s="379" customFormat="1" ht="29.25" customHeight="1" x14ac:dyDescent="0.25">
      <c r="A636" s="2"/>
      <c r="B636" s="2"/>
      <c r="C636" s="2"/>
      <c r="D636" s="2"/>
      <c r="E636" s="2"/>
      <c r="F636" s="2"/>
      <c r="G636" s="2"/>
      <c r="H636" s="2"/>
      <c r="I636" s="2"/>
      <c r="J636" s="644"/>
      <c r="K636" s="644"/>
      <c r="L636" s="644"/>
      <c r="M636" s="644"/>
      <c r="N636" s="644"/>
      <c r="O636" s="644"/>
      <c r="P636" s="644"/>
      <c r="Q636" s="2"/>
      <c r="R636" s="376"/>
      <c r="S636" s="376"/>
      <c r="T636" s="376"/>
      <c r="U636" s="376"/>
      <c r="V636" s="376"/>
      <c r="W636" s="376"/>
      <c r="X636" s="377"/>
      <c r="Y636" s="376"/>
      <c r="Z636" s="377"/>
      <c r="AA636" s="376"/>
      <c r="AB636" s="377"/>
      <c r="AC636" s="376"/>
      <c r="AD636" s="377"/>
      <c r="AE636" s="378"/>
    </row>
    <row r="637" spans="1:31" s="379" customFormat="1" ht="29.25" customHeight="1" x14ac:dyDescent="0.25">
      <c r="A637" s="2"/>
      <c r="B637" s="2"/>
      <c r="C637" s="2"/>
      <c r="D637" s="2"/>
      <c r="E637" s="2"/>
      <c r="F637" s="2"/>
      <c r="G637" s="2"/>
      <c r="H637" s="2"/>
      <c r="I637" s="2"/>
      <c r="J637" s="644"/>
      <c r="K637" s="644"/>
      <c r="L637" s="644"/>
      <c r="M637" s="644"/>
      <c r="N637" s="644"/>
      <c r="O637" s="644"/>
      <c r="P637" s="644"/>
      <c r="Q637" s="2"/>
      <c r="R637" s="376"/>
      <c r="S637" s="376"/>
      <c r="T637" s="376"/>
      <c r="U637" s="376"/>
      <c r="V637" s="376"/>
      <c r="W637" s="376"/>
      <c r="X637" s="377"/>
      <c r="Y637" s="376"/>
      <c r="Z637" s="377"/>
      <c r="AA637" s="376"/>
      <c r="AB637" s="377"/>
      <c r="AC637" s="376"/>
      <c r="AD637" s="377"/>
      <c r="AE637" s="378"/>
    </row>
    <row r="638" spans="1:31" s="379" customFormat="1" ht="29.25" customHeight="1" x14ac:dyDescent="0.25">
      <c r="A638" s="2"/>
      <c r="B638" s="2"/>
      <c r="C638" s="2"/>
      <c r="D638" s="2"/>
      <c r="E638" s="2"/>
      <c r="F638" s="2"/>
      <c r="G638" s="2"/>
      <c r="H638" s="2"/>
      <c r="I638" s="2"/>
      <c r="J638" s="644"/>
      <c r="K638" s="644"/>
      <c r="L638" s="644"/>
      <c r="M638" s="644"/>
      <c r="N638" s="644"/>
      <c r="O638" s="644"/>
      <c r="P638" s="644"/>
      <c r="Q638" s="2"/>
      <c r="R638" s="376"/>
      <c r="S638" s="376"/>
      <c r="T638" s="376"/>
      <c r="U638" s="376"/>
      <c r="V638" s="376"/>
      <c r="W638" s="376"/>
      <c r="X638" s="377"/>
      <c r="Y638" s="376"/>
      <c r="Z638" s="377"/>
      <c r="AA638" s="376"/>
      <c r="AB638" s="377"/>
      <c r="AC638" s="376"/>
      <c r="AD638" s="377"/>
      <c r="AE638" s="378"/>
    </row>
    <row r="639" spans="1:31" s="379" customFormat="1" ht="29.25" customHeight="1" x14ac:dyDescent="0.25">
      <c r="A639" s="2"/>
      <c r="B639" s="2"/>
      <c r="C639" s="2"/>
      <c r="D639" s="2"/>
      <c r="E639" s="2"/>
      <c r="F639" s="2"/>
      <c r="G639" s="2"/>
      <c r="H639" s="2"/>
      <c r="I639" s="2"/>
      <c r="J639" s="644"/>
      <c r="K639" s="644"/>
      <c r="L639" s="644"/>
      <c r="M639" s="644"/>
      <c r="N639" s="644"/>
      <c r="O639" s="644"/>
      <c r="P639" s="644"/>
      <c r="Q639" s="2"/>
      <c r="R639" s="376"/>
      <c r="S639" s="376"/>
      <c r="T639" s="376"/>
      <c r="U639" s="376"/>
      <c r="V639" s="376"/>
      <c r="W639" s="376"/>
      <c r="X639" s="377"/>
      <c r="Y639" s="376"/>
      <c r="Z639" s="377"/>
      <c r="AA639" s="376"/>
      <c r="AB639" s="377"/>
      <c r="AC639" s="376"/>
      <c r="AD639" s="377"/>
      <c r="AE639" s="378"/>
    </row>
    <row r="640" spans="1:31" s="379" customFormat="1" ht="29.25" customHeight="1" x14ac:dyDescent="0.25">
      <c r="A640" s="2"/>
      <c r="B640" s="2"/>
      <c r="C640" s="2"/>
      <c r="D640" s="2"/>
      <c r="E640" s="2"/>
      <c r="F640" s="2"/>
      <c r="G640" s="2"/>
      <c r="H640" s="2"/>
      <c r="I640" s="2"/>
      <c r="J640" s="644"/>
      <c r="K640" s="644"/>
      <c r="L640" s="644"/>
      <c r="M640" s="644"/>
      <c r="N640" s="644"/>
      <c r="O640" s="644"/>
      <c r="P640" s="644"/>
      <c r="Q640" s="2"/>
      <c r="R640" s="376"/>
      <c r="S640" s="376"/>
      <c r="T640" s="376"/>
      <c r="U640" s="376"/>
      <c r="V640" s="376"/>
      <c r="W640" s="376"/>
      <c r="X640" s="377"/>
      <c r="Y640" s="376"/>
      <c r="Z640" s="377"/>
      <c r="AA640" s="376"/>
      <c r="AB640" s="377"/>
      <c r="AC640" s="376"/>
      <c r="AD640" s="377"/>
      <c r="AE640" s="378"/>
    </row>
    <row r="641" spans="1:31" s="379" customFormat="1" ht="29.25" customHeight="1" x14ac:dyDescent="0.25">
      <c r="A641" s="2"/>
      <c r="B641" s="2"/>
      <c r="C641" s="2"/>
      <c r="D641" s="2"/>
      <c r="E641" s="2"/>
      <c r="F641" s="2"/>
      <c r="G641" s="2"/>
      <c r="H641" s="2"/>
      <c r="I641" s="2"/>
      <c r="J641" s="644"/>
      <c r="K641" s="644"/>
      <c r="L641" s="644"/>
      <c r="M641" s="644"/>
      <c r="N641" s="644"/>
      <c r="O641" s="644"/>
      <c r="P641" s="644"/>
      <c r="Q641" s="2"/>
      <c r="R641" s="376"/>
      <c r="S641" s="376"/>
      <c r="T641" s="376"/>
      <c r="U641" s="376"/>
      <c r="V641" s="376"/>
      <c r="W641" s="376"/>
      <c r="X641" s="377"/>
      <c r="Y641" s="376"/>
      <c r="Z641" s="377"/>
      <c r="AA641" s="376"/>
      <c r="AB641" s="377"/>
      <c r="AC641" s="376"/>
      <c r="AD641" s="377"/>
      <c r="AE641" s="378"/>
    </row>
    <row r="642" spans="1:31" s="379" customFormat="1" ht="29.25" customHeight="1" x14ac:dyDescent="0.25">
      <c r="A642" s="2"/>
      <c r="B642" s="2"/>
      <c r="C642" s="2"/>
      <c r="D642" s="2"/>
      <c r="E642" s="2"/>
      <c r="F642" s="2"/>
      <c r="G642" s="2"/>
      <c r="H642" s="2"/>
      <c r="I642" s="2"/>
      <c r="J642" s="644"/>
      <c r="K642" s="644"/>
      <c r="L642" s="644"/>
      <c r="M642" s="644"/>
      <c r="N642" s="644"/>
      <c r="O642" s="644"/>
      <c r="P642" s="644"/>
      <c r="Q642" s="2"/>
      <c r="R642" s="376"/>
      <c r="S642" s="376"/>
      <c r="T642" s="376"/>
      <c r="U642" s="376"/>
      <c r="V642" s="376"/>
      <c r="W642" s="376"/>
      <c r="X642" s="377"/>
      <c r="Y642" s="376"/>
      <c r="Z642" s="377"/>
      <c r="AA642" s="376"/>
      <c r="AB642" s="377"/>
      <c r="AC642" s="376"/>
      <c r="AD642" s="377"/>
      <c r="AE642" s="378"/>
    </row>
    <row r="643" spans="1:31" s="379" customFormat="1" ht="29.25" customHeight="1" x14ac:dyDescent="0.25">
      <c r="A643" s="2"/>
      <c r="B643" s="2"/>
      <c r="C643" s="2"/>
      <c r="D643" s="2"/>
      <c r="E643" s="2"/>
      <c r="F643" s="2"/>
      <c r="G643" s="2"/>
      <c r="H643" s="2"/>
      <c r="I643" s="2"/>
      <c r="J643" s="644"/>
      <c r="K643" s="644"/>
      <c r="L643" s="644"/>
      <c r="M643" s="644"/>
      <c r="N643" s="644"/>
      <c r="O643" s="644"/>
      <c r="P643" s="644"/>
      <c r="Q643" s="2"/>
      <c r="R643" s="376"/>
      <c r="S643" s="376"/>
      <c r="T643" s="376"/>
      <c r="U643" s="376"/>
      <c r="V643" s="376"/>
      <c r="W643" s="376"/>
      <c r="X643" s="377"/>
      <c r="Y643" s="376"/>
      <c r="Z643" s="377"/>
      <c r="AA643" s="376"/>
      <c r="AB643" s="377"/>
      <c r="AC643" s="376"/>
      <c r="AD643" s="377"/>
      <c r="AE643" s="378"/>
    </row>
    <row r="644" spans="1:31" s="379" customFormat="1" ht="29.25" customHeight="1" x14ac:dyDescent="0.25">
      <c r="A644" s="2"/>
      <c r="B644" s="2"/>
      <c r="C644" s="2"/>
      <c r="D644" s="2"/>
      <c r="E644" s="2"/>
      <c r="F644" s="2"/>
      <c r="G644" s="2"/>
      <c r="H644" s="2"/>
      <c r="I644" s="2"/>
      <c r="J644" s="644"/>
      <c r="K644" s="644"/>
      <c r="L644" s="644"/>
      <c r="M644" s="644"/>
      <c r="N644" s="644"/>
      <c r="O644" s="644"/>
      <c r="P644" s="644"/>
      <c r="Q644" s="2"/>
      <c r="R644" s="376"/>
      <c r="S644" s="376"/>
      <c r="T644" s="376"/>
      <c r="U644" s="376"/>
      <c r="V644" s="376"/>
      <c r="W644" s="376"/>
      <c r="X644" s="377"/>
      <c r="Y644" s="376"/>
      <c r="Z644" s="377"/>
      <c r="AA644" s="376"/>
      <c r="AB644" s="377"/>
      <c r="AC644" s="376"/>
      <c r="AD644" s="377"/>
      <c r="AE644" s="378"/>
    </row>
    <row r="645" spans="1:31" s="379" customFormat="1" ht="29.25" customHeight="1" x14ac:dyDescent="0.25">
      <c r="A645" s="2"/>
      <c r="B645" s="2"/>
      <c r="C645" s="2"/>
      <c r="D645" s="2"/>
      <c r="E645" s="2"/>
      <c r="F645" s="2"/>
      <c r="G645" s="2"/>
      <c r="H645" s="2"/>
      <c r="I645" s="2"/>
      <c r="J645" s="644"/>
      <c r="K645" s="644"/>
      <c r="L645" s="644"/>
      <c r="M645" s="644"/>
      <c r="N645" s="644"/>
      <c r="O645" s="644"/>
      <c r="P645" s="644"/>
      <c r="Q645" s="2"/>
      <c r="R645" s="376"/>
      <c r="S645" s="376"/>
      <c r="T645" s="376"/>
      <c r="U645" s="376"/>
      <c r="V645" s="376"/>
      <c r="W645" s="376"/>
      <c r="X645" s="377"/>
      <c r="Y645" s="376"/>
      <c r="Z645" s="377"/>
      <c r="AA645" s="376"/>
      <c r="AB645" s="377"/>
      <c r="AC645" s="376"/>
      <c r="AD645" s="377"/>
      <c r="AE645" s="378"/>
    </row>
    <row r="646" spans="1:31" s="379" customFormat="1" ht="29.25" customHeight="1" x14ac:dyDescent="0.25">
      <c r="A646" s="2"/>
      <c r="B646" s="2"/>
      <c r="C646" s="2"/>
      <c r="D646" s="2"/>
      <c r="E646" s="2"/>
      <c r="F646" s="2"/>
      <c r="G646" s="2"/>
      <c r="H646" s="2"/>
      <c r="I646" s="2"/>
      <c r="J646" s="644"/>
      <c r="K646" s="644"/>
      <c r="L646" s="644"/>
      <c r="M646" s="644"/>
      <c r="N646" s="644"/>
      <c r="O646" s="644"/>
      <c r="P646" s="644"/>
      <c r="Q646" s="2"/>
      <c r="R646" s="376"/>
      <c r="S646" s="376"/>
      <c r="T646" s="376"/>
      <c r="U646" s="376"/>
      <c r="V646" s="376"/>
      <c r="W646" s="376"/>
      <c r="X646" s="377"/>
      <c r="Y646" s="376"/>
      <c r="Z646" s="377"/>
      <c r="AA646" s="376"/>
      <c r="AB646" s="377"/>
      <c r="AC646" s="376"/>
      <c r="AD646" s="377"/>
      <c r="AE646" s="378"/>
    </row>
    <row r="647" spans="1:31" s="379" customFormat="1" ht="29.25" customHeight="1" x14ac:dyDescent="0.25">
      <c r="A647" s="2"/>
      <c r="B647" s="2"/>
      <c r="C647" s="2"/>
      <c r="D647" s="2"/>
      <c r="E647" s="2"/>
      <c r="F647" s="2"/>
      <c r="G647" s="2"/>
      <c r="H647" s="2"/>
      <c r="I647" s="2"/>
      <c r="J647" s="644"/>
      <c r="K647" s="644"/>
      <c r="L647" s="644"/>
      <c r="M647" s="644"/>
      <c r="N647" s="644"/>
      <c r="O647" s="644"/>
      <c r="P647" s="644"/>
      <c r="Q647" s="2"/>
      <c r="R647" s="376"/>
      <c r="S647" s="376"/>
      <c r="T647" s="376"/>
      <c r="U647" s="376"/>
      <c r="V647" s="376"/>
      <c r="W647" s="376"/>
      <c r="X647" s="377"/>
      <c r="Y647" s="376"/>
      <c r="Z647" s="377"/>
      <c r="AA647" s="376"/>
      <c r="AB647" s="377"/>
      <c r="AC647" s="376"/>
      <c r="AD647" s="377"/>
      <c r="AE647" s="378"/>
    </row>
    <row r="648" spans="1:31" s="379" customFormat="1" ht="29.25" customHeight="1" x14ac:dyDescent="0.25">
      <c r="A648" s="2"/>
      <c r="B648" s="2"/>
      <c r="C648" s="2"/>
      <c r="D648" s="2"/>
      <c r="E648" s="2"/>
      <c r="F648" s="2"/>
      <c r="G648" s="2"/>
      <c r="H648" s="2"/>
      <c r="I648" s="2"/>
      <c r="J648" s="644"/>
      <c r="K648" s="644"/>
      <c r="L648" s="644"/>
      <c r="M648" s="644"/>
      <c r="N648" s="644"/>
      <c r="O648" s="644"/>
      <c r="P648" s="644"/>
      <c r="Q648" s="2"/>
      <c r="R648" s="376"/>
      <c r="S648" s="376"/>
      <c r="T648" s="376"/>
      <c r="U648" s="376"/>
      <c r="V648" s="376"/>
      <c r="W648" s="376"/>
      <c r="X648" s="377"/>
      <c r="Y648" s="376"/>
      <c r="Z648" s="377"/>
      <c r="AA648" s="376"/>
      <c r="AB648" s="377"/>
      <c r="AC648" s="376"/>
      <c r="AD648" s="377"/>
      <c r="AE648" s="378"/>
    </row>
    <row r="649" spans="1:31" s="379" customFormat="1" ht="29.25" customHeight="1" x14ac:dyDescent="0.25">
      <c r="A649" s="2"/>
      <c r="B649" s="2"/>
      <c r="C649" s="2"/>
      <c r="D649" s="2"/>
      <c r="E649" s="2"/>
      <c r="F649" s="2"/>
      <c r="G649" s="2"/>
      <c r="H649" s="2"/>
      <c r="I649" s="2"/>
      <c r="J649" s="644"/>
      <c r="K649" s="644"/>
      <c r="L649" s="644"/>
      <c r="M649" s="644"/>
      <c r="N649" s="644"/>
      <c r="O649" s="644"/>
      <c r="P649" s="644"/>
      <c r="Q649" s="2"/>
      <c r="R649" s="376"/>
      <c r="S649" s="376"/>
      <c r="T649" s="376"/>
      <c r="U649" s="376"/>
      <c r="V649" s="376"/>
      <c r="W649" s="376"/>
      <c r="X649" s="377"/>
      <c r="Y649" s="376"/>
      <c r="Z649" s="377"/>
      <c r="AA649" s="376"/>
      <c r="AB649" s="377"/>
      <c r="AC649" s="376"/>
      <c r="AD649" s="377"/>
      <c r="AE649" s="378"/>
    </row>
    <row r="650" spans="1:31" s="379" customFormat="1" ht="29.25" customHeight="1" x14ac:dyDescent="0.25">
      <c r="A650" s="2"/>
      <c r="B650" s="2"/>
      <c r="C650" s="2"/>
      <c r="D650" s="2"/>
      <c r="E650" s="2"/>
      <c r="F650" s="2"/>
      <c r="G650" s="2"/>
      <c r="H650" s="2"/>
      <c r="I650" s="2"/>
      <c r="J650" s="644"/>
      <c r="K650" s="644"/>
      <c r="L650" s="644"/>
      <c r="M650" s="644"/>
      <c r="N650" s="644"/>
      <c r="O650" s="644"/>
      <c r="P650" s="644"/>
      <c r="Q650" s="2"/>
      <c r="R650" s="376"/>
      <c r="S650" s="376"/>
      <c r="T650" s="376"/>
      <c r="U650" s="376"/>
      <c r="V650" s="376"/>
      <c r="W650" s="376"/>
      <c r="X650" s="377"/>
      <c r="Y650" s="376"/>
      <c r="Z650" s="377"/>
      <c r="AA650" s="376"/>
      <c r="AB650" s="377"/>
      <c r="AC650" s="376"/>
      <c r="AD650" s="377"/>
      <c r="AE650" s="378"/>
    </row>
    <row r="651" spans="1:31" s="379" customFormat="1" ht="29.25" customHeight="1" x14ac:dyDescent="0.25">
      <c r="A651" s="2"/>
      <c r="B651" s="2"/>
      <c r="C651" s="2"/>
      <c r="D651" s="2"/>
      <c r="E651" s="2"/>
      <c r="F651" s="2"/>
      <c r="G651" s="2"/>
      <c r="H651" s="2"/>
      <c r="I651" s="2"/>
      <c r="J651" s="644"/>
      <c r="K651" s="644"/>
      <c r="L651" s="644"/>
      <c r="M651" s="644"/>
      <c r="N651" s="644"/>
      <c r="O651" s="644"/>
      <c r="P651" s="644"/>
      <c r="Q651" s="2"/>
      <c r="R651" s="376"/>
      <c r="S651" s="376"/>
      <c r="T651" s="376"/>
      <c r="U651" s="376"/>
      <c r="V651" s="376"/>
      <c r="W651" s="376"/>
      <c r="X651" s="377"/>
      <c r="Y651" s="376"/>
      <c r="Z651" s="377"/>
      <c r="AA651" s="376"/>
      <c r="AB651" s="377"/>
      <c r="AC651" s="376"/>
      <c r="AD651" s="377"/>
      <c r="AE651" s="378"/>
    </row>
    <row r="652" spans="1:31" s="379" customFormat="1" ht="29.25" customHeight="1" x14ac:dyDescent="0.25">
      <c r="A652" s="2"/>
      <c r="B652" s="2"/>
      <c r="C652" s="2"/>
      <c r="D652" s="2"/>
      <c r="E652" s="2"/>
      <c r="F652" s="2"/>
      <c r="G652" s="2"/>
      <c r="H652" s="2"/>
      <c r="I652" s="2"/>
      <c r="J652" s="644"/>
      <c r="K652" s="644"/>
      <c r="L652" s="644"/>
      <c r="M652" s="644"/>
      <c r="N652" s="644"/>
      <c r="O652" s="644"/>
      <c r="P652" s="644"/>
      <c r="Q652" s="2"/>
      <c r="R652" s="376"/>
      <c r="S652" s="376"/>
      <c r="T652" s="376"/>
      <c r="U652" s="376"/>
      <c r="V652" s="376"/>
      <c r="W652" s="376"/>
      <c r="X652" s="377"/>
      <c r="Y652" s="376"/>
      <c r="Z652" s="377"/>
      <c r="AA652" s="376"/>
      <c r="AB652" s="377"/>
      <c r="AC652" s="376"/>
      <c r="AD652" s="377"/>
      <c r="AE652" s="378"/>
    </row>
    <row r="653" spans="1:31" s="379" customFormat="1" ht="29.25" customHeight="1" x14ac:dyDescent="0.25">
      <c r="A653" s="2"/>
      <c r="B653" s="2"/>
      <c r="C653" s="2"/>
      <c r="D653" s="2"/>
      <c r="E653" s="2"/>
      <c r="F653" s="2"/>
      <c r="G653" s="2"/>
      <c r="H653" s="2"/>
      <c r="I653" s="2"/>
      <c r="J653" s="644"/>
      <c r="K653" s="644"/>
      <c r="L653" s="644"/>
      <c r="M653" s="644"/>
      <c r="N653" s="644"/>
      <c r="O653" s="644"/>
      <c r="P653" s="644"/>
      <c r="Q653" s="2"/>
      <c r="R653" s="376"/>
      <c r="S653" s="376"/>
      <c r="T653" s="376"/>
      <c r="U653" s="376"/>
      <c r="V653" s="376"/>
      <c r="W653" s="376"/>
      <c r="X653" s="377"/>
      <c r="Y653" s="376"/>
      <c r="Z653" s="377"/>
      <c r="AA653" s="376"/>
      <c r="AB653" s="377"/>
      <c r="AC653" s="376"/>
      <c r="AD653" s="377"/>
      <c r="AE653" s="378"/>
    </row>
    <row r="654" spans="1:31" s="379" customFormat="1" ht="29.25" customHeight="1" x14ac:dyDescent="0.25">
      <c r="A654" s="2"/>
      <c r="B654" s="2"/>
      <c r="C654" s="2"/>
      <c r="D654" s="2"/>
      <c r="E654" s="2"/>
      <c r="F654" s="2"/>
      <c r="G654" s="2"/>
      <c r="H654" s="2"/>
      <c r="I654" s="2"/>
      <c r="J654" s="644"/>
      <c r="K654" s="644"/>
      <c r="L654" s="644"/>
      <c r="M654" s="644"/>
      <c r="N654" s="644"/>
      <c r="O654" s="644"/>
      <c r="P654" s="644"/>
      <c r="Q654" s="2"/>
      <c r="R654" s="376"/>
      <c r="S654" s="376"/>
      <c r="T654" s="376"/>
      <c r="U654" s="376"/>
      <c r="V654" s="376"/>
      <c r="W654" s="376"/>
      <c r="X654" s="377"/>
      <c r="Y654" s="376"/>
      <c r="Z654" s="377"/>
      <c r="AA654" s="376"/>
      <c r="AB654" s="377"/>
      <c r="AC654" s="376"/>
      <c r="AD654" s="377"/>
      <c r="AE654" s="378"/>
    </row>
    <row r="655" spans="1:31" s="379" customFormat="1" ht="29.25" customHeight="1" x14ac:dyDescent="0.25">
      <c r="A655" s="2"/>
      <c r="B655" s="2"/>
      <c r="C655" s="2"/>
      <c r="D655" s="2"/>
      <c r="E655" s="2"/>
      <c r="F655" s="2"/>
      <c r="G655" s="2"/>
      <c r="H655" s="2"/>
      <c r="I655" s="2"/>
      <c r="J655" s="644"/>
      <c r="K655" s="644"/>
      <c r="L655" s="644"/>
      <c r="M655" s="644"/>
      <c r="N655" s="644"/>
      <c r="O655" s="644"/>
      <c r="P655" s="644"/>
      <c r="Q655" s="2"/>
      <c r="R655" s="376"/>
      <c r="S655" s="376"/>
      <c r="T655" s="376"/>
      <c r="U655" s="376"/>
      <c r="V655" s="376"/>
      <c r="W655" s="376"/>
      <c r="X655" s="377"/>
      <c r="Y655" s="376"/>
      <c r="Z655" s="377"/>
      <c r="AA655" s="376"/>
      <c r="AB655" s="377"/>
      <c r="AC655" s="376"/>
      <c r="AD655" s="377"/>
      <c r="AE655" s="378"/>
    </row>
    <row r="656" spans="1:31" s="379" customFormat="1" ht="29.25" customHeight="1" x14ac:dyDescent="0.25">
      <c r="A656" s="2"/>
      <c r="B656" s="2"/>
      <c r="C656" s="2"/>
      <c r="D656" s="2"/>
      <c r="E656" s="2"/>
      <c r="F656" s="2"/>
      <c r="G656" s="2"/>
      <c r="H656" s="2"/>
      <c r="I656" s="2"/>
      <c r="J656" s="644"/>
      <c r="K656" s="644"/>
      <c r="L656" s="644"/>
      <c r="M656" s="644"/>
      <c r="N656" s="644"/>
      <c r="O656" s="644"/>
      <c r="P656" s="644"/>
      <c r="Q656" s="2"/>
      <c r="R656" s="376"/>
      <c r="S656" s="376"/>
      <c r="T656" s="376"/>
      <c r="U656" s="376"/>
      <c r="V656" s="376"/>
      <c r="W656" s="376"/>
      <c r="X656" s="377"/>
      <c r="Y656" s="376"/>
      <c r="Z656" s="377"/>
      <c r="AA656" s="376"/>
      <c r="AB656" s="377"/>
      <c r="AC656" s="376"/>
      <c r="AD656" s="377"/>
      <c r="AE656" s="378"/>
    </row>
    <row r="657" spans="1:31" s="379" customFormat="1" ht="29.25" customHeight="1" x14ac:dyDescent="0.25">
      <c r="A657" s="2"/>
      <c r="B657" s="2"/>
      <c r="C657" s="2"/>
      <c r="D657" s="2"/>
      <c r="E657" s="2"/>
      <c r="F657" s="2"/>
      <c r="G657" s="2"/>
      <c r="H657" s="2"/>
      <c r="I657" s="2"/>
      <c r="J657" s="644"/>
      <c r="K657" s="644"/>
      <c r="L657" s="644"/>
      <c r="M657" s="644"/>
      <c r="N657" s="644"/>
      <c r="O657" s="644"/>
      <c r="P657" s="644"/>
      <c r="Q657" s="2"/>
      <c r="R657" s="376"/>
      <c r="S657" s="376"/>
      <c r="T657" s="376"/>
      <c r="U657" s="376"/>
      <c r="V657" s="376"/>
      <c r="W657" s="376"/>
      <c r="X657" s="377"/>
      <c r="Y657" s="376"/>
      <c r="Z657" s="377"/>
      <c r="AA657" s="376"/>
      <c r="AB657" s="377"/>
      <c r="AC657" s="376"/>
      <c r="AD657" s="377"/>
      <c r="AE657" s="378"/>
    </row>
    <row r="658" spans="1:31" s="379" customFormat="1" ht="29.25" customHeight="1" x14ac:dyDescent="0.25">
      <c r="A658" s="2"/>
      <c r="B658" s="2"/>
      <c r="C658" s="2"/>
      <c r="D658" s="2"/>
      <c r="E658" s="2"/>
      <c r="F658" s="2"/>
      <c r="G658" s="2"/>
      <c r="H658" s="2"/>
      <c r="I658" s="2"/>
      <c r="J658" s="644"/>
      <c r="K658" s="644"/>
      <c r="L658" s="644"/>
      <c r="M658" s="644"/>
      <c r="N658" s="644"/>
      <c r="O658" s="644"/>
      <c r="P658" s="644"/>
      <c r="Q658" s="2"/>
      <c r="R658" s="376"/>
      <c r="S658" s="376"/>
      <c r="T658" s="376"/>
      <c r="U658" s="376"/>
      <c r="V658" s="376"/>
      <c r="W658" s="376"/>
      <c r="X658" s="377"/>
      <c r="Y658" s="376"/>
      <c r="Z658" s="377"/>
      <c r="AA658" s="376"/>
      <c r="AB658" s="377"/>
      <c r="AC658" s="376"/>
      <c r="AD658" s="377"/>
      <c r="AE658" s="378"/>
    </row>
    <row r="659" spans="1:31" s="379" customFormat="1" ht="29.25" customHeight="1" x14ac:dyDescent="0.25">
      <c r="A659" s="2"/>
      <c r="B659" s="2"/>
      <c r="C659" s="2"/>
      <c r="D659" s="2"/>
      <c r="E659" s="2"/>
      <c r="F659" s="2"/>
      <c r="G659" s="2"/>
      <c r="H659" s="2"/>
      <c r="I659" s="2"/>
      <c r="J659" s="644"/>
      <c r="K659" s="644"/>
      <c r="L659" s="644"/>
      <c r="M659" s="644"/>
      <c r="N659" s="644"/>
      <c r="O659" s="644"/>
      <c r="P659" s="644"/>
      <c r="Q659" s="2"/>
      <c r="R659" s="376"/>
      <c r="S659" s="376"/>
      <c r="T659" s="376"/>
      <c r="U659" s="376"/>
      <c r="V659" s="376"/>
      <c r="W659" s="376"/>
      <c r="X659" s="377"/>
      <c r="Y659" s="376"/>
      <c r="Z659" s="377"/>
      <c r="AA659" s="376"/>
      <c r="AB659" s="377"/>
      <c r="AC659" s="376"/>
      <c r="AD659" s="377"/>
      <c r="AE659" s="378"/>
    </row>
    <row r="660" spans="1:31" s="379" customFormat="1" ht="29.25" customHeight="1" x14ac:dyDescent="0.25">
      <c r="A660" s="2"/>
      <c r="B660" s="2"/>
      <c r="C660" s="2"/>
      <c r="D660" s="2"/>
      <c r="E660" s="2"/>
      <c r="F660" s="2"/>
      <c r="G660" s="2"/>
      <c r="H660" s="2"/>
      <c r="I660" s="2"/>
      <c r="J660" s="644"/>
      <c r="K660" s="644"/>
      <c r="L660" s="644"/>
      <c r="M660" s="644"/>
      <c r="N660" s="644"/>
      <c r="O660" s="644"/>
      <c r="P660" s="644"/>
      <c r="Q660" s="2"/>
      <c r="R660" s="376"/>
      <c r="S660" s="376"/>
      <c r="T660" s="376"/>
      <c r="U660" s="376"/>
      <c r="V660" s="376"/>
      <c r="W660" s="376"/>
      <c r="X660" s="377"/>
      <c r="Y660" s="376"/>
      <c r="Z660" s="377"/>
      <c r="AA660" s="376"/>
      <c r="AB660" s="377"/>
      <c r="AC660" s="376"/>
      <c r="AD660" s="377"/>
      <c r="AE660" s="378"/>
    </row>
    <row r="661" spans="1:31" s="379" customFormat="1" ht="29.25" customHeight="1" x14ac:dyDescent="0.25">
      <c r="A661" s="2"/>
      <c r="B661" s="2"/>
      <c r="C661" s="2"/>
      <c r="D661" s="2"/>
      <c r="E661" s="2"/>
      <c r="F661" s="2"/>
      <c r="G661" s="2"/>
      <c r="H661" s="2"/>
      <c r="I661" s="2"/>
      <c r="J661" s="644"/>
      <c r="K661" s="644"/>
      <c r="L661" s="644"/>
      <c r="M661" s="644"/>
      <c r="N661" s="644"/>
      <c r="O661" s="644"/>
      <c r="P661" s="644"/>
      <c r="Q661" s="2"/>
      <c r="R661" s="376"/>
      <c r="S661" s="376"/>
      <c r="T661" s="376"/>
      <c r="U661" s="376"/>
      <c r="V661" s="376"/>
      <c r="W661" s="376"/>
      <c r="X661" s="377"/>
      <c r="Y661" s="376"/>
      <c r="Z661" s="377"/>
      <c r="AA661" s="376"/>
      <c r="AB661" s="377"/>
      <c r="AC661" s="376"/>
      <c r="AD661" s="377"/>
      <c r="AE661" s="378"/>
    </row>
    <row r="662" spans="1:31" s="379" customFormat="1" ht="29.25" customHeight="1" x14ac:dyDescent="0.25">
      <c r="A662" s="2"/>
      <c r="B662" s="2"/>
      <c r="C662" s="2"/>
      <c r="D662" s="2"/>
      <c r="E662" s="2"/>
      <c r="F662" s="2"/>
      <c r="G662" s="2"/>
      <c r="H662" s="2"/>
      <c r="I662" s="2"/>
      <c r="J662" s="644"/>
      <c r="K662" s="644"/>
      <c r="L662" s="644"/>
      <c r="M662" s="644"/>
      <c r="N662" s="644"/>
      <c r="O662" s="644"/>
      <c r="P662" s="644"/>
      <c r="Q662" s="2"/>
      <c r="R662" s="376"/>
      <c r="S662" s="376"/>
      <c r="T662" s="376"/>
      <c r="U662" s="376"/>
      <c r="V662" s="376"/>
      <c r="W662" s="376"/>
      <c r="X662" s="377"/>
      <c r="Y662" s="376"/>
      <c r="Z662" s="377"/>
      <c r="AA662" s="376"/>
      <c r="AB662" s="377"/>
      <c r="AC662" s="376"/>
      <c r="AD662" s="377"/>
      <c r="AE662" s="378"/>
    </row>
    <row r="663" spans="1:31" s="379" customFormat="1" ht="29.25" customHeight="1" x14ac:dyDescent="0.25">
      <c r="A663" s="2"/>
      <c r="B663" s="2"/>
      <c r="C663" s="2"/>
      <c r="D663" s="2"/>
      <c r="E663" s="2"/>
      <c r="F663" s="2"/>
      <c r="G663" s="2"/>
      <c r="H663" s="2"/>
      <c r="I663" s="2"/>
      <c r="J663" s="644"/>
      <c r="K663" s="644"/>
      <c r="L663" s="644"/>
      <c r="M663" s="644"/>
      <c r="N663" s="644"/>
      <c r="O663" s="644"/>
      <c r="P663" s="644"/>
      <c r="Q663" s="2"/>
      <c r="R663" s="376"/>
      <c r="S663" s="376"/>
      <c r="T663" s="376"/>
      <c r="U663" s="376"/>
      <c r="V663" s="376"/>
      <c r="W663" s="376"/>
      <c r="X663" s="377"/>
      <c r="Y663" s="376"/>
      <c r="Z663" s="377"/>
      <c r="AA663" s="376"/>
      <c r="AB663" s="377"/>
      <c r="AC663" s="376"/>
      <c r="AD663" s="377"/>
      <c r="AE663" s="378"/>
    </row>
    <row r="664" spans="1:31" s="379" customFormat="1" ht="29.25" customHeight="1" x14ac:dyDescent="0.25">
      <c r="A664" s="2"/>
      <c r="B664" s="2"/>
      <c r="C664" s="2"/>
      <c r="D664" s="2"/>
      <c r="E664" s="2"/>
      <c r="F664" s="2"/>
      <c r="G664" s="2"/>
      <c r="H664" s="2"/>
      <c r="I664" s="2"/>
      <c r="J664" s="644"/>
      <c r="K664" s="644"/>
      <c r="L664" s="644"/>
      <c r="M664" s="644"/>
      <c r="N664" s="644"/>
      <c r="O664" s="644"/>
      <c r="P664" s="644"/>
      <c r="Q664" s="2"/>
      <c r="R664" s="376"/>
      <c r="S664" s="376"/>
      <c r="T664" s="376"/>
      <c r="U664" s="376"/>
      <c r="V664" s="376"/>
      <c r="W664" s="376"/>
      <c r="X664" s="377"/>
      <c r="Y664" s="376"/>
      <c r="Z664" s="377"/>
      <c r="AA664" s="376"/>
      <c r="AB664" s="377"/>
      <c r="AC664" s="376"/>
      <c r="AD664" s="377"/>
      <c r="AE664" s="378"/>
    </row>
    <row r="665" spans="1:31" s="379" customFormat="1" ht="29.25" customHeight="1" x14ac:dyDescent="0.25">
      <c r="A665" s="2"/>
      <c r="B665" s="2"/>
      <c r="C665" s="2"/>
      <c r="D665" s="2"/>
      <c r="E665" s="2"/>
      <c r="F665" s="2"/>
      <c r="G665" s="2"/>
      <c r="H665" s="2"/>
      <c r="I665" s="2"/>
      <c r="J665" s="644"/>
      <c r="K665" s="644"/>
      <c r="L665" s="644"/>
      <c r="M665" s="644"/>
      <c r="N665" s="644"/>
      <c r="O665" s="644"/>
      <c r="P665" s="644"/>
      <c r="Q665" s="2"/>
      <c r="R665" s="376"/>
      <c r="S665" s="376"/>
      <c r="T665" s="376"/>
      <c r="U665" s="376"/>
      <c r="V665" s="376"/>
      <c r="W665" s="376"/>
      <c r="X665" s="377"/>
      <c r="Y665" s="376"/>
      <c r="Z665" s="377"/>
      <c r="AA665" s="376"/>
      <c r="AB665" s="377"/>
      <c r="AC665" s="376"/>
      <c r="AD665" s="377"/>
      <c r="AE665" s="378"/>
    </row>
    <row r="666" spans="1:31" s="379" customFormat="1" ht="29.25" customHeight="1" x14ac:dyDescent="0.25">
      <c r="A666" s="2"/>
      <c r="B666" s="2"/>
      <c r="C666" s="2"/>
      <c r="D666" s="2"/>
      <c r="E666" s="2"/>
      <c r="F666" s="2"/>
      <c r="G666" s="2"/>
      <c r="H666" s="2"/>
      <c r="I666" s="2"/>
      <c r="J666" s="644"/>
      <c r="K666" s="644"/>
      <c r="L666" s="644"/>
      <c r="M666" s="644"/>
      <c r="N666" s="644"/>
      <c r="O666" s="644"/>
      <c r="P666" s="644"/>
      <c r="Q666" s="2"/>
      <c r="R666" s="376"/>
      <c r="S666" s="376"/>
      <c r="T666" s="376"/>
      <c r="U666" s="376"/>
      <c r="V666" s="376"/>
      <c r="W666" s="376"/>
      <c r="X666" s="377"/>
      <c r="Y666" s="376"/>
      <c r="Z666" s="377"/>
      <c r="AA666" s="376"/>
      <c r="AB666" s="377"/>
      <c r="AC666" s="376"/>
      <c r="AD666" s="377"/>
      <c r="AE666" s="378"/>
    </row>
    <row r="667" spans="1:31" s="379" customFormat="1" ht="29.25" customHeight="1" x14ac:dyDescent="0.25">
      <c r="A667" s="2"/>
      <c r="B667" s="2"/>
      <c r="C667" s="2"/>
      <c r="D667" s="2"/>
      <c r="E667" s="2"/>
      <c r="F667" s="2"/>
      <c r="G667" s="2"/>
      <c r="H667" s="2"/>
      <c r="I667" s="2"/>
      <c r="J667" s="644"/>
      <c r="K667" s="644"/>
      <c r="L667" s="644"/>
      <c r="M667" s="644"/>
      <c r="N667" s="644"/>
      <c r="O667" s="644"/>
      <c r="P667" s="644"/>
      <c r="Q667" s="2"/>
      <c r="R667" s="376"/>
      <c r="S667" s="376"/>
      <c r="T667" s="376"/>
      <c r="U667" s="376"/>
      <c r="V667" s="376"/>
      <c r="W667" s="376"/>
      <c r="X667" s="377"/>
      <c r="Y667" s="376"/>
      <c r="Z667" s="377"/>
      <c r="AA667" s="376"/>
      <c r="AB667" s="377"/>
      <c r="AC667" s="376"/>
      <c r="AD667" s="377"/>
      <c r="AE667" s="378"/>
    </row>
    <row r="668" spans="1:31" s="379" customFormat="1" ht="29.25" customHeight="1" x14ac:dyDescent="0.25">
      <c r="A668" s="2"/>
      <c r="B668" s="2"/>
      <c r="C668" s="2"/>
      <c r="D668" s="2"/>
      <c r="E668" s="2"/>
      <c r="F668" s="2"/>
      <c r="G668" s="2"/>
      <c r="H668" s="2"/>
      <c r="I668" s="2"/>
      <c r="J668" s="644"/>
      <c r="K668" s="644"/>
      <c r="L668" s="644"/>
      <c r="M668" s="644"/>
      <c r="N668" s="644"/>
      <c r="O668" s="644"/>
      <c r="P668" s="644"/>
      <c r="Q668" s="2"/>
      <c r="R668" s="376"/>
      <c r="S668" s="376"/>
      <c r="T668" s="376"/>
      <c r="U668" s="376"/>
      <c r="V668" s="376"/>
      <c r="W668" s="376"/>
      <c r="X668" s="377"/>
      <c r="Y668" s="376"/>
      <c r="Z668" s="377"/>
      <c r="AA668" s="376"/>
      <c r="AB668" s="377"/>
      <c r="AC668" s="376"/>
      <c r="AD668" s="377"/>
      <c r="AE668" s="378"/>
    </row>
    <row r="669" spans="1:31" s="379" customFormat="1" ht="29.25" customHeight="1" x14ac:dyDescent="0.25">
      <c r="A669" s="2"/>
      <c r="B669" s="2"/>
      <c r="C669" s="2"/>
      <c r="D669" s="2"/>
      <c r="E669" s="2"/>
      <c r="F669" s="2"/>
      <c r="G669" s="2"/>
      <c r="H669" s="2"/>
      <c r="I669" s="2"/>
      <c r="J669" s="644"/>
      <c r="K669" s="644"/>
      <c r="L669" s="644"/>
      <c r="M669" s="644"/>
      <c r="N669" s="644"/>
      <c r="O669" s="644"/>
      <c r="P669" s="644"/>
      <c r="Q669" s="2"/>
      <c r="R669" s="376"/>
      <c r="S669" s="376"/>
      <c r="T669" s="376"/>
      <c r="U669" s="376"/>
      <c r="V669" s="376"/>
      <c r="W669" s="376"/>
      <c r="X669" s="377"/>
      <c r="Y669" s="376"/>
      <c r="Z669" s="377"/>
      <c r="AA669" s="376"/>
      <c r="AB669" s="377"/>
      <c r="AC669" s="376"/>
      <c r="AD669" s="377"/>
      <c r="AE669" s="378"/>
    </row>
    <row r="670" spans="1:31" s="379" customFormat="1" ht="29.25" customHeight="1" x14ac:dyDescent="0.25">
      <c r="A670" s="2"/>
      <c r="B670" s="2"/>
      <c r="C670" s="2"/>
      <c r="D670" s="2"/>
      <c r="E670" s="2"/>
      <c r="F670" s="2"/>
      <c r="G670" s="2"/>
      <c r="H670" s="2"/>
      <c r="I670" s="2"/>
      <c r="J670" s="644"/>
      <c r="K670" s="644"/>
      <c r="L670" s="644"/>
      <c r="M670" s="644"/>
      <c r="N670" s="644"/>
      <c r="O670" s="644"/>
      <c r="P670" s="644"/>
      <c r="Q670" s="2"/>
      <c r="R670" s="376"/>
      <c r="S670" s="376"/>
      <c r="T670" s="376"/>
      <c r="U670" s="376"/>
      <c r="V670" s="376"/>
      <c r="W670" s="376"/>
      <c r="X670" s="377"/>
      <c r="Y670" s="376"/>
      <c r="Z670" s="377"/>
      <c r="AA670" s="376"/>
      <c r="AB670" s="377"/>
      <c r="AC670" s="376"/>
      <c r="AD670" s="377"/>
      <c r="AE670" s="378"/>
    </row>
    <row r="671" spans="1:31" s="379" customFormat="1" ht="29.25" customHeight="1" x14ac:dyDescent="0.25">
      <c r="A671" s="2"/>
      <c r="B671" s="2"/>
      <c r="C671" s="2"/>
      <c r="D671" s="2"/>
      <c r="E671" s="2"/>
      <c r="F671" s="2"/>
      <c r="G671" s="2"/>
      <c r="H671" s="2"/>
      <c r="I671" s="2"/>
      <c r="J671" s="644"/>
      <c r="K671" s="644"/>
      <c r="L671" s="644"/>
      <c r="M671" s="644"/>
      <c r="N671" s="644"/>
      <c r="O671" s="644"/>
      <c r="P671" s="644"/>
      <c r="Q671" s="2"/>
      <c r="R671" s="376"/>
      <c r="S671" s="376"/>
      <c r="T671" s="376"/>
      <c r="U671" s="376"/>
      <c r="V671" s="376"/>
      <c r="W671" s="376"/>
      <c r="X671" s="377"/>
      <c r="Y671" s="376"/>
      <c r="Z671" s="377"/>
      <c r="AA671" s="376"/>
      <c r="AB671" s="377"/>
      <c r="AC671" s="376"/>
      <c r="AD671" s="377"/>
      <c r="AE671" s="378"/>
    </row>
    <row r="672" spans="1:31" s="379" customFormat="1" ht="29.25" customHeight="1" x14ac:dyDescent="0.25">
      <c r="A672" s="2"/>
      <c r="B672" s="2"/>
      <c r="C672" s="2"/>
      <c r="D672" s="2"/>
      <c r="E672" s="2"/>
      <c r="F672" s="2"/>
      <c r="G672" s="2"/>
      <c r="H672" s="2"/>
      <c r="I672" s="2"/>
      <c r="J672" s="644"/>
      <c r="K672" s="644"/>
      <c r="L672" s="644"/>
      <c r="M672" s="644"/>
      <c r="N672" s="644"/>
      <c r="O672" s="644"/>
      <c r="P672" s="644"/>
      <c r="Q672" s="2"/>
      <c r="R672" s="376"/>
      <c r="S672" s="376"/>
      <c r="T672" s="376"/>
      <c r="U672" s="376"/>
      <c r="V672" s="376"/>
      <c r="W672" s="376"/>
      <c r="X672" s="377"/>
      <c r="Y672" s="376"/>
      <c r="Z672" s="377"/>
      <c r="AA672" s="376"/>
      <c r="AB672" s="377"/>
      <c r="AC672" s="376"/>
      <c r="AD672" s="377"/>
      <c r="AE672" s="378"/>
    </row>
    <row r="673" spans="1:31" s="379" customFormat="1" ht="29.25" customHeight="1" x14ac:dyDescent="0.25">
      <c r="A673" s="2"/>
      <c r="B673" s="2"/>
      <c r="C673" s="2"/>
      <c r="D673" s="2"/>
      <c r="E673" s="2"/>
      <c r="F673" s="2"/>
      <c r="G673" s="2"/>
      <c r="H673" s="2"/>
      <c r="I673" s="2"/>
      <c r="J673" s="644"/>
      <c r="K673" s="644"/>
      <c r="L673" s="644"/>
      <c r="M673" s="644"/>
      <c r="N673" s="644"/>
      <c r="O673" s="644"/>
      <c r="P673" s="644"/>
      <c r="Q673" s="2"/>
      <c r="R673" s="376"/>
      <c r="S673" s="376"/>
      <c r="T673" s="376"/>
      <c r="U673" s="376"/>
      <c r="V673" s="376"/>
      <c r="W673" s="376"/>
      <c r="X673" s="377"/>
      <c r="Y673" s="376"/>
      <c r="Z673" s="377"/>
      <c r="AA673" s="376"/>
      <c r="AB673" s="377"/>
      <c r="AC673" s="376"/>
      <c r="AD673" s="377"/>
      <c r="AE673" s="378"/>
    </row>
    <row r="674" spans="1:31" s="379" customFormat="1" ht="29.25" customHeight="1" x14ac:dyDescent="0.25">
      <c r="A674" s="2"/>
      <c r="B674" s="2"/>
      <c r="C674" s="2"/>
      <c r="D674" s="2"/>
      <c r="E674" s="2"/>
      <c r="F674" s="2"/>
      <c r="G674" s="2"/>
      <c r="H674" s="2"/>
      <c r="I674" s="2"/>
      <c r="J674" s="644"/>
      <c r="K674" s="644"/>
      <c r="L674" s="644"/>
      <c r="M674" s="644"/>
      <c r="N674" s="644"/>
      <c r="O674" s="644"/>
      <c r="P674" s="644"/>
      <c r="Q674" s="2"/>
      <c r="R674" s="376"/>
      <c r="S674" s="376"/>
      <c r="T674" s="376"/>
      <c r="U674" s="376"/>
      <c r="V674" s="376"/>
      <c r="W674" s="376"/>
      <c r="X674" s="377"/>
      <c r="Y674" s="376"/>
      <c r="Z674" s="377"/>
      <c r="AA674" s="376"/>
      <c r="AB674" s="377"/>
      <c r="AC674" s="376"/>
      <c r="AD674" s="377"/>
      <c r="AE674" s="378"/>
    </row>
    <row r="675" spans="1:31" s="379" customFormat="1" ht="29.25" customHeight="1" x14ac:dyDescent="0.25">
      <c r="A675" s="2"/>
      <c r="B675" s="2"/>
      <c r="C675" s="2"/>
      <c r="D675" s="2"/>
      <c r="E675" s="2"/>
      <c r="F675" s="2"/>
      <c r="G675" s="2"/>
      <c r="H675" s="2"/>
      <c r="I675" s="2"/>
      <c r="J675" s="644"/>
      <c r="K675" s="644"/>
      <c r="L675" s="644"/>
      <c r="M675" s="644"/>
      <c r="N675" s="644"/>
      <c r="O675" s="644"/>
      <c r="P675" s="644"/>
      <c r="Q675" s="2"/>
      <c r="R675" s="376"/>
      <c r="S675" s="376"/>
      <c r="T675" s="376"/>
      <c r="U675" s="376"/>
      <c r="V675" s="376"/>
      <c r="W675" s="376"/>
      <c r="X675" s="377"/>
      <c r="Y675" s="376"/>
      <c r="Z675" s="377"/>
      <c r="AA675" s="376"/>
      <c r="AB675" s="377"/>
      <c r="AC675" s="376"/>
      <c r="AD675" s="377"/>
      <c r="AE675" s="378"/>
    </row>
    <row r="676" spans="1:31" s="379" customFormat="1" ht="29.25" customHeight="1" x14ac:dyDescent="0.25">
      <c r="A676" s="2"/>
      <c r="B676" s="2"/>
      <c r="C676" s="2"/>
      <c r="D676" s="2"/>
      <c r="E676" s="2"/>
      <c r="F676" s="2"/>
      <c r="G676" s="2"/>
      <c r="H676" s="2"/>
      <c r="I676" s="2"/>
      <c r="J676" s="644"/>
      <c r="K676" s="644"/>
      <c r="L676" s="644"/>
      <c r="M676" s="644"/>
      <c r="N676" s="644"/>
      <c r="O676" s="644"/>
      <c r="P676" s="644"/>
      <c r="Q676" s="2"/>
      <c r="R676" s="376"/>
      <c r="S676" s="376"/>
      <c r="T676" s="376"/>
      <c r="U676" s="376"/>
      <c r="V676" s="376"/>
      <c r="W676" s="376"/>
      <c r="X676" s="377"/>
      <c r="Y676" s="376"/>
      <c r="Z676" s="377"/>
      <c r="AA676" s="376"/>
      <c r="AB676" s="377"/>
      <c r="AC676" s="376"/>
      <c r="AD676" s="377"/>
      <c r="AE676" s="378"/>
    </row>
    <row r="677" spans="1:31" s="379" customFormat="1" ht="29.25" customHeight="1" x14ac:dyDescent="0.25">
      <c r="A677" s="2"/>
      <c r="B677" s="2"/>
      <c r="C677" s="2"/>
      <c r="D677" s="2"/>
      <c r="E677" s="2"/>
      <c r="F677" s="2"/>
      <c r="G677" s="2"/>
      <c r="H677" s="2"/>
      <c r="I677" s="2"/>
      <c r="J677" s="644"/>
      <c r="K677" s="644"/>
      <c r="L677" s="644"/>
      <c r="M677" s="644"/>
      <c r="N677" s="644"/>
      <c r="O677" s="644"/>
      <c r="P677" s="644"/>
      <c r="Q677" s="2"/>
      <c r="R677" s="376"/>
      <c r="S677" s="376"/>
      <c r="T677" s="376"/>
      <c r="U677" s="376"/>
      <c r="V677" s="376"/>
      <c r="W677" s="376"/>
      <c r="X677" s="377"/>
      <c r="Y677" s="376"/>
      <c r="Z677" s="377"/>
      <c r="AA677" s="376"/>
      <c r="AB677" s="377"/>
      <c r="AC677" s="376"/>
      <c r="AD677" s="377"/>
      <c r="AE677" s="378"/>
    </row>
  </sheetData>
  <mergeCells count="8">
    <mergeCell ref="A1:AO1"/>
    <mergeCell ref="J2:P2"/>
    <mergeCell ref="R2:S2"/>
    <mergeCell ref="T2:U2"/>
    <mergeCell ref="W2:X2"/>
    <mergeCell ref="Y2:Z2"/>
    <mergeCell ref="AA2:AB2"/>
    <mergeCell ref="AC2:AD2"/>
  </mergeCells>
  <conditionalFormatting sqref="V4:V104 V106:V112">
    <cfRule type="cellIs" dxfId="5" priority="1" operator="between">
      <formula>0.8</formula>
      <formula>"MAS"</formula>
    </cfRule>
    <cfRule type="cellIs" dxfId="4" priority="2" operator="between">
      <formula>0.7</formula>
      <formula>0.79</formula>
    </cfRule>
    <cfRule type="cellIs" dxfId="3" priority="3" operator="between">
      <formula>0.6</formula>
      <formula>0.69</formula>
    </cfRule>
    <cfRule type="cellIs" dxfId="2" priority="4" operator="between">
      <formula>0.6</formula>
      <formula>0.69</formula>
    </cfRule>
    <cfRule type="cellIs" dxfId="1" priority="5" operator="between">
      <formula>0.4</formula>
      <formula>0.59</formula>
    </cfRule>
    <cfRule type="cellIs" dxfId="0" priority="6" operator="between">
      <formula>0</formula>
      <formula>0.39</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7"/>
  <sheetViews>
    <sheetView workbookViewId="0">
      <selection activeCell="I8" sqref="I8"/>
    </sheetView>
  </sheetViews>
  <sheetFormatPr baseColWidth="10" defaultRowHeight="15" x14ac:dyDescent="0.25"/>
  <sheetData>
    <row r="1" spans="1:2" x14ac:dyDescent="0.25">
      <c r="A1" s="355" t="s">
        <v>1386</v>
      </c>
      <c r="B1" s="355" t="s">
        <v>1387</v>
      </c>
    </row>
    <row r="2" spans="1:2" x14ac:dyDescent="0.25">
      <c r="A2" s="356" t="s">
        <v>1388</v>
      </c>
      <c r="B2" s="356">
        <v>14</v>
      </c>
    </row>
    <row r="3" spans="1:2" x14ac:dyDescent="0.25">
      <c r="A3" s="356" t="s">
        <v>1389</v>
      </c>
      <c r="B3" s="356">
        <v>13</v>
      </c>
    </row>
    <row r="4" spans="1:2" x14ac:dyDescent="0.25">
      <c r="A4" s="356" t="s">
        <v>1390</v>
      </c>
      <c r="B4" s="356">
        <v>6</v>
      </c>
    </row>
    <row r="5" spans="1:2" x14ac:dyDescent="0.25">
      <c r="A5" s="356" t="s">
        <v>1391</v>
      </c>
      <c r="B5" s="356">
        <v>3</v>
      </c>
    </row>
    <row r="6" spans="1:2" x14ac:dyDescent="0.25">
      <c r="A6" s="356" t="s">
        <v>1392</v>
      </c>
      <c r="B6" s="356">
        <v>73</v>
      </c>
    </row>
    <row r="7" spans="1:2" x14ac:dyDescent="0.25">
      <c r="B7">
        <f>SUM(B2:B6)</f>
        <v>109</v>
      </c>
    </row>
    <row r="21" ht="73.5" customHeight="1" x14ac:dyDescent="0.25"/>
    <row r="24" ht="58.5" customHeight="1" x14ac:dyDescent="0.25"/>
    <row r="27" ht="44.25" customHeight="1" x14ac:dyDescent="0.25"/>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20"/>
  <sheetViews>
    <sheetView zoomScale="80" zoomScaleNormal="80" workbookViewId="0">
      <pane xSplit="6" ySplit="3" topLeftCell="G4" activePane="bottomRight" state="frozen"/>
      <selection pane="topRight" activeCell="G1" sqref="G1"/>
      <selection pane="bottomLeft" activeCell="A4" sqref="A4"/>
      <selection pane="bottomRight" activeCell="U4" sqref="U4"/>
    </sheetView>
  </sheetViews>
  <sheetFormatPr baseColWidth="10" defaultRowHeight="15" x14ac:dyDescent="0.25"/>
  <cols>
    <col min="1" max="3" width="14.7109375" style="1" customWidth="1"/>
    <col min="4" max="4" width="7.7109375" style="2" customWidth="1"/>
    <col min="5" max="5" width="40.7109375" style="1" customWidth="1"/>
    <col min="6" max="9" width="20.7109375" style="1" customWidth="1"/>
    <col min="10" max="11" width="14.7109375" style="1" hidden="1" customWidth="1"/>
    <col min="12" max="12" width="8.7109375" style="1" hidden="1" customWidth="1"/>
    <col min="13" max="13" width="20.7109375" style="1" hidden="1" customWidth="1"/>
    <col min="14" max="14" width="20.7109375" style="3" hidden="1" customWidth="1"/>
    <col min="15" max="16" width="12.7109375" style="2" customWidth="1"/>
    <col min="17" max="17" width="9.7109375" style="4" customWidth="1"/>
    <col min="18" max="19" width="15.7109375" style="14" customWidth="1"/>
    <col min="20" max="20" width="9.7109375" style="4" customWidth="1"/>
    <col min="21" max="21" width="30.7109375" style="3" customWidth="1"/>
  </cols>
  <sheetData>
    <row r="1" spans="1:21" ht="21.75" thickBot="1" x14ac:dyDescent="0.3">
      <c r="A1" s="907" t="s">
        <v>698</v>
      </c>
      <c r="B1" s="908"/>
      <c r="C1" s="908"/>
      <c r="D1" s="908"/>
      <c r="E1" s="908"/>
      <c r="F1" s="908"/>
      <c r="G1" s="908"/>
      <c r="H1" s="908"/>
      <c r="I1" s="909"/>
      <c r="J1" s="20"/>
      <c r="K1" s="20"/>
      <c r="L1" s="20"/>
      <c r="M1" s="20"/>
      <c r="N1" s="23"/>
      <c r="O1" s="21"/>
      <c r="P1" s="21"/>
      <c r="Q1" s="22"/>
      <c r="R1" s="24"/>
      <c r="S1" s="24"/>
      <c r="T1" s="22"/>
      <c r="U1" s="23"/>
    </row>
    <row r="2" spans="1:21" ht="26.25" customHeight="1" x14ac:dyDescent="0.25">
      <c r="A2" s="910" t="s">
        <v>0</v>
      </c>
      <c r="B2" s="910" t="s">
        <v>1</v>
      </c>
      <c r="C2" s="910" t="s">
        <v>2</v>
      </c>
      <c r="D2" s="910" t="s">
        <v>12</v>
      </c>
      <c r="E2" s="910" t="s">
        <v>3</v>
      </c>
      <c r="F2" s="910" t="s">
        <v>4</v>
      </c>
      <c r="G2" s="910" t="s">
        <v>5</v>
      </c>
      <c r="H2" s="910" t="s">
        <v>6</v>
      </c>
      <c r="I2" s="912" t="s">
        <v>7</v>
      </c>
      <c r="J2" s="901" t="s">
        <v>284</v>
      </c>
      <c r="K2" s="902"/>
      <c r="L2" s="902"/>
      <c r="M2" s="903"/>
      <c r="N2" s="895" t="s">
        <v>4</v>
      </c>
      <c r="O2" s="897" t="s">
        <v>279</v>
      </c>
      <c r="P2" s="889"/>
      <c r="Q2" s="890" t="s">
        <v>281</v>
      </c>
      <c r="R2" s="889" t="s">
        <v>280</v>
      </c>
      <c r="S2" s="889"/>
      <c r="T2" s="890" t="s">
        <v>281</v>
      </c>
      <c r="U2" s="892" t="s">
        <v>282</v>
      </c>
    </row>
    <row r="3" spans="1:21" ht="26.25" thickBot="1" x14ac:dyDescent="0.3">
      <c r="A3" s="911"/>
      <c r="B3" s="911"/>
      <c r="C3" s="911"/>
      <c r="D3" s="911"/>
      <c r="E3" s="911"/>
      <c r="F3" s="911"/>
      <c r="G3" s="911"/>
      <c r="H3" s="911"/>
      <c r="I3" s="913"/>
      <c r="J3" s="74" t="s">
        <v>8</v>
      </c>
      <c r="K3" s="75" t="s">
        <v>9</v>
      </c>
      <c r="L3" s="75" t="s">
        <v>10</v>
      </c>
      <c r="M3" s="76" t="s">
        <v>11</v>
      </c>
      <c r="N3" s="896"/>
      <c r="O3" s="77" t="s">
        <v>277</v>
      </c>
      <c r="P3" s="78" t="s">
        <v>278</v>
      </c>
      <c r="Q3" s="891"/>
      <c r="R3" s="78" t="s">
        <v>277</v>
      </c>
      <c r="S3" s="78" t="s">
        <v>278</v>
      </c>
      <c r="T3" s="891"/>
      <c r="U3" s="893"/>
    </row>
    <row r="4" spans="1:21" ht="60" customHeight="1" x14ac:dyDescent="0.25">
      <c r="A4" s="904" t="s">
        <v>13</v>
      </c>
      <c r="B4" s="905" t="s">
        <v>14</v>
      </c>
      <c r="C4" s="906" t="s">
        <v>15</v>
      </c>
      <c r="D4" s="80">
        <v>1</v>
      </c>
      <c r="E4" s="79" t="s">
        <v>16</v>
      </c>
      <c r="F4" s="79" t="s">
        <v>17</v>
      </c>
      <c r="G4" s="79" t="s">
        <v>18</v>
      </c>
      <c r="H4" s="79" t="s">
        <v>19</v>
      </c>
      <c r="I4" s="81" t="s">
        <v>20</v>
      </c>
      <c r="J4" s="47" t="s">
        <v>205</v>
      </c>
      <c r="K4" s="48" t="s">
        <v>206</v>
      </c>
      <c r="L4" s="48" t="s">
        <v>96</v>
      </c>
      <c r="M4" s="51" t="s">
        <v>207</v>
      </c>
      <c r="N4" s="79" t="s">
        <v>17</v>
      </c>
      <c r="O4" s="47" t="s">
        <v>708</v>
      </c>
      <c r="P4" s="48">
        <v>0</v>
      </c>
      <c r="Q4" s="49">
        <v>0</v>
      </c>
      <c r="R4" s="50" t="s">
        <v>708</v>
      </c>
      <c r="S4" s="50" t="s">
        <v>708</v>
      </c>
      <c r="T4" s="49" t="s">
        <v>708</v>
      </c>
      <c r="U4" s="51" t="s">
        <v>708</v>
      </c>
    </row>
    <row r="5" spans="1:21" ht="60" customHeight="1" x14ac:dyDescent="0.25">
      <c r="A5" s="826"/>
      <c r="B5" s="809"/>
      <c r="C5" s="835"/>
      <c r="D5" s="25">
        <v>2</v>
      </c>
      <c r="E5" s="26" t="s">
        <v>21</v>
      </c>
      <c r="F5" s="26" t="s">
        <v>22</v>
      </c>
      <c r="G5" s="26" t="s">
        <v>23</v>
      </c>
      <c r="H5" s="26" t="s">
        <v>24</v>
      </c>
      <c r="I5" s="32" t="s">
        <v>25</v>
      </c>
      <c r="J5" s="55" t="s">
        <v>208</v>
      </c>
      <c r="K5" s="26" t="s">
        <v>209</v>
      </c>
      <c r="L5" s="25">
        <v>52</v>
      </c>
      <c r="M5" s="32" t="s">
        <v>210</v>
      </c>
      <c r="N5" s="26" t="s">
        <v>22</v>
      </c>
      <c r="O5" s="55" t="s">
        <v>709</v>
      </c>
      <c r="P5" s="104">
        <v>0.1</v>
      </c>
      <c r="Q5" s="37">
        <v>1</v>
      </c>
      <c r="R5" s="38">
        <v>30999978</v>
      </c>
      <c r="S5" s="38">
        <v>30999978</v>
      </c>
      <c r="T5" s="37">
        <f>S5/R5</f>
        <v>1</v>
      </c>
      <c r="U5" s="32" t="s">
        <v>712</v>
      </c>
    </row>
    <row r="6" spans="1:21" ht="60" customHeight="1" x14ac:dyDescent="0.25">
      <c r="A6" s="826"/>
      <c r="B6" s="809"/>
      <c r="C6" s="835"/>
      <c r="D6" s="25">
        <v>3</v>
      </c>
      <c r="E6" s="26" t="s">
        <v>26</v>
      </c>
      <c r="F6" s="26" t="s">
        <v>27</v>
      </c>
      <c r="G6" s="26" t="s">
        <v>28</v>
      </c>
      <c r="H6" s="26" t="s">
        <v>29</v>
      </c>
      <c r="I6" s="32" t="s">
        <v>30</v>
      </c>
      <c r="J6" s="55" t="s">
        <v>211</v>
      </c>
      <c r="K6" s="26" t="s">
        <v>212</v>
      </c>
      <c r="L6" s="25">
        <v>45</v>
      </c>
      <c r="M6" s="32" t="s">
        <v>213</v>
      </c>
      <c r="N6" s="26" t="s">
        <v>27</v>
      </c>
      <c r="O6" s="55">
        <v>1</v>
      </c>
      <c r="P6" s="25">
        <v>0</v>
      </c>
      <c r="Q6" s="37">
        <f>P6/O6</f>
        <v>0</v>
      </c>
      <c r="R6" s="38">
        <v>0</v>
      </c>
      <c r="S6" s="38">
        <v>0</v>
      </c>
      <c r="T6" s="37">
        <v>0</v>
      </c>
      <c r="U6" s="32" t="s">
        <v>708</v>
      </c>
    </row>
    <row r="7" spans="1:21" ht="60" customHeight="1" x14ac:dyDescent="0.25">
      <c r="A7" s="826"/>
      <c r="B7" s="809"/>
      <c r="C7" s="835"/>
      <c r="D7" s="25">
        <v>4</v>
      </c>
      <c r="E7" s="26" t="s">
        <v>31</v>
      </c>
      <c r="F7" s="26" t="s">
        <v>32</v>
      </c>
      <c r="G7" s="26" t="s">
        <v>33</v>
      </c>
      <c r="H7" s="26" t="s">
        <v>34</v>
      </c>
      <c r="I7" s="32" t="s">
        <v>35</v>
      </c>
      <c r="J7" s="55" t="s">
        <v>96</v>
      </c>
      <c r="K7" s="25" t="s">
        <v>96</v>
      </c>
      <c r="L7" s="25" t="s">
        <v>96</v>
      </c>
      <c r="M7" s="53" t="s">
        <v>96</v>
      </c>
      <c r="N7" s="26" t="s">
        <v>32</v>
      </c>
      <c r="O7" s="55">
        <v>0</v>
      </c>
      <c r="P7" s="25">
        <v>0</v>
      </c>
      <c r="Q7" s="37">
        <v>0</v>
      </c>
      <c r="R7" s="38">
        <v>0</v>
      </c>
      <c r="S7" s="38">
        <v>0</v>
      </c>
      <c r="T7" s="37">
        <v>0</v>
      </c>
      <c r="U7" s="32" t="s">
        <v>708</v>
      </c>
    </row>
    <row r="8" spans="1:21" ht="60" customHeight="1" x14ac:dyDescent="0.25">
      <c r="A8" s="826"/>
      <c r="B8" s="809"/>
      <c r="C8" s="835"/>
      <c r="D8" s="25">
        <v>5</v>
      </c>
      <c r="E8" s="26" t="s">
        <v>36</v>
      </c>
      <c r="F8" s="26" t="s">
        <v>37</v>
      </c>
      <c r="G8" s="26" t="s">
        <v>38</v>
      </c>
      <c r="H8" s="26" t="s">
        <v>39</v>
      </c>
      <c r="I8" s="32" t="s">
        <v>40</v>
      </c>
      <c r="J8" s="55" t="s">
        <v>211</v>
      </c>
      <c r="K8" s="26" t="s">
        <v>214</v>
      </c>
      <c r="L8" s="25">
        <v>45</v>
      </c>
      <c r="M8" s="32" t="s">
        <v>213</v>
      </c>
      <c r="N8" s="26" t="s">
        <v>37</v>
      </c>
      <c r="O8" s="55">
        <v>1</v>
      </c>
      <c r="P8" s="25">
        <v>0.7</v>
      </c>
      <c r="Q8" s="37">
        <f t="shared" ref="Q8:Q17" si="0">P8/O8</f>
        <v>0.7</v>
      </c>
      <c r="R8" s="38">
        <v>0</v>
      </c>
      <c r="S8" s="38">
        <v>0</v>
      </c>
      <c r="T8" s="37">
        <v>0</v>
      </c>
      <c r="U8" s="32" t="s">
        <v>708</v>
      </c>
    </row>
    <row r="9" spans="1:21" ht="60" customHeight="1" x14ac:dyDescent="0.25">
      <c r="A9" s="826"/>
      <c r="B9" s="809"/>
      <c r="C9" s="835"/>
      <c r="D9" s="25">
        <v>6</v>
      </c>
      <c r="E9" s="26" t="s">
        <v>41</v>
      </c>
      <c r="F9" s="26" t="s">
        <v>42</v>
      </c>
      <c r="G9" s="26" t="s">
        <v>43</v>
      </c>
      <c r="H9" s="25" t="s">
        <v>44</v>
      </c>
      <c r="I9" s="53" t="s">
        <v>45</v>
      </c>
      <c r="J9" s="84" t="s">
        <v>215</v>
      </c>
      <c r="K9" s="26" t="s">
        <v>216</v>
      </c>
      <c r="L9" s="10">
        <v>197</v>
      </c>
      <c r="M9" s="32" t="s">
        <v>217</v>
      </c>
      <c r="N9" s="26" t="s">
        <v>42</v>
      </c>
      <c r="O9" s="92">
        <v>0.15</v>
      </c>
      <c r="P9" s="104">
        <v>0.15</v>
      </c>
      <c r="Q9" s="37">
        <f t="shared" si="0"/>
        <v>1</v>
      </c>
      <c r="R9" s="38">
        <v>368750000</v>
      </c>
      <c r="S9" s="38">
        <v>368386660</v>
      </c>
      <c r="T9" s="37">
        <f>S9/R9</f>
        <v>0.99901467118644072</v>
      </c>
      <c r="U9" s="32" t="s">
        <v>713</v>
      </c>
    </row>
    <row r="10" spans="1:21" ht="60" customHeight="1" x14ac:dyDescent="0.25">
      <c r="A10" s="826"/>
      <c r="B10" s="809"/>
      <c r="C10" s="835"/>
      <c r="D10" s="25">
        <v>7</v>
      </c>
      <c r="E10" s="26" t="s">
        <v>46</v>
      </c>
      <c r="F10" s="26" t="s">
        <v>47</v>
      </c>
      <c r="G10" s="26" t="s">
        <v>48</v>
      </c>
      <c r="H10" s="26" t="s">
        <v>19</v>
      </c>
      <c r="I10" s="32" t="s">
        <v>49</v>
      </c>
      <c r="J10" s="55" t="s">
        <v>96</v>
      </c>
      <c r="K10" s="25" t="s">
        <v>96</v>
      </c>
      <c r="L10" s="25" t="s">
        <v>96</v>
      </c>
      <c r="M10" s="53" t="s">
        <v>96</v>
      </c>
      <c r="N10" s="26" t="s">
        <v>47</v>
      </c>
      <c r="O10" s="55">
        <v>0.5</v>
      </c>
      <c r="P10" s="25">
        <v>0.3</v>
      </c>
      <c r="Q10" s="37">
        <f t="shared" si="0"/>
        <v>0.6</v>
      </c>
      <c r="R10" s="38">
        <v>0</v>
      </c>
      <c r="S10" s="38">
        <v>0</v>
      </c>
      <c r="T10" s="37">
        <v>0</v>
      </c>
      <c r="U10" s="32" t="s">
        <v>708</v>
      </c>
    </row>
    <row r="11" spans="1:21" ht="60" customHeight="1" x14ac:dyDescent="0.25">
      <c r="A11" s="826"/>
      <c r="B11" s="809"/>
      <c r="C11" s="835" t="s">
        <v>50</v>
      </c>
      <c r="D11" s="25">
        <v>8</v>
      </c>
      <c r="E11" s="26" t="s">
        <v>51</v>
      </c>
      <c r="F11" s="26" t="s">
        <v>52</v>
      </c>
      <c r="G11" s="26" t="s">
        <v>53</v>
      </c>
      <c r="H11" s="26" t="s">
        <v>54</v>
      </c>
      <c r="I11" s="32" t="s">
        <v>55</v>
      </c>
      <c r="J11" s="7" t="s">
        <v>211</v>
      </c>
      <c r="K11" s="26" t="s">
        <v>218</v>
      </c>
      <c r="L11" s="25">
        <v>33</v>
      </c>
      <c r="M11" s="32" t="s">
        <v>219</v>
      </c>
      <c r="N11" s="26" t="s">
        <v>52</v>
      </c>
      <c r="O11" s="92">
        <v>0.08</v>
      </c>
      <c r="P11" s="104">
        <v>0.08</v>
      </c>
      <c r="Q11" s="37">
        <f t="shared" si="0"/>
        <v>1</v>
      </c>
      <c r="R11" s="38">
        <v>7987995</v>
      </c>
      <c r="S11" s="38">
        <v>7987995</v>
      </c>
      <c r="T11" s="37">
        <f>S11/R11</f>
        <v>1</v>
      </c>
      <c r="U11" s="32" t="s">
        <v>714</v>
      </c>
    </row>
    <row r="12" spans="1:21" ht="60" customHeight="1" x14ac:dyDescent="0.25">
      <c r="A12" s="826"/>
      <c r="B12" s="809"/>
      <c r="C12" s="835"/>
      <c r="D12" s="25">
        <v>9</v>
      </c>
      <c r="E12" s="26" t="s">
        <v>56</v>
      </c>
      <c r="F12" s="26" t="s">
        <v>57</v>
      </c>
      <c r="G12" s="26" t="s">
        <v>58</v>
      </c>
      <c r="H12" s="26" t="s">
        <v>59</v>
      </c>
      <c r="I12" s="32" t="s">
        <v>55</v>
      </c>
      <c r="J12" s="55" t="s">
        <v>211</v>
      </c>
      <c r="K12" s="25" t="s">
        <v>214</v>
      </c>
      <c r="L12" s="25">
        <v>28</v>
      </c>
      <c r="M12" s="32" t="s">
        <v>220</v>
      </c>
      <c r="N12" s="26" t="s">
        <v>57</v>
      </c>
      <c r="O12" s="92">
        <v>0.1</v>
      </c>
      <c r="P12" s="104">
        <v>0.1</v>
      </c>
      <c r="Q12" s="37">
        <f t="shared" si="0"/>
        <v>1</v>
      </c>
      <c r="R12" s="38">
        <v>137400000</v>
      </c>
      <c r="S12" s="38">
        <v>137400000</v>
      </c>
      <c r="T12" s="37">
        <f t="shared" ref="T12:T17" si="1">S12/R12</f>
        <v>1</v>
      </c>
      <c r="U12" s="32" t="s">
        <v>715</v>
      </c>
    </row>
    <row r="13" spans="1:21" ht="60" customHeight="1" x14ac:dyDescent="0.25">
      <c r="A13" s="826"/>
      <c r="B13" s="809"/>
      <c r="C13" s="835"/>
      <c r="D13" s="25">
        <v>10</v>
      </c>
      <c r="E13" s="26" t="s">
        <v>60</v>
      </c>
      <c r="F13" s="26" t="s">
        <v>61</v>
      </c>
      <c r="G13" s="26" t="s">
        <v>62</v>
      </c>
      <c r="H13" s="26" t="s">
        <v>63</v>
      </c>
      <c r="I13" s="32" t="s">
        <v>55</v>
      </c>
      <c r="J13" s="55" t="s">
        <v>221</v>
      </c>
      <c r="K13" s="25" t="s">
        <v>222</v>
      </c>
      <c r="L13" s="25">
        <v>122</v>
      </c>
      <c r="M13" s="32" t="s">
        <v>223</v>
      </c>
      <c r="N13" s="26" t="s">
        <v>61</v>
      </c>
      <c r="O13" s="92">
        <v>0.1</v>
      </c>
      <c r="P13" s="104">
        <v>0.1</v>
      </c>
      <c r="Q13" s="37">
        <f t="shared" si="0"/>
        <v>1</v>
      </c>
      <c r="R13" s="38">
        <v>137400000</v>
      </c>
      <c r="S13" s="38">
        <v>137400000</v>
      </c>
      <c r="T13" s="37">
        <f t="shared" si="1"/>
        <v>1</v>
      </c>
      <c r="U13" s="32" t="s">
        <v>716</v>
      </c>
    </row>
    <row r="14" spans="1:21" ht="60" customHeight="1" x14ac:dyDescent="0.25">
      <c r="A14" s="826"/>
      <c r="B14" s="809"/>
      <c r="C14" s="835" t="s">
        <v>50</v>
      </c>
      <c r="D14" s="25">
        <v>11</v>
      </c>
      <c r="E14" s="26" t="s">
        <v>64</v>
      </c>
      <c r="F14" s="26" t="s">
        <v>65</v>
      </c>
      <c r="G14" s="26" t="s">
        <v>66</v>
      </c>
      <c r="H14" s="26" t="s">
        <v>67</v>
      </c>
      <c r="I14" s="32" t="s">
        <v>718</v>
      </c>
      <c r="J14" s="55" t="s">
        <v>224</v>
      </c>
      <c r="K14" s="25" t="s">
        <v>290</v>
      </c>
      <c r="L14" s="25" t="s">
        <v>225</v>
      </c>
      <c r="M14" s="32" t="s">
        <v>226</v>
      </c>
      <c r="N14" s="26" t="s">
        <v>65</v>
      </c>
      <c r="O14" s="92">
        <v>0.2</v>
      </c>
      <c r="P14" s="104">
        <v>0.2</v>
      </c>
      <c r="Q14" s="37">
        <f t="shared" si="0"/>
        <v>1</v>
      </c>
      <c r="R14" s="38">
        <v>137400000</v>
      </c>
      <c r="S14" s="38">
        <v>8000000</v>
      </c>
      <c r="T14" s="37">
        <f t="shared" si="1"/>
        <v>5.8224163027656477E-2</v>
      </c>
      <c r="U14" s="32" t="s">
        <v>717</v>
      </c>
    </row>
    <row r="15" spans="1:21" ht="60" customHeight="1" x14ac:dyDescent="0.25">
      <c r="A15" s="826"/>
      <c r="B15" s="809"/>
      <c r="C15" s="835"/>
      <c r="D15" s="25">
        <v>12</v>
      </c>
      <c r="E15" s="26" t="s">
        <v>69</v>
      </c>
      <c r="F15" s="26" t="s">
        <v>70</v>
      </c>
      <c r="G15" s="26" t="s">
        <v>71</v>
      </c>
      <c r="H15" s="26" t="s">
        <v>72</v>
      </c>
      <c r="I15" s="32" t="s">
        <v>285</v>
      </c>
      <c r="J15" s="7" t="s">
        <v>211</v>
      </c>
      <c r="K15" s="9" t="s">
        <v>212</v>
      </c>
      <c r="L15" s="25">
        <v>46</v>
      </c>
      <c r="M15" s="32" t="s">
        <v>227</v>
      </c>
      <c r="N15" s="26" t="s">
        <v>70</v>
      </c>
      <c r="O15" s="92">
        <v>0.05</v>
      </c>
      <c r="P15" s="104">
        <v>0.05</v>
      </c>
      <c r="Q15" s="37">
        <f t="shared" si="0"/>
        <v>1</v>
      </c>
      <c r="R15" s="38">
        <v>46926660</v>
      </c>
      <c r="S15" s="38">
        <v>46926660</v>
      </c>
      <c r="T15" s="37">
        <f t="shared" si="1"/>
        <v>1</v>
      </c>
      <c r="U15" s="32" t="s">
        <v>719</v>
      </c>
    </row>
    <row r="16" spans="1:21" ht="60" customHeight="1" x14ac:dyDescent="0.25">
      <c r="A16" s="826"/>
      <c r="B16" s="809"/>
      <c r="C16" s="835"/>
      <c r="D16" s="25">
        <v>13</v>
      </c>
      <c r="E16" s="26" t="s">
        <v>287</v>
      </c>
      <c r="F16" s="26" t="s">
        <v>288</v>
      </c>
      <c r="G16" s="26" t="s">
        <v>73</v>
      </c>
      <c r="H16" s="26" t="s">
        <v>74</v>
      </c>
      <c r="I16" s="32" t="s">
        <v>286</v>
      </c>
      <c r="J16" s="55" t="s">
        <v>228</v>
      </c>
      <c r="K16" s="27" t="s">
        <v>229</v>
      </c>
      <c r="L16" s="25" t="s">
        <v>230</v>
      </c>
      <c r="M16" s="54" t="s">
        <v>231</v>
      </c>
      <c r="N16" s="26" t="s">
        <v>288</v>
      </c>
      <c r="O16" s="92">
        <v>0.05</v>
      </c>
      <c r="P16" s="104">
        <v>0.05</v>
      </c>
      <c r="Q16" s="37">
        <f t="shared" si="0"/>
        <v>1</v>
      </c>
      <c r="R16" s="38">
        <v>46926660</v>
      </c>
      <c r="S16" s="38">
        <v>46926660</v>
      </c>
      <c r="T16" s="37">
        <f t="shared" si="1"/>
        <v>1</v>
      </c>
      <c r="U16" s="32" t="s">
        <v>720</v>
      </c>
    </row>
    <row r="17" spans="1:21" ht="60" customHeight="1" x14ac:dyDescent="0.25">
      <c r="A17" s="826"/>
      <c r="B17" s="809"/>
      <c r="C17" s="835"/>
      <c r="D17" s="25">
        <v>14</v>
      </c>
      <c r="E17" s="26" t="s">
        <v>75</v>
      </c>
      <c r="F17" s="26" t="s">
        <v>76</v>
      </c>
      <c r="G17" s="26" t="s">
        <v>77</v>
      </c>
      <c r="H17" s="26" t="s">
        <v>78</v>
      </c>
      <c r="I17" s="32" t="s">
        <v>68</v>
      </c>
      <c r="J17" s="55" t="s">
        <v>211</v>
      </c>
      <c r="K17" s="25" t="s">
        <v>218</v>
      </c>
      <c r="L17" s="25">
        <v>32</v>
      </c>
      <c r="M17" s="32" t="s">
        <v>232</v>
      </c>
      <c r="N17" s="26" t="s">
        <v>76</v>
      </c>
      <c r="O17" s="92">
        <v>0.1</v>
      </c>
      <c r="P17" s="104">
        <v>0.1</v>
      </c>
      <c r="Q17" s="37">
        <f t="shared" si="0"/>
        <v>1</v>
      </c>
      <c r="R17" s="38">
        <v>174500000</v>
      </c>
      <c r="S17" s="38">
        <v>47689970</v>
      </c>
      <c r="T17" s="37">
        <f t="shared" si="1"/>
        <v>0.27329495702005729</v>
      </c>
      <c r="U17" s="32" t="s">
        <v>721</v>
      </c>
    </row>
    <row r="18" spans="1:21" ht="60" customHeight="1" x14ac:dyDescent="0.25">
      <c r="A18" s="826"/>
      <c r="B18" s="809"/>
      <c r="C18" s="835" t="s">
        <v>79</v>
      </c>
      <c r="D18" s="25">
        <v>15</v>
      </c>
      <c r="E18" s="26" t="s">
        <v>80</v>
      </c>
      <c r="F18" s="26" t="s">
        <v>81</v>
      </c>
      <c r="G18" s="26" t="s">
        <v>82</v>
      </c>
      <c r="H18" s="26" t="s">
        <v>83</v>
      </c>
      <c r="I18" s="32" t="s">
        <v>84</v>
      </c>
      <c r="J18" s="826" t="s">
        <v>233</v>
      </c>
      <c r="K18" s="809" t="s">
        <v>234</v>
      </c>
      <c r="L18" s="837">
        <v>197</v>
      </c>
      <c r="M18" s="898" t="s">
        <v>217</v>
      </c>
      <c r="N18" s="26" t="s">
        <v>81</v>
      </c>
      <c r="O18" s="55">
        <v>0</v>
      </c>
      <c r="P18" s="25">
        <v>0</v>
      </c>
      <c r="Q18" s="37">
        <v>0</v>
      </c>
      <c r="R18" s="38">
        <v>0</v>
      </c>
      <c r="S18" s="38">
        <v>0</v>
      </c>
      <c r="T18" s="37">
        <v>0</v>
      </c>
      <c r="U18" s="32" t="s">
        <v>708</v>
      </c>
    </row>
    <row r="19" spans="1:21" ht="60" customHeight="1" x14ac:dyDescent="0.25">
      <c r="A19" s="826"/>
      <c r="B19" s="809"/>
      <c r="C19" s="835"/>
      <c r="D19" s="25">
        <v>16</v>
      </c>
      <c r="E19" s="26" t="s">
        <v>85</v>
      </c>
      <c r="F19" s="26" t="s">
        <v>86</v>
      </c>
      <c r="G19" s="26" t="s">
        <v>291</v>
      </c>
      <c r="H19" s="26" t="s">
        <v>87</v>
      </c>
      <c r="I19" s="82" t="s">
        <v>88</v>
      </c>
      <c r="J19" s="826"/>
      <c r="K19" s="809"/>
      <c r="L19" s="837"/>
      <c r="M19" s="898"/>
      <c r="N19" s="26" t="s">
        <v>86</v>
      </c>
      <c r="O19" s="55" t="s">
        <v>710</v>
      </c>
      <c r="P19" s="25">
        <v>0</v>
      </c>
      <c r="Q19" s="37">
        <v>0</v>
      </c>
      <c r="R19" s="38">
        <v>0</v>
      </c>
      <c r="S19" s="38">
        <v>0</v>
      </c>
      <c r="T19" s="37">
        <v>0</v>
      </c>
      <c r="U19" s="32" t="s">
        <v>722</v>
      </c>
    </row>
    <row r="20" spans="1:21" ht="60" customHeight="1" x14ac:dyDescent="0.25">
      <c r="A20" s="826"/>
      <c r="B20" s="809"/>
      <c r="C20" s="835"/>
      <c r="D20" s="25">
        <v>17</v>
      </c>
      <c r="E20" s="26" t="s">
        <v>89</v>
      </c>
      <c r="F20" s="26" t="s">
        <v>90</v>
      </c>
      <c r="G20" s="26" t="s">
        <v>91</v>
      </c>
      <c r="H20" s="26" t="s">
        <v>87</v>
      </c>
      <c r="I20" s="82" t="s">
        <v>92</v>
      </c>
      <c r="J20" s="826"/>
      <c r="K20" s="809"/>
      <c r="L20" s="837"/>
      <c r="M20" s="898"/>
      <c r="N20" s="26" t="s">
        <v>90</v>
      </c>
      <c r="O20" s="55">
        <v>0</v>
      </c>
      <c r="P20" s="25">
        <v>0</v>
      </c>
      <c r="Q20" s="37">
        <v>0</v>
      </c>
      <c r="R20" s="38">
        <v>0</v>
      </c>
      <c r="S20" s="38">
        <v>0</v>
      </c>
      <c r="T20" s="37">
        <v>0</v>
      </c>
      <c r="U20" s="32" t="s">
        <v>708</v>
      </c>
    </row>
    <row r="21" spans="1:21" ht="60" customHeight="1" x14ac:dyDescent="0.25">
      <c r="A21" s="826"/>
      <c r="B21" s="809"/>
      <c r="C21" s="835"/>
      <c r="D21" s="25">
        <v>18</v>
      </c>
      <c r="E21" s="26" t="s">
        <v>93</v>
      </c>
      <c r="F21" s="26" t="s">
        <v>94</v>
      </c>
      <c r="G21" s="26" t="s">
        <v>95</v>
      </c>
      <c r="H21" s="25" t="s">
        <v>96</v>
      </c>
      <c r="I21" s="82" t="s">
        <v>97</v>
      </c>
      <c r="J21" s="55" t="s">
        <v>96</v>
      </c>
      <c r="K21" s="25" t="s">
        <v>96</v>
      </c>
      <c r="L21" s="25" t="s">
        <v>96</v>
      </c>
      <c r="M21" s="53" t="s">
        <v>96</v>
      </c>
      <c r="N21" s="26" t="s">
        <v>94</v>
      </c>
      <c r="O21" s="55">
        <v>0.5</v>
      </c>
      <c r="P21" s="25">
        <v>0.5</v>
      </c>
      <c r="Q21" s="37">
        <f>P21/O21</f>
        <v>1</v>
      </c>
      <c r="R21" s="38">
        <v>23650000</v>
      </c>
      <c r="S21" s="38">
        <v>16666666</v>
      </c>
      <c r="T21" s="37">
        <f>S21/R21</f>
        <v>0.70472160676532769</v>
      </c>
      <c r="U21" s="32" t="s">
        <v>723</v>
      </c>
    </row>
    <row r="22" spans="1:21" ht="60" customHeight="1" x14ac:dyDescent="0.25">
      <c r="A22" s="826"/>
      <c r="B22" s="809"/>
      <c r="C22" s="835"/>
      <c r="D22" s="25">
        <v>19</v>
      </c>
      <c r="E22" s="26" t="s">
        <v>98</v>
      </c>
      <c r="F22" s="26" t="s">
        <v>99</v>
      </c>
      <c r="G22" s="26" t="s">
        <v>100</v>
      </c>
      <c r="H22" s="26" t="s">
        <v>101</v>
      </c>
      <c r="I22" s="82" t="s">
        <v>102</v>
      </c>
      <c r="J22" s="55" t="s">
        <v>233</v>
      </c>
      <c r="K22" s="25" t="s">
        <v>234</v>
      </c>
      <c r="L22" s="29">
        <v>192</v>
      </c>
      <c r="M22" s="56" t="s">
        <v>235</v>
      </c>
      <c r="N22" s="26" t="s">
        <v>99</v>
      </c>
      <c r="O22" s="55" t="s">
        <v>711</v>
      </c>
      <c r="P22" s="104">
        <v>0.8</v>
      </c>
      <c r="Q22" s="37">
        <v>0.8</v>
      </c>
      <c r="R22" s="38">
        <v>5363333</v>
      </c>
      <c r="S22" s="38">
        <v>5209430.07</v>
      </c>
      <c r="T22" s="37">
        <f>S22/R22</f>
        <v>0.97130461039804916</v>
      </c>
      <c r="U22" s="32" t="s">
        <v>724</v>
      </c>
    </row>
    <row r="23" spans="1:21" ht="60" customHeight="1" x14ac:dyDescent="0.25">
      <c r="A23" s="826"/>
      <c r="B23" s="809"/>
      <c r="C23" s="835"/>
      <c r="D23" s="25">
        <v>20</v>
      </c>
      <c r="E23" s="26" t="s">
        <v>103</v>
      </c>
      <c r="F23" s="26" t="s">
        <v>104</v>
      </c>
      <c r="G23" s="26" t="s">
        <v>105</v>
      </c>
      <c r="H23" s="26" t="s">
        <v>106</v>
      </c>
      <c r="I23" s="32" t="s">
        <v>107</v>
      </c>
      <c r="J23" s="55" t="s">
        <v>96</v>
      </c>
      <c r="K23" s="25" t="s">
        <v>96</v>
      </c>
      <c r="L23" s="25" t="s">
        <v>96</v>
      </c>
      <c r="M23" s="53" t="s">
        <v>96</v>
      </c>
      <c r="N23" s="26" t="s">
        <v>104</v>
      </c>
      <c r="O23" s="55">
        <v>0</v>
      </c>
      <c r="P23" s="25">
        <v>0</v>
      </c>
      <c r="Q23" s="37">
        <v>0</v>
      </c>
      <c r="R23" s="38">
        <v>0</v>
      </c>
      <c r="S23" s="38">
        <v>0</v>
      </c>
      <c r="T23" s="37">
        <v>0</v>
      </c>
      <c r="U23" s="32" t="s">
        <v>708</v>
      </c>
    </row>
    <row r="24" spans="1:21" ht="60" customHeight="1" x14ac:dyDescent="0.25">
      <c r="A24" s="826"/>
      <c r="B24" s="839" t="s">
        <v>108</v>
      </c>
      <c r="C24" s="835" t="s">
        <v>109</v>
      </c>
      <c r="D24" s="25">
        <v>21</v>
      </c>
      <c r="E24" s="31" t="s">
        <v>110</v>
      </c>
      <c r="F24" s="26" t="s">
        <v>111</v>
      </c>
      <c r="G24" s="26" t="s">
        <v>112</v>
      </c>
      <c r="H24" s="26" t="s">
        <v>113</v>
      </c>
      <c r="I24" s="32" t="s">
        <v>114</v>
      </c>
      <c r="J24" s="55" t="s">
        <v>236</v>
      </c>
      <c r="K24" s="25" t="s">
        <v>237</v>
      </c>
      <c r="L24" s="25">
        <v>65</v>
      </c>
      <c r="M24" s="32" t="s">
        <v>238</v>
      </c>
      <c r="N24" s="26" t="s">
        <v>111</v>
      </c>
      <c r="O24" s="55">
        <v>0</v>
      </c>
      <c r="P24" s="25">
        <v>0</v>
      </c>
      <c r="Q24" s="37">
        <v>0</v>
      </c>
      <c r="R24" s="38">
        <v>0</v>
      </c>
      <c r="S24" s="38">
        <v>0</v>
      </c>
      <c r="T24" s="37">
        <v>0</v>
      </c>
      <c r="U24" s="32" t="s">
        <v>708</v>
      </c>
    </row>
    <row r="25" spans="1:21" ht="60" customHeight="1" x14ac:dyDescent="0.25">
      <c r="A25" s="826"/>
      <c r="B25" s="839"/>
      <c r="C25" s="835"/>
      <c r="D25" s="25">
        <v>22</v>
      </c>
      <c r="E25" s="26" t="s">
        <v>115</v>
      </c>
      <c r="F25" s="26" t="s">
        <v>116</v>
      </c>
      <c r="G25" s="26" t="s">
        <v>117</v>
      </c>
      <c r="H25" s="26" t="s">
        <v>118</v>
      </c>
      <c r="I25" s="32" t="s">
        <v>119</v>
      </c>
      <c r="J25" s="87" t="s">
        <v>236</v>
      </c>
      <c r="K25" s="30" t="s">
        <v>239</v>
      </c>
      <c r="L25" s="25">
        <v>85</v>
      </c>
      <c r="M25" s="32" t="s">
        <v>240</v>
      </c>
      <c r="N25" s="26" t="s">
        <v>116</v>
      </c>
      <c r="O25" s="55">
        <v>0</v>
      </c>
      <c r="P25" s="25">
        <v>0</v>
      </c>
      <c r="Q25" s="37">
        <v>0</v>
      </c>
      <c r="R25" s="38">
        <v>0</v>
      </c>
      <c r="S25" s="38">
        <v>0</v>
      </c>
      <c r="T25" s="37">
        <v>0</v>
      </c>
      <c r="U25" s="32" t="s">
        <v>708</v>
      </c>
    </row>
    <row r="26" spans="1:21" ht="60" customHeight="1" x14ac:dyDescent="0.25">
      <c r="A26" s="826"/>
      <c r="B26" s="839"/>
      <c r="C26" s="835"/>
      <c r="D26" s="25">
        <v>23</v>
      </c>
      <c r="E26" s="26" t="s">
        <v>120</v>
      </c>
      <c r="F26" s="26" t="s">
        <v>121</v>
      </c>
      <c r="G26" s="26" t="s">
        <v>122</v>
      </c>
      <c r="H26" s="26" t="s">
        <v>118</v>
      </c>
      <c r="I26" s="32" t="s">
        <v>123</v>
      </c>
      <c r="J26" s="55" t="s">
        <v>96</v>
      </c>
      <c r="K26" s="25" t="s">
        <v>96</v>
      </c>
      <c r="L26" s="25" t="s">
        <v>96</v>
      </c>
      <c r="M26" s="58" t="s">
        <v>241</v>
      </c>
      <c r="N26" s="26" t="s">
        <v>121</v>
      </c>
      <c r="O26" s="55">
        <v>0</v>
      </c>
      <c r="P26" s="25">
        <v>0</v>
      </c>
      <c r="Q26" s="37">
        <v>0</v>
      </c>
      <c r="R26" s="38">
        <v>0</v>
      </c>
      <c r="S26" s="38">
        <v>0</v>
      </c>
      <c r="T26" s="37">
        <v>0</v>
      </c>
      <c r="U26" s="32" t="s">
        <v>708</v>
      </c>
    </row>
    <row r="27" spans="1:21" ht="60" customHeight="1" x14ac:dyDescent="0.25">
      <c r="A27" s="826"/>
      <c r="B27" s="839"/>
      <c r="C27" s="835" t="s">
        <v>124</v>
      </c>
      <c r="D27" s="25">
        <v>24</v>
      </c>
      <c r="E27" s="26" t="s">
        <v>125</v>
      </c>
      <c r="F27" s="26" t="s">
        <v>126</v>
      </c>
      <c r="G27" s="26" t="s">
        <v>127</v>
      </c>
      <c r="H27" s="26" t="s">
        <v>128</v>
      </c>
      <c r="I27" s="32" t="s">
        <v>129</v>
      </c>
      <c r="J27" s="55" t="s">
        <v>242</v>
      </c>
      <c r="K27" s="25" t="s">
        <v>243</v>
      </c>
      <c r="L27" s="25">
        <v>68</v>
      </c>
      <c r="M27" s="32" t="s">
        <v>244</v>
      </c>
      <c r="N27" s="26" t="s">
        <v>126</v>
      </c>
      <c r="O27" s="55">
        <v>0</v>
      </c>
      <c r="P27" s="25">
        <v>0</v>
      </c>
      <c r="Q27" s="37">
        <v>0</v>
      </c>
      <c r="R27" s="38">
        <v>0</v>
      </c>
      <c r="S27" s="38">
        <v>0</v>
      </c>
      <c r="T27" s="37">
        <v>0</v>
      </c>
      <c r="U27" s="32" t="s">
        <v>725</v>
      </c>
    </row>
    <row r="28" spans="1:21" ht="60" customHeight="1" x14ac:dyDescent="0.25">
      <c r="A28" s="826"/>
      <c r="B28" s="839"/>
      <c r="C28" s="835"/>
      <c r="D28" s="25">
        <v>25</v>
      </c>
      <c r="E28" s="31" t="s">
        <v>130</v>
      </c>
      <c r="F28" s="26" t="s">
        <v>131</v>
      </c>
      <c r="G28" s="26" t="s">
        <v>132</v>
      </c>
      <c r="H28" s="26" t="s">
        <v>133</v>
      </c>
      <c r="I28" s="32" t="s">
        <v>134</v>
      </c>
      <c r="J28" s="55" t="s">
        <v>245</v>
      </c>
      <c r="K28" s="25" t="s">
        <v>246</v>
      </c>
      <c r="L28" s="25">
        <v>107</v>
      </c>
      <c r="M28" s="32" t="s">
        <v>247</v>
      </c>
      <c r="N28" s="26" t="s">
        <v>131</v>
      </c>
      <c r="O28" s="55">
        <v>0</v>
      </c>
      <c r="P28" s="25">
        <v>0</v>
      </c>
      <c r="Q28" s="37">
        <v>0</v>
      </c>
      <c r="R28" s="38">
        <v>0</v>
      </c>
      <c r="S28" s="38">
        <v>0</v>
      </c>
      <c r="T28" s="37">
        <v>0</v>
      </c>
      <c r="U28" s="32" t="s">
        <v>708</v>
      </c>
    </row>
    <row r="29" spans="1:21" ht="60" customHeight="1" x14ac:dyDescent="0.25">
      <c r="A29" s="826"/>
      <c r="B29" s="839"/>
      <c r="C29" s="835" t="s">
        <v>135</v>
      </c>
      <c r="D29" s="25">
        <v>26</v>
      </c>
      <c r="E29" s="26" t="s">
        <v>136</v>
      </c>
      <c r="F29" s="26" t="s">
        <v>137</v>
      </c>
      <c r="G29" s="26" t="s">
        <v>138</v>
      </c>
      <c r="H29" s="26" t="s">
        <v>139</v>
      </c>
      <c r="I29" s="32" t="s">
        <v>140</v>
      </c>
      <c r="J29" s="55" t="s">
        <v>96</v>
      </c>
      <c r="K29" s="25" t="s">
        <v>96</v>
      </c>
      <c r="L29" s="25" t="s">
        <v>96</v>
      </c>
      <c r="M29" s="58" t="s">
        <v>241</v>
      </c>
      <c r="N29" s="26" t="s">
        <v>137</v>
      </c>
      <c r="O29" s="55">
        <v>0</v>
      </c>
      <c r="P29" s="25">
        <v>0</v>
      </c>
      <c r="Q29" s="37">
        <v>0</v>
      </c>
      <c r="R29" s="38">
        <v>0</v>
      </c>
      <c r="S29" s="38">
        <v>0</v>
      </c>
      <c r="T29" s="37">
        <v>0</v>
      </c>
      <c r="U29" s="32" t="s">
        <v>708</v>
      </c>
    </row>
    <row r="30" spans="1:21" ht="60" customHeight="1" x14ac:dyDescent="0.25">
      <c r="A30" s="826"/>
      <c r="B30" s="839"/>
      <c r="C30" s="835"/>
      <c r="D30" s="25">
        <v>27</v>
      </c>
      <c r="E30" s="27" t="s">
        <v>141</v>
      </c>
      <c r="F30" s="27" t="s">
        <v>142</v>
      </c>
      <c r="G30" s="27" t="s">
        <v>143</v>
      </c>
      <c r="H30" s="27" t="s">
        <v>144</v>
      </c>
      <c r="I30" s="60" t="s">
        <v>145</v>
      </c>
      <c r="J30" s="59" t="s">
        <v>215</v>
      </c>
      <c r="K30" s="27" t="s">
        <v>216</v>
      </c>
      <c r="L30" s="25">
        <v>197</v>
      </c>
      <c r="M30" s="60" t="s">
        <v>217</v>
      </c>
      <c r="N30" s="27" t="s">
        <v>142</v>
      </c>
      <c r="O30" s="92">
        <v>0.05</v>
      </c>
      <c r="P30" s="104">
        <v>0.05</v>
      </c>
      <c r="Q30" s="37">
        <f>P30/O30</f>
        <v>1</v>
      </c>
      <c r="R30" s="38">
        <v>10000000</v>
      </c>
      <c r="S30" s="38">
        <v>10000000</v>
      </c>
      <c r="T30" s="37">
        <f>S30/R30</f>
        <v>1</v>
      </c>
      <c r="U30" s="32" t="s">
        <v>726</v>
      </c>
    </row>
    <row r="31" spans="1:21" ht="60" customHeight="1" x14ac:dyDescent="0.25">
      <c r="A31" s="826"/>
      <c r="B31" s="837" t="s">
        <v>146</v>
      </c>
      <c r="C31" s="809" t="s">
        <v>147</v>
      </c>
      <c r="D31" s="25">
        <v>28</v>
      </c>
      <c r="E31" s="27" t="s">
        <v>148</v>
      </c>
      <c r="F31" s="27" t="s">
        <v>149</v>
      </c>
      <c r="G31" s="27" t="s">
        <v>150</v>
      </c>
      <c r="H31" s="27" t="s">
        <v>151</v>
      </c>
      <c r="I31" s="60" t="s">
        <v>152</v>
      </c>
      <c r="J31" s="59" t="s">
        <v>248</v>
      </c>
      <c r="K31" s="40" t="s">
        <v>249</v>
      </c>
      <c r="L31" s="25">
        <v>157</v>
      </c>
      <c r="M31" s="61" t="s">
        <v>250</v>
      </c>
      <c r="N31" s="27" t="s">
        <v>149</v>
      </c>
      <c r="O31" s="92">
        <v>0.7</v>
      </c>
      <c r="P31" s="104">
        <v>0.6</v>
      </c>
      <c r="Q31" s="37">
        <f>P31/O31</f>
        <v>0.85714285714285721</v>
      </c>
      <c r="R31" s="38">
        <v>18444390908.93</v>
      </c>
      <c r="S31" s="38">
        <v>9148596406</v>
      </c>
      <c r="T31" s="37">
        <f>S31/R31</f>
        <v>0.49600967856144457</v>
      </c>
      <c r="U31" s="32" t="s">
        <v>727</v>
      </c>
    </row>
    <row r="32" spans="1:21" ht="60" customHeight="1" x14ac:dyDescent="0.25">
      <c r="A32" s="826"/>
      <c r="B32" s="837"/>
      <c r="C32" s="809"/>
      <c r="D32" s="809">
        <v>29</v>
      </c>
      <c r="E32" s="809" t="s">
        <v>153</v>
      </c>
      <c r="F32" s="809" t="s">
        <v>154</v>
      </c>
      <c r="G32" s="809" t="s">
        <v>155</v>
      </c>
      <c r="H32" s="809" t="s">
        <v>151</v>
      </c>
      <c r="I32" s="810" t="s">
        <v>152</v>
      </c>
      <c r="J32" s="55" t="s">
        <v>251</v>
      </c>
      <c r="K32" s="9" t="s">
        <v>252</v>
      </c>
      <c r="L32" s="25">
        <v>129</v>
      </c>
      <c r="M32" s="32" t="s">
        <v>253</v>
      </c>
      <c r="N32" s="809" t="s">
        <v>154</v>
      </c>
      <c r="O32" s="914">
        <v>0.7</v>
      </c>
      <c r="P32" s="827">
        <v>0.6</v>
      </c>
      <c r="Q32" s="801">
        <f>P32/O32</f>
        <v>0.85714285714285721</v>
      </c>
      <c r="R32" s="798">
        <v>18444390908.93</v>
      </c>
      <c r="S32" s="798">
        <v>9148596406</v>
      </c>
      <c r="T32" s="801">
        <f>S32/R32</f>
        <v>0.49600967856144457</v>
      </c>
      <c r="U32" s="811" t="s">
        <v>728</v>
      </c>
    </row>
    <row r="33" spans="1:21" ht="60" customHeight="1" x14ac:dyDescent="0.25">
      <c r="A33" s="826"/>
      <c r="B33" s="837"/>
      <c r="C33" s="809"/>
      <c r="D33" s="809"/>
      <c r="E33" s="809"/>
      <c r="F33" s="809"/>
      <c r="G33" s="809"/>
      <c r="H33" s="809"/>
      <c r="I33" s="810"/>
      <c r="J33" s="55" t="s">
        <v>254</v>
      </c>
      <c r="K33" s="9" t="s">
        <v>255</v>
      </c>
      <c r="L33" s="25">
        <v>134</v>
      </c>
      <c r="M33" s="32" t="s">
        <v>256</v>
      </c>
      <c r="N33" s="809"/>
      <c r="O33" s="815"/>
      <c r="P33" s="818"/>
      <c r="Q33" s="802"/>
      <c r="R33" s="799"/>
      <c r="S33" s="799"/>
      <c r="T33" s="802"/>
      <c r="U33" s="812"/>
    </row>
    <row r="34" spans="1:21" ht="60" customHeight="1" x14ac:dyDescent="0.25">
      <c r="A34" s="826"/>
      <c r="B34" s="837"/>
      <c r="C34" s="809"/>
      <c r="D34" s="809"/>
      <c r="E34" s="809"/>
      <c r="F34" s="809"/>
      <c r="G34" s="809"/>
      <c r="H34" s="809"/>
      <c r="I34" s="810"/>
      <c r="J34" s="55" t="s">
        <v>254</v>
      </c>
      <c r="K34" s="9" t="s">
        <v>255</v>
      </c>
      <c r="L34" s="25">
        <v>133</v>
      </c>
      <c r="M34" s="32" t="s">
        <v>257</v>
      </c>
      <c r="N34" s="809"/>
      <c r="O34" s="815"/>
      <c r="P34" s="818"/>
      <c r="Q34" s="802"/>
      <c r="R34" s="799"/>
      <c r="S34" s="799"/>
      <c r="T34" s="802"/>
      <c r="U34" s="812"/>
    </row>
    <row r="35" spans="1:21" ht="60" customHeight="1" x14ac:dyDescent="0.25">
      <c r="A35" s="826"/>
      <c r="B35" s="837"/>
      <c r="C35" s="809"/>
      <c r="D35" s="809"/>
      <c r="E35" s="809"/>
      <c r="F35" s="809"/>
      <c r="G35" s="809"/>
      <c r="H35" s="809"/>
      <c r="I35" s="810"/>
      <c r="J35" s="7" t="s">
        <v>254</v>
      </c>
      <c r="K35" s="9" t="s">
        <v>249</v>
      </c>
      <c r="L35" s="25">
        <v>154</v>
      </c>
      <c r="M35" s="32" t="s">
        <v>258</v>
      </c>
      <c r="N35" s="809"/>
      <c r="O35" s="816"/>
      <c r="P35" s="819"/>
      <c r="Q35" s="803"/>
      <c r="R35" s="800"/>
      <c r="S35" s="800"/>
      <c r="T35" s="803"/>
      <c r="U35" s="813"/>
    </row>
    <row r="36" spans="1:21" ht="60" customHeight="1" x14ac:dyDescent="0.25">
      <c r="A36" s="826"/>
      <c r="B36" s="837"/>
      <c r="C36" s="835" t="s">
        <v>156</v>
      </c>
      <c r="D36" s="809">
        <v>30</v>
      </c>
      <c r="E36" s="809" t="s">
        <v>157</v>
      </c>
      <c r="F36" s="809" t="s">
        <v>158</v>
      </c>
      <c r="G36" s="809" t="s">
        <v>159</v>
      </c>
      <c r="H36" s="809" t="s">
        <v>151</v>
      </c>
      <c r="I36" s="810" t="s">
        <v>272</v>
      </c>
      <c r="J36" s="826" t="s">
        <v>254</v>
      </c>
      <c r="K36" s="809" t="s">
        <v>259</v>
      </c>
      <c r="L36" s="809">
        <v>143</v>
      </c>
      <c r="M36" s="810" t="s">
        <v>260</v>
      </c>
      <c r="N36" s="809" t="s">
        <v>158</v>
      </c>
      <c r="O36" s="914">
        <v>0.5</v>
      </c>
      <c r="P36" s="827">
        <v>0.5</v>
      </c>
      <c r="Q36" s="801">
        <f>P36/O36</f>
        <v>1</v>
      </c>
      <c r="R36" s="798">
        <v>233605063.59999999</v>
      </c>
      <c r="S36" s="798">
        <v>233605063.59999999</v>
      </c>
      <c r="T36" s="801">
        <f>S36/R36</f>
        <v>1</v>
      </c>
      <c r="U36" s="820" t="s">
        <v>729</v>
      </c>
    </row>
    <row r="37" spans="1:21" ht="60" customHeight="1" x14ac:dyDescent="0.25">
      <c r="A37" s="826"/>
      <c r="B37" s="837"/>
      <c r="C37" s="835"/>
      <c r="D37" s="809"/>
      <c r="E37" s="809"/>
      <c r="F37" s="809"/>
      <c r="G37" s="809"/>
      <c r="H37" s="809"/>
      <c r="I37" s="810"/>
      <c r="J37" s="826"/>
      <c r="K37" s="809"/>
      <c r="L37" s="809"/>
      <c r="M37" s="810"/>
      <c r="N37" s="809"/>
      <c r="O37" s="815"/>
      <c r="P37" s="818"/>
      <c r="Q37" s="802"/>
      <c r="R37" s="799"/>
      <c r="S37" s="799"/>
      <c r="T37" s="802"/>
      <c r="U37" s="821"/>
    </row>
    <row r="38" spans="1:21" ht="60" customHeight="1" x14ac:dyDescent="0.25">
      <c r="A38" s="826"/>
      <c r="B38" s="837"/>
      <c r="C38" s="835"/>
      <c r="D38" s="809"/>
      <c r="E38" s="809"/>
      <c r="F38" s="809"/>
      <c r="G38" s="809"/>
      <c r="H38" s="809"/>
      <c r="I38" s="60" t="s">
        <v>273</v>
      </c>
      <c r="J38" s="59" t="s">
        <v>251</v>
      </c>
      <c r="K38" s="40" t="s">
        <v>252</v>
      </c>
      <c r="L38" s="27">
        <v>128</v>
      </c>
      <c r="M38" s="60" t="s">
        <v>261</v>
      </c>
      <c r="N38" s="809"/>
      <c r="O38" s="815"/>
      <c r="P38" s="818"/>
      <c r="Q38" s="802"/>
      <c r="R38" s="799"/>
      <c r="S38" s="799"/>
      <c r="T38" s="802"/>
      <c r="U38" s="821"/>
    </row>
    <row r="39" spans="1:21" ht="60" customHeight="1" x14ac:dyDescent="0.25">
      <c r="A39" s="826"/>
      <c r="B39" s="837"/>
      <c r="C39" s="835"/>
      <c r="D39" s="809"/>
      <c r="E39" s="809"/>
      <c r="F39" s="809"/>
      <c r="G39" s="809"/>
      <c r="H39" s="809"/>
      <c r="I39" s="32" t="s">
        <v>274</v>
      </c>
      <c r="J39" s="7" t="s">
        <v>254</v>
      </c>
      <c r="K39" s="25" t="s">
        <v>262</v>
      </c>
      <c r="L39" s="29">
        <v>134</v>
      </c>
      <c r="M39" s="62" t="s">
        <v>256</v>
      </c>
      <c r="N39" s="809"/>
      <c r="O39" s="815"/>
      <c r="P39" s="818"/>
      <c r="Q39" s="802"/>
      <c r="R39" s="799"/>
      <c r="S39" s="799"/>
      <c r="T39" s="802"/>
      <c r="U39" s="821"/>
    </row>
    <row r="40" spans="1:21" ht="60" customHeight="1" x14ac:dyDescent="0.25">
      <c r="A40" s="826"/>
      <c r="B40" s="837"/>
      <c r="C40" s="835"/>
      <c r="D40" s="809"/>
      <c r="E40" s="809"/>
      <c r="F40" s="809"/>
      <c r="G40" s="809"/>
      <c r="H40" s="809"/>
      <c r="I40" s="32" t="s">
        <v>275</v>
      </c>
      <c r="J40" s="7" t="s">
        <v>254</v>
      </c>
      <c r="K40" s="25" t="s">
        <v>262</v>
      </c>
      <c r="L40" s="25">
        <v>137</v>
      </c>
      <c r="M40" s="32" t="s">
        <v>263</v>
      </c>
      <c r="N40" s="809"/>
      <c r="O40" s="815"/>
      <c r="P40" s="818"/>
      <c r="Q40" s="802"/>
      <c r="R40" s="799"/>
      <c r="S40" s="799"/>
      <c r="T40" s="802"/>
      <c r="U40" s="821"/>
    </row>
    <row r="41" spans="1:21" ht="60" customHeight="1" x14ac:dyDescent="0.25">
      <c r="A41" s="826"/>
      <c r="B41" s="837"/>
      <c r="C41" s="835"/>
      <c r="D41" s="809"/>
      <c r="E41" s="809"/>
      <c r="F41" s="809"/>
      <c r="G41" s="809"/>
      <c r="H41" s="809"/>
      <c r="I41" s="32" t="s">
        <v>276</v>
      </c>
      <c r="J41" s="55" t="s">
        <v>254</v>
      </c>
      <c r="K41" s="25" t="s">
        <v>259</v>
      </c>
      <c r="L41" s="25">
        <v>142</v>
      </c>
      <c r="M41" s="53" t="s">
        <v>264</v>
      </c>
      <c r="N41" s="809"/>
      <c r="O41" s="816"/>
      <c r="P41" s="819"/>
      <c r="Q41" s="803"/>
      <c r="R41" s="800"/>
      <c r="S41" s="800"/>
      <c r="T41" s="803"/>
      <c r="U41" s="822"/>
    </row>
    <row r="42" spans="1:21" ht="60" customHeight="1" x14ac:dyDescent="0.25">
      <c r="A42" s="826"/>
      <c r="B42" s="837"/>
      <c r="C42" s="835"/>
      <c r="D42" s="25">
        <v>31</v>
      </c>
      <c r="E42" s="26" t="s">
        <v>160</v>
      </c>
      <c r="F42" s="26" t="s">
        <v>161</v>
      </c>
      <c r="G42" s="26" t="s">
        <v>162</v>
      </c>
      <c r="H42" s="26" t="s">
        <v>118</v>
      </c>
      <c r="I42" s="32" t="s">
        <v>163</v>
      </c>
      <c r="J42" s="55" t="s">
        <v>254</v>
      </c>
      <c r="K42" s="25" t="s">
        <v>255</v>
      </c>
      <c r="L42" s="29">
        <v>133</v>
      </c>
      <c r="M42" s="62" t="s">
        <v>257</v>
      </c>
      <c r="N42" s="26" t="s">
        <v>161</v>
      </c>
      <c r="O42" s="92">
        <v>0.7</v>
      </c>
      <c r="P42" s="104">
        <v>0.7</v>
      </c>
      <c r="Q42" s="37">
        <f>P42/O42</f>
        <v>1</v>
      </c>
      <c r="R42" s="38">
        <v>75646965.310000002</v>
      </c>
      <c r="S42" s="38">
        <v>40525000</v>
      </c>
      <c r="T42" s="37">
        <f>S42/R42</f>
        <v>0.53571217079137579</v>
      </c>
      <c r="U42" s="32" t="s">
        <v>730</v>
      </c>
    </row>
    <row r="43" spans="1:21" ht="60" customHeight="1" x14ac:dyDescent="0.25">
      <c r="A43" s="826"/>
      <c r="B43" s="837"/>
      <c r="C43" s="835" t="s">
        <v>164</v>
      </c>
      <c r="D43" s="25">
        <v>32</v>
      </c>
      <c r="E43" s="25" t="s">
        <v>165</v>
      </c>
      <c r="F43" s="25" t="s">
        <v>166</v>
      </c>
      <c r="G43" s="25" t="s">
        <v>167</v>
      </c>
      <c r="H43" s="25" t="s">
        <v>168</v>
      </c>
      <c r="I43" s="53" t="s">
        <v>169</v>
      </c>
      <c r="J43" s="55" t="s">
        <v>254</v>
      </c>
      <c r="K43" s="25" t="s">
        <v>255</v>
      </c>
      <c r="L43" s="25">
        <v>134</v>
      </c>
      <c r="M43" s="53" t="s">
        <v>256</v>
      </c>
      <c r="N43" s="25" t="s">
        <v>166</v>
      </c>
      <c r="O43" s="92">
        <v>0.9</v>
      </c>
      <c r="P43" s="104">
        <v>0.8</v>
      </c>
      <c r="Q43" s="37">
        <f>P43/O43</f>
        <v>0.88888888888888895</v>
      </c>
      <c r="R43" s="38">
        <v>202500689.22999999</v>
      </c>
      <c r="S43" s="38">
        <v>84171531</v>
      </c>
      <c r="T43" s="37">
        <f>S43/R43</f>
        <v>0.41566046673746426</v>
      </c>
      <c r="U43" s="32" t="s">
        <v>731</v>
      </c>
    </row>
    <row r="44" spans="1:21" ht="60" customHeight="1" x14ac:dyDescent="0.25">
      <c r="A44" s="826"/>
      <c r="B44" s="837"/>
      <c r="C44" s="835"/>
      <c r="D44" s="25">
        <v>33</v>
      </c>
      <c r="E44" s="26" t="s">
        <v>170</v>
      </c>
      <c r="F44" s="26" t="s">
        <v>171</v>
      </c>
      <c r="G44" s="26" t="s">
        <v>172</v>
      </c>
      <c r="H44" s="26" t="s">
        <v>173</v>
      </c>
      <c r="I44" s="32" t="s">
        <v>174</v>
      </c>
      <c r="J44" s="7" t="s">
        <v>265</v>
      </c>
      <c r="K44" s="9" t="s">
        <v>266</v>
      </c>
      <c r="L44" s="29">
        <v>185</v>
      </c>
      <c r="M44" s="62" t="s">
        <v>267</v>
      </c>
      <c r="N44" s="26" t="s">
        <v>171</v>
      </c>
      <c r="O44" s="55" t="s">
        <v>172</v>
      </c>
      <c r="P44" s="104">
        <v>0.8</v>
      </c>
      <c r="Q44" s="37">
        <v>0.8</v>
      </c>
      <c r="R44" s="38">
        <v>71399999</v>
      </c>
      <c r="S44" s="38">
        <v>23859999</v>
      </c>
      <c r="T44" s="37">
        <f>S44/R44</f>
        <v>0.33417366014248823</v>
      </c>
      <c r="U44" s="32" t="s">
        <v>732</v>
      </c>
    </row>
    <row r="45" spans="1:21" ht="60" customHeight="1" x14ac:dyDescent="0.25">
      <c r="A45" s="826"/>
      <c r="B45" s="837"/>
      <c r="C45" s="835"/>
      <c r="D45" s="25">
        <v>34</v>
      </c>
      <c r="E45" s="26" t="s">
        <v>175</v>
      </c>
      <c r="F45" s="26" t="s">
        <v>176</v>
      </c>
      <c r="G45" s="26" t="s">
        <v>177</v>
      </c>
      <c r="H45" s="26" t="s">
        <v>178</v>
      </c>
      <c r="I45" s="32" t="s">
        <v>179</v>
      </c>
      <c r="J45" s="55" t="s">
        <v>254</v>
      </c>
      <c r="K45" s="10" t="s">
        <v>262</v>
      </c>
      <c r="L45" s="25">
        <v>137</v>
      </c>
      <c r="M45" s="53" t="s">
        <v>263</v>
      </c>
      <c r="N45" s="26" t="s">
        <v>176</v>
      </c>
      <c r="O45" s="55" t="s">
        <v>733</v>
      </c>
      <c r="P45" s="104">
        <v>1</v>
      </c>
      <c r="Q45" s="37">
        <v>1</v>
      </c>
      <c r="R45" s="38">
        <v>40525000</v>
      </c>
      <c r="S45" s="38">
        <v>18900000</v>
      </c>
      <c r="T45" s="37">
        <f>S45/R45</f>
        <v>0.46637877853177051</v>
      </c>
      <c r="U45" s="32" t="s">
        <v>734</v>
      </c>
    </row>
    <row r="46" spans="1:21" ht="60" customHeight="1" x14ac:dyDescent="0.25">
      <c r="A46" s="826"/>
      <c r="B46" s="837"/>
      <c r="C46" s="835"/>
      <c r="D46" s="25">
        <v>35</v>
      </c>
      <c r="E46" s="26" t="s">
        <v>180</v>
      </c>
      <c r="F46" s="26" t="s">
        <v>181</v>
      </c>
      <c r="G46" s="26" t="s">
        <v>182</v>
      </c>
      <c r="H46" s="26" t="s">
        <v>183</v>
      </c>
      <c r="I46" s="32" t="s">
        <v>184</v>
      </c>
      <c r="J46" s="7" t="s">
        <v>254</v>
      </c>
      <c r="K46" s="39" t="s">
        <v>268</v>
      </c>
      <c r="L46" s="25">
        <v>139</v>
      </c>
      <c r="M46" s="58" t="s">
        <v>269</v>
      </c>
      <c r="N46" s="26" t="s">
        <v>181</v>
      </c>
      <c r="O46" s="92">
        <v>0.2</v>
      </c>
      <c r="P46" s="105">
        <v>5.0000000000000001E-3</v>
      </c>
      <c r="Q46" s="37">
        <f>P46/O46</f>
        <v>2.4999999999999998E-2</v>
      </c>
      <c r="R46" s="38">
        <v>0</v>
      </c>
      <c r="S46" s="38">
        <v>0</v>
      </c>
      <c r="T46" s="37">
        <v>0</v>
      </c>
      <c r="U46" s="32" t="s">
        <v>735</v>
      </c>
    </row>
    <row r="47" spans="1:21" ht="60" customHeight="1" x14ac:dyDescent="0.25">
      <c r="A47" s="826"/>
      <c r="B47" s="837"/>
      <c r="C47" s="835"/>
      <c r="D47" s="25">
        <v>36</v>
      </c>
      <c r="E47" s="26" t="s">
        <v>185</v>
      </c>
      <c r="F47" s="26" t="s">
        <v>186</v>
      </c>
      <c r="G47" s="26" t="s">
        <v>187</v>
      </c>
      <c r="H47" s="26" t="s">
        <v>188</v>
      </c>
      <c r="I47" s="32" t="s">
        <v>189</v>
      </c>
      <c r="J47" s="7" t="s">
        <v>254</v>
      </c>
      <c r="K47" s="25" t="s">
        <v>270</v>
      </c>
      <c r="L47" s="25">
        <v>162</v>
      </c>
      <c r="M47" s="32" t="s">
        <v>271</v>
      </c>
      <c r="N47" s="26" t="s">
        <v>186</v>
      </c>
      <c r="O47" s="92">
        <v>0.1</v>
      </c>
      <c r="P47" s="104">
        <v>0.1</v>
      </c>
      <c r="Q47" s="37">
        <f>P47/O47</f>
        <v>1</v>
      </c>
      <c r="R47" s="38">
        <v>74194772</v>
      </c>
      <c r="S47" s="38">
        <v>74194772</v>
      </c>
      <c r="T47" s="37">
        <f>S47/R47</f>
        <v>1</v>
      </c>
      <c r="U47" s="32" t="s">
        <v>736</v>
      </c>
    </row>
    <row r="48" spans="1:21" ht="60" customHeight="1" x14ac:dyDescent="0.25">
      <c r="A48" s="826"/>
      <c r="B48" s="837"/>
      <c r="C48" s="835" t="s">
        <v>190</v>
      </c>
      <c r="D48" s="25">
        <v>37</v>
      </c>
      <c r="E48" s="26" t="s">
        <v>191</v>
      </c>
      <c r="F48" s="26" t="s">
        <v>192</v>
      </c>
      <c r="G48" s="26" t="s">
        <v>193</v>
      </c>
      <c r="H48" s="26" t="s">
        <v>194</v>
      </c>
      <c r="I48" s="32" t="s">
        <v>179</v>
      </c>
      <c r="J48" s="826" t="s">
        <v>254</v>
      </c>
      <c r="K48" s="809" t="s">
        <v>262</v>
      </c>
      <c r="L48" s="809">
        <v>137</v>
      </c>
      <c r="M48" s="810" t="s">
        <v>263</v>
      </c>
      <c r="N48" s="26" t="s">
        <v>192</v>
      </c>
      <c r="O48" s="92">
        <v>0.3</v>
      </c>
      <c r="P48" s="104">
        <v>0.3</v>
      </c>
      <c r="Q48" s="37">
        <f>P48/O48</f>
        <v>1</v>
      </c>
      <c r="R48" s="38">
        <v>10113333</v>
      </c>
      <c r="S48" s="38">
        <v>10000000</v>
      </c>
      <c r="T48" s="37">
        <f>S48/R48</f>
        <v>0.98879370431093294</v>
      </c>
      <c r="U48" s="32" t="s">
        <v>737</v>
      </c>
    </row>
    <row r="49" spans="1:21" ht="60" customHeight="1" x14ac:dyDescent="0.25">
      <c r="A49" s="826"/>
      <c r="B49" s="837"/>
      <c r="C49" s="835"/>
      <c r="D49" s="25">
        <v>38</v>
      </c>
      <c r="E49" s="26" t="s">
        <v>195</v>
      </c>
      <c r="F49" s="26" t="s">
        <v>192</v>
      </c>
      <c r="G49" s="26" t="s">
        <v>193</v>
      </c>
      <c r="H49" s="26" t="s">
        <v>194</v>
      </c>
      <c r="I49" s="32" t="s">
        <v>179</v>
      </c>
      <c r="J49" s="826"/>
      <c r="K49" s="809"/>
      <c r="L49" s="809"/>
      <c r="M49" s="810"/>
      <c r="N49" s="26" t="s">
        <v>192</v>
      </c>
      <c r="O49" s="55">
        <v>0</v>
      </c>
      <c r="P49" s="25">
        <v>0</v>
      </c>
      <c r="Q49" s="37">
        <v>0</v>
      </c>
      <c r="R49" s="38">
        <v>0</v>
      </c>
      <c r="S49" s="38">
        <v>0</v>
      </c>
      <c r="T49" s="37">
        <v>0</v>
      </c>
      <c r="U49" s="32" t="s">
        <v>708</v>
      </c>
    </row>
    <row r="50" spans="1:21" ht="60" customHeight="1" x14ac:dyDescent="0.25">
      <c r="A50" s="826"/>
      <c r="B50" s="837"/>
      <c r="C50" s="835"/>
      <c r="D50" s="25">
        <v>39</v>
      </c>
      <c r="E50" s="26" t="s">
        <v>196</v>
      </c>
      <c r="F50" s="26" t="s">
        <v>197</v>
      </c>
      <c r="G50" s="26" t="s">
        <v>198</v>
      </c>
      <c r="H50" s="26" t="s">
        <v>199</v>
      </c>
      <c r="I50" s="32" t="s">
        <v>179</v>
      </c>
      <c r="J50" s="826" t="s">
        <v>254</v>
      </c>
      <c r="K50" s="809" t="s">
        <v>255</v>
      </c>
      <c r="L50" s="837">
        <v>133</v>
      </c>
      <c r="M50" s="898" t="s">
        <v>257</v>
      </c>
      <c r="N50" s="26" t="s">
        <v>197</v>
      </c>
      <c r="O50" s="55">
        <v>0</v>
      </c>
      <c r="P50" s="25">
        <v>0</v>
      </c>
      <c r="Q50" s="37">
        <v>0</v>
      </c>
      <c r="R50" s="38">
        <v>0</v>
      </c>
      <c r="S50" s="38">
        <v>0</v>
      </c>
      <c r="T50" s="37">
        <v>0</v>
      </c>
      <c r="U50" s="32" t="s">
        <v>708</v>
      </c>
    </row>
    <row r="51" spans="1:21" ht="60" customHeight="1" x14ac:dyDescent="0.25">
      <c r="A51" s="826"/>
      <c r="B51" s="837"/>
      <c r="C51" s="835"/>
      <c r="D51" s="25">
        <v>40</v>
      </c>
      <c r="E51" s="26" t="s">
        <v>200</v>
      </c>
      <c r="F51" s="26" t="s">
        <v>201</v>
      </c>
      <c r="G51" s="26" t="s">
        <v>202</v>
      </c>
      <c r="H51" s="26" t="s">
        <v>203</v>
      </c>
      <c r="I51" s="32" t="s">
        <v>204</v>
      </c>
      <c r="J51" s="826"/>
      <c r="K51" s="809"/>
      <c r="L51" s="837"/>
      <c r="M51" s="898"/>
      <c r="N51" s="26" t="s">
        <v>201</v>
      </c>
      <c r="O51" s="55">
        <v>0</v>
      </c>
      <c r="P51" s="25">
        <v>0</v>
      </c>
      <c r="Q51" s="37">
        <v>0</v>
      </c>
      <c r="R51" s="38">
        <v>0</v>
      </c>
      <c r="S51" s="38">
        <v>0</v>
      </c>
      <c r="T51" s="37">
        <v>0</v>
      </c>
      <c r="U51" s="32" t="s">
        <v>708</v>
      </c>
    </row>
    <row r="52" spans="1:21" ht="60" customHeight="1" x14ac:dyDescent="0.25">
      <c r="A52" s="826" t="s">
        <v>292</v>
      </c>
      <c r="B52" s="835" t="s">
        <v>293</v>
      </c>
      <c r="C52" s="835" t="s">
        <v>294</v>
      </c>
      <c r="D52" s="25">
        <v>41</v>
      </c>
      <c r="E52" s="31" t="s">
        <v>295</v>
      </c>
      <c r="F52" s="31" t="s">
        <v>296</v>
      </c>
      <c r="G52" s="31" t="s">
        <v>297</v>
      </c>
      <c r="H52" s="31" t="s">
        <v>298</v>
      </c>
      <c r="I52" s="33" t="s">
        <v>299</v>
      </c>
      <c r="J52" s="63" t="s">
        <v>382</v>
      </c>
      <c r="K52" s="9" t="s">
        <v>383</v>
      </c>
      <c r="L52" s="11">
        <v>250</v>
      </c>
      <c r="M52" s="58" t="s">
        <v>384</v>
      </c>
      <c r="N52" s="31" t="s">
        <v>296</v>
      </c>
      <c r="O52" s="55">
        <v>0</v>
      </c>
      <c r="P52" s="25">
        <v>0</v>
      </c>
      <c r="Q52" s="37">
        <v>0</v>
      </c>
      <c r="R52" s="38">
        <v>0</v>
      </c>
      <c r="S52" s="38">
        <v>0</v>
      </c>
      <c r="T52" s="37">
        <v>0</v>
      </c>
      <c r="U52" s="32" t="s">
        <v>708</v>
      </c>
    </row>
    <row r="53" spans="1:21" ht="60" customHeight="1" x14ac:dyDescent="0.25">
      <c r="A53" s="826"/>
      <c r="B53" s="835"/>
      <c r="C53" s="835"/>
      <c r="D53" s="25">
        <v>42</v>
      </c>
      <c r="E53" s="31" t="s">
        <v>300</v>
      </c>
      <c r="F53" s="31" t="s">
        <v>301</v>
      </c>
      <c r="G53" s="31" t="s">
        <v>302</v>
      </c>
      <c r="H53" s="31" t="s">
        <v>303</v>
      </c>
      <c r="I53" s="33" t="s">
        <v>304</v>
      </c>
      <c r="J53" s="826" t="s">
        <v>215</v>
      </c>
      <c r="K53" s="809" t="s">
        <v>216</v>
      </c>
      <c r="L53" s="809">
        <v>197</v>
      </c>
      <c r="M53" s="810" t="s">
        <v>217</v>
      </c>
      <c r="N53" s="31" t="s">
        <v>301</v>
      </c>
      <c r="O53" s="55">
        <v>0</v>
      </c>
      <c r="P53" s="25">
        <v>0</v>
      </c>
      <c r="Q53" s="37">
        <v>0</v>
      </c>
      <c r="R53" s="38">
        <v>0</v>
      </c>
      <c r="S53" s="38">
        <v>0</v>
      </c>
      <c r="T53" s="37">
        <v>0</v>
      </c>
      <c r="U53" s="32" t="s">
        <v>708</v>
      </c>
    </row>
    <row r="54" spans="1:21" ht="60" customHeight="1" x14ac:dyDescent="0.25">
      <c r="A54" s="826"/>
      <c r="B54" s="835"/>
      <c r="C54" s="835"/>
      <c r="D54" s="25">
        <v>43</v>
      </c>
      <c r="E54" s="31" t="s">
        <v>305</v>
      </c>
      <c r="F54" s="31" t="s">
        <v>306</v>
      </c>
      <c r="G54" s="31" t="s">
        <v>307</v>
      </c>
      <c r="H54" s="31" t="s">
        <v>308</v>
      </c>
      <c r="I54" s="33" t="s">
        <v>309</v>
      </c>
      <c r="J54" s="826"/>
      <c r="K54" s="809"/>
      <c r="L54" s="809"/>
      <c r="M54" s="810"/>
      <c r="N54" s="31" t="s">
        <v>738</v>
      </c>
      <c r="O54" s="55" t="s">
        <v>739</v>
      </c>
      <c r="P54" s="105">
        <v>5.0000000000000001E-3</v>
      </c>
      <c r="Q54" s="37">
        <v>5.0000000000000001E-3</v>
      </c>
      <c r="R54" s="38">
        <v>0</v>
      </c>
      <c r="S54" s="38">
        <v>0</v>
      </c>
      <c r="T54" s="37">
        <v>0</v>
      </c>
      <c r="U54" s="32" t="s">
        <v>740</v>
      </c>
    </row>
    <row r="55" spans="1:21" ht="60" customHeight="1" x14ac:dyDescent="0.25">
      <c r="A55" s="826"/>
      <c r="B55" s="835"/>
      <c r="C55" s="835"/>
      <c r="D55" s="25">
        <v>44</v>
      </c>
      <c r="E55" s="31" t="s">
        <v>310</v>
      </c>
      <c r="F55" s="31" t="s">
        <v>311</v>
      </c>
      <c r="G55" s="31" t="s">
        <v>312</v>
      </c>
      <c r="H55" s="31" t="s">
        <v>313</v>
      </c>
      <c r="I55" s="33" t="s">
        <v>314</v>
      </c>
      <c r="J55" s="826"/>
      <c r="K55" s="809"/>
      <c r="L55" s="809"/>
      <c r="M55" s="810"/>
      <c r="N55" s="31" t="s">
        <v>311</v>
      </c>
      <c r="O55" s="55">
        <v>0</v>
      </c>
      <c r="P55" s="25">
        <v>0</v>
      </c>
      <c r="Q55" s="37">
        <v>0</v>
      </c>
      <c r="R55" s="38">
        <v>0</v>
      </c>
      <c r="S55" s="38">
        <v>0</v>
      </c>
      <c r="T55" s="37">
        <v>0</v>
      </c>
      <c r="U55" s="32" t="s">
        <v>708</v>
      </c>
    </row>
    <row r="56" spans="1:21" ht="60" customHeight="1" x14ac:dyDescent="0.25">
      <c r="A56" s="826"/>
      <c r="B56" s="835" t="s">
        <v>380</v>
      </c>
      <c r="C56" s="31" t="s">
        <v>315</v>
      </c>
      <c r="D56" s="25">
        <v>45</v>
      </c>
      <c r="E56" s="31" t="s">
        <v>316</v>
      </c>
      <c r="F56" s="31" t="s">
        <v>317</v>
      </c>
      <c r="G56" s="31" t="s">
        <v>318</v>
      </c>
      <c r="H56" s="31" t="s">
        <v>319</v>
      </c>
      <c r="I56" s="33" t="s">
        <v>320</v>
      </c>
      <c r="J56" s="8" t="s">
        <v>385</v>
      </c>
      <c r="K56" s="30" t="s">
        <v>386</v>
      </c>
      <c r="L56" s="10" t="s">
        <v>387</v>
      </c>
      <c r="M56" s="58" t="s">
        <v>388</v>
      </c>
      <c r="N56" s="31" t="s">
        <v>317</v>
      </c>
      <c r="O56" s="55" t="s">
        <v>741</v>
      </c>
      <c r="P56" s="25">
        <v>1</v>
      </c>
      <c r="Q56" s="37">
        <v>0.01</v>
      </c>
      <c r="R56" s="38">
        <v>57326513</v>
      </c>
      <c r="S56" s="38">
        <v>23800000</v>
      </c>
      <c r="T56" s="37">
        <f>S56/R56</f>
        <v>0.41516566688784995</v>
      </c>
      <c r="U56" s="32" t="s">
        <v>742</v>
      </c>
    </row>
    <row r="57" spans="1:21" ht="60" customHeight="1" x14ac:dyDescent="0.25">
      <c r="A57" s="826"/>
      <c r="B57" s="835"/>
      <c r="C57" s="835" t="s">
        <v>321</v>
      </c>
      <c r="D57" s="25">
        <v>46</v>
      </c>
      <c r="E57" s="31" t="s">
        <v>322</v>
      </c>
      <c r="F57" s="31" t="s">
        <v>323</v>
      </c>
      <c r="G57" s="31" t="s">
        <v>324</v>
      </c>
      <c r="H57" s="31" t="s">
        <v>325</v>
      </c>
      <c r="I57" s="83" t="s">
        <v>326</v>
      </c>
      <c r="J57" s="826" t="s">
        <v>215</v>
      </c>
      <c r="K57" s="809" t="s">
        <v>216</v>
      </c>
      <c r="L57" s="836">
        <v>197</v>
      </c>
      <c r="M57" s="810" t="s">
        <v>217</v>
      </c>
      <c r="N57" s="31" t="s">
        <v>323</v>
      </c>
      <c r="O57" s="92">
        <v>0.3</v>
      </c>
      <c r="P57" s="104">
        <v>0.3</v>
      </c>
      <c r="Q57" s="37">
        <f>P57/O57</f>
        <v>1</v>
      </c>
      <c r="R57" s="38">
        <v>52840000</v>
      </c>
      <c r="S57" s="38">
        <v>10113333</v>
      </c>
      <c r="T57" s="37">
        <f>S57/R57</f>
        <v>0.19139540121120363</v>
      </c>
      <c r="U57" s="32" t="s">
        <v>743</v>
      </c>
    </row>
    <row r="58" spans="1:21" ht="60" customHeight="1" x14ac:dyDescent="0.25">
      <c r="A58" s="826"/>
      <c r="B58" s="835"/>
      <c r="C58" s="835"/>
      <c r="D58" s="25">
        <v>47</v>
      </c>
      <c r="E58" s="31" t="s">
        <v>327</v>
      </c>
      <c r="F58" s="31" t="s">
        <v>328</v>
      </c>
      <c r="G58" s="31" t="s">
        <v>329</v>
      </c>
      <c r="H58" s="31" t="s">
        <v>330</v>
      </c>
      <c r="I58" s="33" t="s">
        <v>331</v>
      </c>
      <c r="J58" s="826"/>
      <c r="K58" s="809"/>
      <c r="L58" s="836"/>
      <c r="M58" s="810"/>
      <c r="N58" s="31" t="s">
        <v>328</v>
      </c>
      <c r="O58" s="92">
        <v>0.3</v>
      </c>
      <c r="P58" s="104">
        <v>0.3</v>
      </c>
      <c r="Q58" s="37">
        <f>P58/O58</f>
        <v>1</v>
      </c>
      <c r="R58" s="38">
        <v>52840000</v>
      </c>
      <c r="S58" s="38">
        <v>42840000</v>
      </c>
      <c r="T58" s="37">
        <f>S58/R58</f>
        <v>0.81074943224829676</v>
      </c>
      <c r="U58" s="32" t="s">
        <v>744</v>
      </c>
    </row>
    <row r="59" spans="1:21" ht="60" customHeight="1" x14ac:dyDescent="0.25">
      <c r="A59" s="826"/>
      <c r="B59" s="835"/>
      <c r="C59" s="835"/>
      <c r="D59" s="25">
        <v>48</v>
      </c>
      <c r="E59" s="31" t="s">
        <v>332</v>
      </c>
      <c r="F59" s="31" t="s">
        <v>333</v>
      </c>
      <c r="G59" s="31" t="s">
        <v>334</v>
      </c>
      <c r="H59" s="31" t="s">
        <v>335</v>
      </c>
      <c r="I59" s="83" t="s">
        <v>336</v>
      </c>
      <c r="J59" s="826"/>
      <c r="K59" s="809"/>
      <c r="L59" s="836"/>
      <c r="M59" s="810"/>
      <c r="N59" s="31" t="s">
        <v>333</v>
      </c>
      <c r="O59" s="92">
        <v>0.8</v>
      </c>
      <c r="P59" s="104">
        <v>0.8</v>
      </c>
      <c r="Q59" s="37">
        <f>P59/O59</f>
        <v>1</v>
      </c>
      <c r="R59" s="38">
        <v>50636666</v>
      </c>
      <c r="S59" s="38">
        <v>28446666</v>
      </c>
      <c r="T59" s="37">
        <f>S59/R59</f>
        <v>0.56177999554710023</v>
      </c>
      <c r="U59" s="32" t="s">
        <v>708</v>
      </c>
    </row>
    <row r="60" spans="1:21" ht="60" customHeight="1" x14ac:dyDescent="0.25">
      <c r="A60" s="826"/>
      <c r="B60" s="835"/>
      <c r="C60" s="835" t="s">
        <v>337</v>
      </c>
      <c r="D60" s="25">
        <v>49</v>
      </c>
      <c r="E60" s="26" t="s">
        <v>338</v>
      </c>
      <c r="F60" s="26" t="s">
        <v>339</v>
      </c>
      <c r="G60" s="26" t="s">
        <v>340</v>
      </c>
      <c r="H60" s="26" t="s">
        <v>341</v>
      </c>
      <c r="I60" s="82" t="s">
        <v>342</v>
      </c>
      <c r="J60" s="826"/>
      <c r="K60" s="809"/>
      <c r="L60" s="836"/>
      <c r="M60" s="810"/>
      <c r="N60" s="26" t="s">
        <v>339</v>
      </c>
      <c r="O60" s="92">
        <v>0.7</v>
      </c>
      <c r="P60" s="104">
        <v>0.5</v>
      </c>
      <c r="Q60" s="37">
        <f>P60/O60</f>
        <v>0.7142857142857143</v>
      </c>
      <c r="R60" s="38">
        <v>10000000</v>
      </c>
      <c r="S60" s="38">
        <v>10000000</v>
      </c>
      <c r="T60" s="37">
        <f>S60/R60</f>
        <v>1</v>
      </c>
      <c r="U60" s="32" t="s">
        <v>745</v>
      </c>
    </row>
    <row r="61" spans="1:21" ht="60" customHeight="1" x14ac:dyDescent="0.25">
      <c r="A61" s="826"/>
      <c r="B61" s="835"/>
      <c r="C61" s="835"/>
      <c r="D61" s="25">
        <v>50</v>
      </c>
      <c r="E61" s="31" t="s">
        <v>343</v>
      </c>
      <c r="F61" s="31" t="s">
        <v>344</v>
      </c>
      <c r="G61" s="31" t="s">
        <v>345</v>
      </c>
      <c r="H61" s="31" t="s">
        <v>346</v>
      </c>
      <c r="I61" s="33" t="s">
        <v>347</v>
      </c>
      <c r="J61" s="63" t="s">
        <v>389</v>
      </c>
      <c r="K61" s="9" t="s">
        <v>390</v>
      </c>
      <c r="L61" s="11">
        <v>231</v>
      </c>
      <c r="M61" s="58" t="s">
        <v>391</v>
      </c>
      <c r="N61" s="31" t="s">
        <v>344</v>
      </c>
      <c r="O61" s="55">
        <v>0</v>
      </c>
      <c r="P61" s="25">
        <v>0</v>
      </c>
      <c r="Q61" s="37">
        <v>0</v>
      </c>
      <c r="R61" s="38">
        <v>0</v>
      </c>
      <c r="S61" s="38">
        <v>0</v>
      </c>
      <c r="T61" s="37">
        <v>0</v>
      </c>
      <c r="U61" s="32" t="s">
        <v>708</v>
      </c>
    </row>
    <row r="62" spans="1:21" ht="60" customHeight="1" x14ac:dyDescent="0.25">
      <c r="A62" s="826"/>
      <c r="B62" s="835" t="s">
        <v>381</v>
      </c>
      <c r="C62" s="839" t="s">
        <v>348</v>
      </c>
      <c r="D62" s="25">
        <v>51</v>
      </c>
      <c r="E62" s="36" t="s">
        <v>349</v>
      </c>
      <c r="F62" s="31" t="s">
        <v>350</v>
      </c>
      <c r="G62" s="31" t="s">
        <v>351</v>
      </c>
      <c r="H62" s="31" t="s">
        <v>352</v>
      </c>
      <c r="I62" s="33" t="s">
        <v>353</v>
      </c>
      <c r="J62" s="63" t="s">
        <v>385</v>
      </c>
      <c r="K62" s="9" t="s">
        <v>386</v>
      </c>
      <c r="L62" s="11">
        <v>222</v>
      </c>
      <c r="M62" s="58" t="s">
        <v>392</v>
      </c>
      <c r="N62" s="31" t="s">
        <v>350</v>
      </c>
      <c r="O62" s="92">
        <v>1</v>
      </c>
      <c r="P62" s="104">
        <v>1</v>
      </c>
      <c r="Q62" s="37">
        <f>P62/O62</f>
        <v>1</v>
      </c>
      <c r="R62" s="38">
        <v>1299100000</v>
      </c>
      <c r="S62" s="38">
        <v>544879064</v>
      </c>
      <c r="T62" s="37">
        <f>S62/R62</f>
        <v>0.41942811484874143</v>
      </c>
      <c r="U62" s="32" t="s">
        <v>746</v>
      </c>
    </row>
    <row r="63" spans="1:21" ht="60" customHeight="1" x14ac:dyDescent="0.25">
      <c r="A63" s="826"/>
      <c r="B63" s="835"/>
      <c r="C63" s="839"/>
      <c r="D63" s="25">
        <v>52</v>
      </c>
      <c r="E63" s="36" t="s">
        <v>354</v>
      </c>
      <c r="F63" s="31" t="s">
        <v>355</v>
      </c>
      <c r="G63" s="31" t="s">
        <v>356</v>
      </c>
      <c r="H63" s="31" t="s">
        <v>357</v>
      </c>
      <c r="I63" s="33" t="s">
        <v>353</v>
      </c>
      <c r="J63" s="826" t="s">
        <v>215</v>
      </c>
      <c r="K63" s="809" t="s">
        <v>216</v>
      </c>
      <c r="L63" s="836">
        <v>197</v>
      </c>
      <c r="M63" s="810" t="s">
        <v>217</v>
      </c>
      <c r="N63" s="31" t="s">
        <v>355</v>
      </c>
      <c r="O63" s="55">
        <v>1</v>
      </c>
      <c r="P63" s="25">
        <v>1</v>
      </c>
      <c r="Q63" s="37">
        <f>P63/O63</f>
        <v>1</v>
      </c>
      <c r="R63" s="38" t="s">
        <v>747</v>
      </c>
      <c r="S63" s="38">
        <v>0</v>
      </c>
      <c r="T63" s="37">
        <v>0</v>
      </c>
      <c r="U63" s="32" t="s">
        <v>748</v>
      </c>
    </row>
    <row r="64" spans="1:21" ht="60" customHeight="1" x14ac:dyDescent="0.25">
      <c r="A64" s="826"/>
      <c r="B64" s="835"/>
      <c r="C64" s="839"/>
      <c r="D64" s="25">
        <v>53</v>
      </c>
      <c r="E64" s="36" t="s">
        <v>358</v>
      </c>
      <c r="F64" s="31" t="s">
        <v>359</v>
      </c>
      <c r="G64" s="31" t="s">
        <v>360</v>
      </c>
      <c r="H64" s="31" t="s">
        <v>361</v>
      </c>
      <c r="I64" s="33" t="s">
        <v>362</v>
      </c>
      <c r="J64" s="826"/>
      <c r="K64" s="809"/>
      <c r="L64" s="836"/>
      <c r="M64" s="810"/>
      <c r="N64" s="31" t="s">
        <v>359</v>
      </c>
      <c r="O64" s="55" t="s">
        <v>749</v>
      </c>
      <c r="P64" s="25">
        <v>0.5</v>
      </c>
      <c r="Q64" s="37">
        <v>5.0000000000000001E-3</v>
      </c>
      <c r="R64" s="38">
        <v>0</v>
      </c>
      <c r="S64" s="38">
        <v>0</v>
      </c>
      <c r="T64" s="37">
        <v>0</v>
      </c>
      <c r="U64" s="32" t="s">
        <v>750</v>
      </c>
    </row>
    <row r="65" spans="1:21" ht="60" customHeight="1" x14ac:dyDescent="0.25">
      <c r="A65" s="826"/>
      <c r="B65" s="835"/>
      <c r="C65" s="839"/>
      <c r="D65" s="25">
        <v>54</v>
      </c>
      <c r="E65" s="36" t="s">
        <v>363</v>
      </c>
      <c r="F65" s="31" t="s">
        <v>364</v>
      </c>
      <c r="G65" s="31" t="s">
        <v>365</v>
      </c>
      <c r="H65" s="31" t="s">
        <v>366</v>
      </c>
      <c r="I65" s="83" t="s">
        <v>367</v>
      </c>
      <c r="J65" s="826"/>
      <c r="K65" s="809"/>
      <c r="L65" s="836"/>
      <c r="M65" s="810"/>
      <c r="N65" s="31" t="s">
        <v>364</v>
      </c>
      <c r="O65" s="55">
        <v>0</v>
      </c>
      <c r="P65" s="25">
        <v>0</v>
      </c>
      <c r="Q65" s="37">
        <v>0</v>
      </c>
      <c r="R65" s="38">
        <v>0</v>
      </c>
      <c r="S65" s="38">
        <v>0</v>
      </c>
      <c r="T65" s="37">
        <v>0</v>
      </c>
      <c r="U65" s="32" t="s">
        <v>708</v>
      </c>
    </row>
    <row r="66" spans="1:21" ht="60" customHeight="1" x14ac:dyDescent="0.25">
      <c r="A66" s="826"/>
      <c r="B66" s="835" t="s">
        <v>368</v>
      </c>
      <c r="C66" s="835" t="s">
        <v>369</v>
      </c>
      <c r="D66" s="25">
        <v>55</v>
      </c>
      <c r="E66" s="31" t="s">
        <v>370</v>
      </c>
      <c r="F66" s="31" t="s">
        <v>371</v>
      </c>
      <c r="G66" s="31" t="s">
        <v>372</v>
      </c>
      <c r="H66" s="31" t="s">
        <v>373</v>
      </c>
      <c r="I66" s="33" t="s">
        <v>374</v>
      </c>
      <c r="J66" s="826"/>
      <c r="K66" s="809"/>
      <c r="L66" s="836"/>
      <c r="M66" s="810"/>
      <c r="N66" s="31" t="s">
        <v>371</v>
      </c>
      <c r="O66" s="92">
        <v>0.1</v>
      </c>
      <c r="P66" s="104">
        <v>0.1</v>
      </c>
      <c r="Q66" s="37">
        <f>P66/O66</f>
        <v>1</v>
      </c>
      <c r="R66" s="38">
        <v>28750000</v>
      </c>
      <c r="S66" s="38">
        <v>21366666</v>
      </c>
      <c r="T66" s="37">
        <f>S66/R66</f>
        <v>0.74318838260869569</v>
      </c>
      <c r="U66" s="32" t="s">
        <v>752</v>
      </c>
    </row>
    <row r="67" spans="1:21" ht="60" customHeight="1" x14ac:dyDescent="0.25">
      <c r="A67" s="826"/>
      <c r="B67" s="835"/>
      <c r="C67" s="835"/>
      <c r="D67" s="25">
        <v>56</v>
      </c>
      <c r="E67" s="31" t="s">
        <v>375</v>
      </c>
      <c r="F67" s="31" t="s">
        <v>376</v>
      </c>
      <c r="G67" s="31" t="s">
        <v>377</v>
      </c>
      <c r="H67" s="31" t="s">
        <v>378</v>
      </c>
      <c r="I67" s="33" t="s">
        <v>379</v>
      </c>
      <c r="J67" s="826"/>
      <c r="K67" s="809"/>
      <c r="L67" s="836"/>
      <c r="M67" s="810"/>
      <c r="N67" s="31" t="s">
        <v>376</v>
      </c>
      <c r="O67" s="55" t="s">
        <v>753</v>
      </c>
      <c r="P67" s="104">
        <v>0.1</v>
      </c>
      <c r="Q67" s="37">
        <v>0.1</v>
      </c>
      <c r="R67" s="38">
        <v>50636666</v>
      </c>
      <c r="S67" s="38">
        <v>28446666</v>
      </c>
      <c r="T67" s="37">
        <f>S67/R67</f>
        <v>0.56177999554710023</v>
      </c>
      <c r="U67" s="32" t="s">
        <v>754</v>
      </c>
    </row>
    <row r="68" spans="1:21" ht="60" customHeight="1" x14ac:dyDescent="0.25">
      <c r="A68" s="842" t="s">
        <v>393</v>
      </c>
      <c r="B68" s="809" t="s">
        <v>394</v>
      </c>
      <c r="C68" s="809" t="s">
        <v>395</v>
      </c>
      <c r="D68" s="25">
        <v>57</v>
      </c>
      <c r="E68" s="31" t="s">
        <v>396</v>
      </c>
      <c r="F68" s="31" t="s">
        <v>397</v>
      </c>
      <c r="G68" s="31" t="s">
        <v>398</v>
      </c>
      <c r="H68" s="31" t="s">
        <v>399</v>
      </c>
      <c r="I68" s="33" t="s">
        <v>400</v>
      </c>
      <c r="J68" s="55" t="s">
        <v>233</v>
      </c>
      <c r="K68" s="25" t="s">
        <v>234</v>
      </c>
      <c r="L68" s="29">
        <v>197</v>
      </c>
      <c r="M68" s="56" t="s">
        <v>217</v>
      </c>
      <c r="N68" s="31" t="s">
        <v>397</v>
      </c>
      <c r="O68" s="55">
        <v>0</v>
      </c>
      <c r="P68" s="25">
        <v>0</v>
      </c>
      <c r="Q68" s="37">
        <v>0</v>
      </c>
      <c r="R68" s="38">
        <v>0</v>
      </c>
      <c r="S68" s="38">
        <v>0</v>
      </c>
      <c r="T68" s="37">
        <v>0</v>
      </c>
      <c r="U68" s="32" t="s">
        <v>708</v>
      </c>
    </row>
    <row r="69" spans="1:21" ht="60" customHeight="1" x14ac:dyDescent="0.25">
      <c r="A69" s="842"/>
      <c r="B69" s="809"/>
      <c r="C69" s="809"/>
      <c r="D69" s="25">
        <v>58</v>
      </c>
      <c r="E69" s="31" t="s">
        <v>401</v>
      </c>
      <c r="F69" s="31" t="s">
        <v>402</v>
      </c>
      <c r="G69" s="31" t="s">
        <v>403</v>
      </c>
      <c r="H69" s="31" t="s">
        <v>404</v>
      </c>
      <c r="I69" s="33" t="s">
        <v>405</v>
      </c>
      <c r="J69" s="84" t="s">
        <v>406</v>
      </c>
      <c r="K69" s="29" t="s">
        <v>407</v>
      </c>
      <c r="L69" s="41">
        <v>207</v>
      </c>
      <c r="M69" s="64" t="s">
        <v>408</v>
      </c>
      <c r="N69" s="31" t="s">
        <v>402</v>
      </c>
      <c r="O69" s="92">
        <v>0.1</v>
      </c>
      <c r="P69" s="104">
        <v>0.1</v>
      </c>
      <c r="Q69" s="37">
        <f t="shared" ref="Q69:Q74" si="2">P69/O69</f>
        <v>1</v>
      </c>
      <c r="R69" s="38">
        <v>122227000</v>
      </c>
      <c r="S69" s="38">
        <v>60000000</v>
      </c>
      <c r="T69" s="37">
        <f>S69/R69</f>
        <v>0.49088990157657475</v>
      </c>
      <c r="U69" s="32" t="s">
        <v>755</v>
      </c>
    </row>
    <row r="70" spans="1:21" ht="60" customHeight="1" x14ac:dyDescent="0.25">
      <c r="A70" s="842"/>
      <c r="B70" s="809"/>
      <c r="C70" s="809"/>
      <c r="D70" s="25">
        <v>59</v>
      </c>
      <c r="E70" s="25" t="s">
        <v>409</v>
      </c>
      <c r="F70" s="25" t="s">
        <v>410</v>
      </c>
      <c r="G70" s="25" t="s">
        <v>411</v>
      </c>
      <c r="H70" s="25" t="s">
        <v>412</v>
      </c>
      <c r="I70" s="53" t="s">
        <v>413</v>
      </c>
      <c r="J70" s="826" t="s">
        <v>233</v>
      </c>
      <c r="K70" s="809" t="s">
        <v>234</v>
      </c>
      <c r="L70" s="837">
        <v>197</v>
      </c>
      <c r="M70" s="56" t="s">
        <v>217</v>
      </c>
      <c r="N70" s="25" t="s">
        <v>410</v>
      </c>
      <c r="O70" s="92">
        <v>0.2</v>
      </c>
      <c r="P70" s="104">
        <v>0.2</v>
      </c>
      <c r="Q70" s="37">
        <f t="shared" si="2"/>
        <v>1</v>
      </c>
      <c r="R70" s="38">
        <v>179900000</v>
      </c>
      <c r="S70" s="38">
        <v>179900000</v>
      </c>
      <c r="T70" s="37">
        <f>S70/R70</f>
        <v>1</v>
      </c>
      <c r="U70" s="32" t="s">
        <v>756</v>
      </c>
    </row>
    <row r="71" spans="1:21" ht="60" customHeight="1" x14ac:dyDescent="0.25">
      <c r="A71" s="842"/>
      <c r="B71" s="809"/>
      <c r="C71" s="809"/>
      <c r="D71" s="25">
        <v>60</v>
      </c>
      <c r="E71" s="15" t="s">
        <v>414</v>
      </c>
      <c r="F71" s="15" t="s">
        <v>415</v>
      </c>
      <c r="G71" s="15" t="s">
        <v>416</v>
      </c>
      <c r="H71" s="15" t="s">
        <v>417</v>
      </c>
      <c r="I71" s="85" t="s">
        <v>413</v>
      </c>
      <c r="J71" s="826"/>
      <c r="K71" s="809"/>
      <c r="L71" s="837"/>
      <c r="M71" s="65" t="s">
        <v>217</v>
      </c>
      <c r="N71" s="15" t="s">
        <v>415</v>
      </c>
      <c r="O71" s="92">
        <v>0.1</v>
      </c>
      <c r="P71" s="104">
        <v>0.1</v>
      </c>
      <c r="Q71" s="37">
        <f t="shared" si="2"/>
        <v>1</v>
      </c>
      <c r="R71" s="38">
        <v>179900000</v>
      </c>
      <c r="S71" s="38">
        <v>179900000</v>
      </c>
      <c r="T71" s="37">
        <f>S71/R71</f>
        <v>1</v>
      </c>
      <c r="U71" s="32"/>
    </row>
    <row r="72" spans="1:21" ht="60" customHeight="1" x14ac:dyDescent="0.25">
      <c r="A72" s="842"/>
      <c r="B72" s="809"/>
      <c r="C72" s="809" t="s">
        <v>418</v>
      </c>
      <c r="D72" s="25">
        <v>61</v>
      </c>
      <c r="E72" s="31" t="s">
        <v>419</v>
      </c>
      <c r="F72" s="31" t="s">
        <v>420</v>
      </c>
      <c r="G72" s="31" t="s">
        <v>421</v>
      </c>
      <c r="H72" s="31" t="s">
        <v>422</v>
      </c>
      <c r="I72" s="33" t="s">
        <v>423</v>
      </c>
      <c r="J72" s="55" t="s">
        <v>389</v>
      </c>
      <c r="K72" s="25" t="s">
        <v>424</v>
      </c>
      <c r="L72" s="29">
        <v>234</v>
      </c>
      <c r="M72" s="62" t="s">
        <v>425</v>
      </c>
      <c r="N72" s="31" t="s">
        <v>420</v>
      </c>
      <c r="O72" s="55">
        <v>1</v>
      </c>
      <c r="P72" s="25">
        <v>1</v>
      </c>
      <c r="Q72" s="37">
        <f t="shared" si="2"/>
        <v>1</v>
      </c>
      <c r="R72" s="38">
        <v>23400000</v>
      </c>
      <c r="S72" s="38">
        <v>23400000</v>
      </c>
      <c r="T72" s="37">
        <f>S72/R72</f>
        <v>1</v>
      </c>
      <c r="U72" s="32" t="s">
        <v>757</v>
      </c>
    </row>
    <row r="73" spans="1:21" ht="60" customHeight="1" x14ac:dyDescent="0.25">
      <c r="A73" s="842"/>
      <c r="B73" s="809"/>
      <c r="C73" s="809"/>
      <c r="D73" s="25">
        <v>62</v>
      </c>
      <c r="E73" s="31" t="s">
        <v>426</v>
      </c>
      <c r="F73" s="31" t="s">
        <v>427</v>
      </c>
      <c r="G73" s="31" t="s">
        <v>428</v>
      </c>
      <c r="H73" s="31" t="s">
        <v>429</v>
      </c>
      <c r="I73" s="33" t="s">
        <v>430</v>
      </c>
      <c r="J73" s="55" t="s">
        <v>233</v>
      </c>
      <c r="K73" s="25" t="s">
        <v>234</v>
      </c>
      <c r="L73" s="29">
        <v>197</v>
      </c>
      <c r="M73" s="56" t="s">
        <v>217</v>
      </c>
      <c r="N73" s="31" t="s">
        <v>427</v>
      </c>
      <c r="O73" s="92">
        <v>0.1</v>
      </c>
      <c r="P73" s="105">
        <v>5.0000000000000001E-3</v>
      </c>
      <c r="Q73" s="37">
        <f t="shared" si="2"/>
        <v>4.9999999999999996E-2</v>
      </c>
      <c r="R73" s="38" t="s">
        <v>758</v>
      </c>
      <c r="S73" s="38">
        <v>0</v>
      </c>
      <c r="T73" s="37">
        <v>0</v>
      </c>
      <c r="U73" s="32" t="s">
        <v>759</v>
      </c>
    </row>
    <row r="74" spans="1:21" ht="60" customHeight="1" x14ac:dyDescent="0.25">
      <c r="A74" s="842"/>
      <c r="B74" s="809"/>
      <c r="C74" s="809"/>
      <c r="D74" s="25">
        <v>63</v>
      </c>
      <c r="E74" s="31" t="s">
        <v>431</v>
      </c>
      <c r="F74" s="31" t="s">
        <v>432</v>
      </c>
      <c r="G74" s="31" t="s">
        <v>433</v>
      </c>
      <c r="H74" s="31" t="s">
        <v>434</v>
      </c>
      <c r="I74" s="33" t="s">
        <v>435</v>
      </c>
      <c r="J74" s="66" t="s">
        <v>96</v>
      </c>
      <c r="K74" s="40" t="s">
        <v>96</v>
      </c>
      <c r="L74" s="40" t="s">
        <v>96</v>
      </c>
      <c r="M74" s="61" t="s">
        <v>96</v>
      </c>
      <c r="N74" s="31" t="s">
        <v>432</v>
      </c>
      <c r="O74" s="55">
        <v>0.5</v>
      </c>
      <c r="P74" s="25">
        <v>0.5</v>
      </c>
      <c r="Q74" s="37">
        <f t="shared" si="2"/>
        <v>1</v>
      </c>
      <c r="R74" s="38">
        <v>0</v>
      </c>
      <c r="S74" s="38">
        <v>0</v>
      </c>
      <c r="T74" s="37">
        <v>0</v>
      </c>
      <c r="U74" s="32" t="s">
        <v>760</v>
      </c>
    </row>
    <row r="75" spans="1:21" ht="60" customHeight="1" x14ac:dyDescent="0.25">
      <c r="A75" s="842"/>
      <c r="B75" s="809"/>
      <c r="C75" s="809"/>
      <c r="D75" s="25">
        <v>64</v>
      </c>
      <c r="E75" s="15" t="s">
        <v>436</v>
      </c>
      <c r="F75" s="15" t="s">
        <v>437</v>
      </c>
      <c r="G75" s="15" t="s">
        <v>438</v>
      </c>
      <c r="H75" s="15" t="s">
        <v>439</v>
      </c>
      <c r="I75" s="85" t="s">
        <v>440</v>
      </c>
      <c r="J75" s="87" t="s">
        <v>389</v>
      </c>
      <c r="K75" s="17" t="s">
        <v>390</v>
      </c>
      <c r="L75" s="40" t="s">
        <v>441</v>
      </c>
      <c r="M75" s="67" t="s">
        <v>442</v>
      </c>
      <c r="N75" s="15" t="s">
        <v>437</v>
      </c>
      <c r="O75" s="55">
        <v>0</v>
      </c>
      <c r="P75" s="25">
        <v>0</v>
      </c>
      <c r="Q75" s="37">
        <v>0</v>
      </c>
      <c r="R75" s="38">
        <v>0</v>
      </c>
      <c r="S75" s="38">
        <v>0</v>
      </c>
      <c r="T75" s="37">
        <v>0</v>
      </c>
      <c r="U75" s="32" t="s">
        <v>708</v>
      </c>
    </row>
    <row r="76" spans="1:21" ht="60" customHeight="1" x14ac:dyDescent="0.25">
      <c r="A76" s="842"/>
      <c r="B76" s="809"/>
      <c r="C76" s="809"/>
      <c r="D76" s="25">
        <v>65</v>
      </c>
      <c r="E76" s="31" t="s">
        <v>443</v>
      </c>
      <c r="F76" s="31" t="s">
        <v>444</v>
      </c>
      <c r="G76" s="31" t="s">
        <v>445</v>
      </c>
      <c r="H76" s="31" t="s">
        <v>446</v>
      </c>
      <c r="I76" s="33" t="s">
        <v>447</v>
      </c>
      <c r="J76" s="69" t="s">
        <v>233</v>
      </c>
      <c r="K76" s="41" t="s">
        <v>234</v>
      </c>
      <c r="L76" s="29">
        <v>197</v>
      </c>
      <c r="M76" s="56" t="s">
        <v>217</v>
      </c>
      <c r="N76" s="31" t="s">
        <v>444</v>
      </c>
      <c r="O76" s="55">
        <v>0</v>
      </c>
      <c r="P76" s="25">
        <v>0</v>
      </c>
      <c r="Q76" s="37">
        <v>0</v>
      </c>
      <c r="R76" s="38">
        <v>0</v>
      </c>
      <c r="S76" s="38">
        <v>0</v>
      </c>
      <c r="T76" s="37">
        <v>0</v>
      </c>
      <c r="U76" s="32" t="s">
        <v>708</v>
      </c>
    </row>
    <row r="77" spans="1:21" ht="60" customHeight="1" x14ac:dyDescent="0.25">
      <c r="A77" s="842"/>
      <c r="B77" s="809" t="s">
        <v>448</v>
      </c>
      <c r="C77" s="809" t="s">
        <v>449</v>
      </c>
      <c r="D77" s="25">
        <v>66</v>
      </c>
      <c r="E77" s="106" t="s">
        <v>450</v>
      </c>
      <c r="F77" s="106" t="s">
        <v>451</v>
      </c>
      <c r="G77" s="106" t="s">
        <v>452</v>
      </c>
      <c r="H77" s="106" t="s">
        <v>453</v>
      </c>
      <c r="I77" s="33" t="s">
        <v>454</v>
      </c>
      <c r="J77" s="55" t="s">
        <v>254</v>
      </c>
      <c r="K77" s="25" t="s">
        <v>262</v>
      </c>
      <c r="L77" s="42">
        <v>136</v>
      </c>
      <c r="M77" s="56" t="s">
        <v>455</v>
      </c>
      <c r="N77" s="25" t="s">
        <v>451</v>
      </c>
      <c r="O77" s="55">
        <v>0</v>
      </c>
      <c r="P77" s="25">
        <v>0</v>
      </c>
      <c r="Q77" s="37">
        <v>0</v>
      </c>
      <c r="R77" s="38">
        <v>0</v>
      </c>
      <c r="S77" s="38">
        <v>0</v>
      </c>
      <c r="T77" s="37">
        <v>0</v>
      </c>
      <c r="U77" s="32" t="s">
        <v>708</v>
      </c>
    </row>
    <row r="78" spans="1:21" ht="60" customHeight="1" x14ac:dyDescent="0.25">
      <c r="A78" s="842"/>
      <c r="B78" s="809"/>
      <c r="C78" s="809"/>
      <c r="D78" s="25">
        <v>67</v>
      </c>
      <c r="E78" s="31" t="s">
        <v>456</v>
      </c>
      <c r="F78" s="31" t="s">
        <v>457</v>
      </c>
      <c r="G78" s="31" t="s">
        <v>458</v>
      </c>
      <c r="H78" s="31" t="s">
        <v>459</v>
      </c>
      <c r="I78" s="33" t="s">
        <v>460</v>
      </c>
      <c r="J78" s="826" t="s">
        <v>233</v>
      </c>
      <c r="K78" s="809" t="s">
        <v>234</v>
      </c>
      <c r="L78" s="837">
        <v>197</v>
      </c>
      <c r="M78" s="56" t="s">
        <v>217</v>
      </c>
      <c r="N78" s="31" t="s">
        <v>457</v>
      </c>
      <c r="O78" s="55">
        <v>0</v>
      </c>
      <c r="P78" s="25">
        <v>0</v>
      </c>
      <c r="Q78" s="37">
        <v>0</v>
      </c>
      <c r="R78" s="38">
        <v>0</v>
      </c>
      <c r="S78" s="38">
        <v>0</v>
      </c>
      <c r="T78" s="37">
        <v>0</v>
      </c>
      <c r="U78" s="32" t="s">
        <v>708</v>
      </c>
    </row>
    <row r="79" spans="1:21" ht="60" customHeight="1" x14ac:dyDescent="0.25">
      <c r="A79" s="842"/>
      <c r="B79" s="809"/>
      <c r="C79" s="809"/>
      <c r="D79" s="25">
        <v>68</v>
      </c>
      <c r="E79" s="31" t="s">
        <v>461</v>
      </c>
      <c r="F79" s="31" t="s">
        <v>462</v>
      </c>
      <c r="G79" s="31" t="s">
        <v>463</v>
      </c>
      <c r="H79" s="31" t="s">
        <v>464</v>
      </c>
      <c r="I79" s="33" t="s">
        <v>465</v>
      </c>
      <c r="J79" s="826"/>
      <c r="K79" s="809"/>
      <c r="L79" s="837"/>
      <c r="M79" s="56" t="s">
        <v>217</v>
      </c>
      <c r="N79" s="31" t="s">
        <v>462</v>
      </c>
      <c r="O79" s="92">
        <v>0.1</v>
      </c>
      <c r="P79" s="104">
        <v>0.1</v>
      </c>
      <c r="Q79" s="37">
        <f>P79/O79</f>
        <v>1</v>
      </c>
      <c r="R79" s="38">
        <v>23400000</v>
      </c>
      <c r="S79" s="38">
        <v>23400000</v>
      </c>
      <c r="T79" s="37">
        <f>S79/R79</f>
        <v>1</v>
      </c>
      <c r="U79" s="32" t="s">
        <v>761</v>
      </c>
    </row>
    <row r="80" spans="1:21" ht="60" customHeight="1" x14ac:dyDescent="0.25">
      <c r="A80" s="842"/>
      <c r="B80" s="809"/>
      <c r="C80" s="809" t="s">
        <v>466</v>
      </c>
      <c r="D80" s="25">
        <v>69</v>
      </c>
      <c r="E80" s="31" t="s">
        <v>467</v>
      </c>
      <c r="F80" s="31" t="s">
        <v>468</v>
      </c>
      <c r="G80" s="31" t="s">
        <v>469</v>
      </c>
      <c r="H80" s="31" t="s">
        <v>470</v>
      </c>
      <c r="I80" s="33" t="s">
        <v>471</v>
      </c>
      <c r="J80" s="826"/>
      <c r="K80" s="809"/>
      <c r="L80" s="837"/>
      <c r="M80" s="56" t="s">
        <v>217</v>
      </c>
      <c r="N80" s="31" t="s">
        <v>468</v>
      </c>
      <c r="O80" s="55">
        <v>0</v>
      </c>
      <c r="P80" s="25">
        <v>0</v>
      </c>
      <c r="Q80" s="37">
        <v>0</v>
      </c>
      <c r="R80" s="38">
        <v>0</v>
      </c>
      <c r="S80" s="38">
        <v>0</v>
      </c>
      <c r="T80" s="37">
        <v>0</v>
      </c>
      <c r="U80" s="32" t="s">
        <v>708</v>
      </c>
    </row>
    <row r="81" spans="1:21" ht="60" customHeight="1" x14ac:dyDescent="0.25">
      <c r="A81" s="842"/>
      <c r="B81" s="809"/>
      <c r="C81" s="809"/>
      <c r="D81" s="25">
        <v>70</v>
      </c>
      <c r="E81" s="106" t="s">
        <v>472</v>
      </c>
      <c r="F81" s="25" t="s">
        <v>473</v>
      </c>
      <c r="G81" s="25" t="s">
        <v>474</v>
      </c>
      <c r="H81" s="25" t="s">
        <v>475</v>
      </c>
      <c r="I81" s="53" t="s">
        <v>476</v>
      </c>
      <c r="J81" s="826"/>
      <c r="K81" s="809"/>
      <c r="L81" s="837"/>
      <c r="M81" s="56" t="s">
        <v>217</v>
      </c>
      <c r="N81" s="25" t="s">
        <v>473</v>
      </c>
      <c r="O81" s="55">
        <v>0</v>
      </c>
      <c r="P81" s="25">
        <v>0</v>
      </c>
      <c r="Q81" s="37">
        <v>0</v>
      </c>
      <c r="R81" s="38">
        <v>0</v>
      </c>
      <c r="S81" s="38">
        <v>0</v>
      </c>
      <c r="T81" s="37">
        <v>0</v>
      </c>
      <c r="U81" s="32" t="s">
        <v>708</v>
      </c>
    </row>
    <row r="82" spans="1:21" ht="60" customHeight="1" x14ac:dyDescent="0.25">
      <c r="A82" s="842"/>
      <c r="B82" s="809"/>
      <c r="C82" s="809"/>
      <c r="D82" s="25">
        <v>71</v>
      </c>
      <c r="E82" s="106" t="s">
        <v>477</v>
      </c>
      <c r="F82" s="25" t="s">
        <v>478</v>
      </c>
      <c r="G82" s="25" t="s">
        <v>479</v>
      </c>
      <c r="H82" s="25" t="s">
        <v>480</v>
      </c>
      <c r="I82" s="53" t="s">
        <v>481</v>
      </c>
      <c r="J82" s="55" t="s">
        <v>385</v>
      </c>
      <c r="K82" s="25" t="s">
        <v>386</v>
      </c>
      <c r="L82" s="41">
        <v>219</v>
      </c>
      <c r="M82" s="56" t="s">
        <v>482</v>
      </c>
      <c r="N82" s="25" t="s">
        <v>478</v>
      </c>
      <c r="O82" s="55">
        <v>0</v>
      </c>
      <c r="P82" s="25">
        <v>0</v>
      </c>
      <c r="Q82" s="37">
        <v>0</v>
      </c>
      <c r="R82" s="38">
        <v>0</v>
      </c>
      <c r="S82" s="38">
        <v>0</v>
      </c>
      <c r="T82" s="37">
        <v>0</v>
      </c>
      <c r="U82" s="32" t="s">
        <v>708</v>
      </c>
    </row>
    <row r="83" spans="1:21" ht="60" customHeight="1" x14ac:dyDescent="0.25">
      <c r="A83" s="842"/>
      <c r="B83" s="809"/>
      <c r="C83" s="809"/>
      <c r="D83" s="25">
        <v>72</v>
      </c>
      <c r="E83" s="106" t="s">
        <v>483</v>
      </c>
      <c r="F83" s="25" t="s">
        <v>484</v>
      </c>
      <c r="G83" s="25" t="s">
        <v>485</v>
      </c>
      <c r="H83" s="25" t="s">
        <v>486</v>
      </c>
      <c r="I83" s="53" t="s">
        <v>487</v>
      </c>
      <c r="J83" s="55" t="s">
        <v>233</v>
      </c>
      <c r="K83" s="25" t="s">
        <v>234</v>
      </c>
      <c r="L83" s="29">
        <v>197</v>
      </c>
      <c r="M83" s="56" t="s">
        <v>217</v>
      </c>
      <c r="N83" s="25" t="s">
        <v>484</v>
      </c>
      <c r="O83" s="55">
        <v>0</v>
      </c>
      <c r="P83" s="25">
        <v>0</v>
      </c>
      <c r="Q83" s="37">
        <v>0</v>
      </c>
      <c r="R83" s="38">
        <v>0</v>
      </c>
      <c r="S83" s="38">
        <v>0</v>
      </c>
      <c r="T83" s="37">
        <v>0</v>
      </c>
      <c r="U83" s="32" t="s">
        <v>708</v>
      </c>
    </row>
    <row r="84" spans="1:21" ht="60" customHeight="1" x14ac:dyDescent="0.25">
      <c r="A84" s="842"/>
      <c r="B84" s="809"/>
      <c r="C84" s="809"/>
      <c r="D84" s="25">
        <v>73</v>
      </c>
      <c r="E84" s="31" t="s">
        <v>488</v>
      </c>
      <c r="F84" s="31" t="s">
        <v>489</v>
      </c>
      <c r="G84" s="31" t="s">
        <v>490</v>
      </c>
      <c r="H84" s="31" t="s">
        <v>491</v>
      </c>
      <c r="I84" s="33" t="s">
        <v>492</v>
      </c>
      <c r="J84" s="66" t="s">
        <v>236</v>
      </c>
      <c r="K84" s="40" t="s">
        <v>493</v>
      </c>
      <c r="L84" s="41">
        <v>86</v>
      </c>
      <c r="M84" s="32" t="s">
        <v>494</v>
      </c>
      <c r="N84" s="31" t="s">
        <v>489</v>
      </c>
      <c r="O84" s="55">
        <v>0</v>
      </c>
      <c r="P84" s="25">
        <v>0</v>
      </c>
      <c r="Q84" s="37">
        <v>0</v>
      </c>
      <c r="R84" s="38">
        <v>0</v>
      </c>
      <c r="S84" s="38">
        <v>0</v>
      </c>
      <c r="T84" s="37">
        <v>0</v>
      </c>
      <c r="U84" s="32" t="s">
        <v>708</v>
      </c>
    </row>
    <row r="85" spans="1:21" ht="60" customHeight="1" x14ac:dyDescent="0.25">
      <c r="A85" s="842" t="s">
        <v>495</v>
      </c>
      <c r="B85" s="837" t="s">
        <v>496</v>
      </c>
      <c r="C85" s="809" t="s">
        <v>497</v>
      </c>
      <c r="D85" s="25">
        <v>74</v>
      </c>
      <c r="E85" s="25" t="s">
        <v>498</v>
      </c>
      <c r="F85" s="25" t="s">
        <v>499</v>
      </c>
      <c r="G85" s="25" t="s">
        <v>500</v>
      </c>
      <c r="H85" s="25" t="s">
        <v>501</v>
      </c>
      <c r="I85" s="53" t="s">
        <v>502</v>
      </c>
      <c r="J85" s="55" t="s">
        <v>382</v>
      </c>
      <c r="K85" s="25" t="s">
        <v>383</v>
      </c>
      <c r="L85" s="41">
        <v>250</v>
      </c>
      <c r="M85" s="53" t="s">
        <v>384</v>
      </c>
      <c r="N85" s="25" t="s">
        <v>499</v>
      </c>
      <c r="O85" s="55">
        <v>0</v>
      </c>
      <c r="P85" s="25">
        <v>0</v>
      </c>
      <c r="Q85" s="37">
        <v>0</v>
      </c>
      <c r="R85" s="38">
        <v>0</v>
      </c>
      <c r="S85" s="38">
        <v>0</v>
      </c>
      <c r="T85" s="37">
        <v>0</v>
      </c>
      <c r="U85" s="32" t="s">
        <v>708</v>
      </c>
    </row>
    <row r="86" spans="1:21" ht="60" customHeight="1" x14ac:dyDescent="0.25">
      <c r="A86" s="842"/>
      <c r="B86" s="837"/>
      <c r="C86" s="809"/>
      <c r="D86" s="25">
        <v>75</v>
      </c>
      <c r="E86" s="25" t="s">
        <v>503</v>
      </c>
      <c r="F86" s="25" t="s">
        <v>504</v>
      </c>
      <c r="G86" s="25" t="s">
        <v>505</v>
      </c>
      <c r="H86" s="25" t="s">
        <v>506</v>
      </c>
      <c r="I86" s="53" t="s">
        <v>507</v>
      </c>
      <c r="J86" s="55" t="s">
        <v>406</v>
      </c>
      <c r="K86" s="25" t="s">
        <v>407</v>
      </c>
      <c r="L86" s="41">
        <v>231</v>
      </c>
      <c r="M86" s="53" t="s">
        <v>391</v>
      </c>
      <c r="N86" s="25" t="s">
        <v>504</v>
      </c>
      <c r="O86" s="55" t="s">
        <v>505</v>
      </c>
      <c r="P86" s="25">
        <v>1</v>
      </c>
      <c r="Q86" s="37">
        <v>1</v>
      </c>
      <c r="R86" s="38">
        <v>3832555980</v>
      </c>
      <c r="S86" s="38">
        <v>124766658</v>
      </c>
      <c r="T86" s="37">
        <f>S86/R86</f>
        <v>3.2554425467256974E-2</v>
      </c>
      <c r="U86" s="32" t="s">
        <v>762</v>
      </c>
    </row>
    <row r="87" spans="1:21" ht="60" customHeight="1" x14ac:dyDescent="0.25">
      <c r="A87" s="842"/>
      <c r="B87" s="837"/>
      <c r="C87" s="809"/>
      <c r="D87" s="25">
        <v>76</v>
      </c>
      <c r="E87" s="25" t="s">
        <v>508</v>
      </c>
      <c r="F87" s="25" t="s">
        <v>509</v>
      </c>
      <c r="G87" s="25" t="s">
        <v>510</v>
      </c>
      <c r="H87" s="25" t="s">
        <v>511</v>
      </c>
      <c r="I87" s="86" t="s">
        <v>512</v>
      </c>
      <c r="J87" s="55" t="s">
        <v>389</v>
      </c>
      <c r="K87" s="25" t="s">
        <v>390</v>
      </c>
      <c r="L87" s="41">
        <v>232</v>
      </c>
      <c r="M87" s="53" t="s">
        <v>391</v>
      </c>
      <c r="N87" s="25" t="s">
        <v>509</v>
      </c>
      <c r="O87" s="55">
        <v>0</v>
      </c>
      <c r="P87" s="25">
        <v>0</v>
      </c>
      <c r="Q87" s="37">
        <v>0</v>
      </c>
      <c r="R87" s="38">
        <v>0</v>
      </c>
      <c r="S87" s="38">
        <v>0</v>
      </c>
      <c r="T87" s="37">
        <v>0</v>
      </c>
      <c r="U87" s="32" t="s">
        <v>708</v>
      </c>
    </row>
    <row r="88" spans="1:21" ht="60" customHeight="1" x14ac:dyDescent="0.25">
      <c r="A88" s="842"/>
      <c r="B88" s="837"/>
      <c r="C88" s="809"/>
      <c r="D88" s="25">
        <v>77</v>
      </c>
      <c r="E88" s="25" t="s">
        <v>513</v>
      </c>
      <c r="F88" s="25" t="s">
        <v>514</v>
      </c>
      <c r="G88" s="25" t="s">
        <v>515</v>
      </c>
      <c r="H88" s="25" t="s">
        <v>516</v>
      </c>
      <c r="I88" s="53" t="s">
        <v>517</v>
      </c>
      <c r="J88" s="59" t="s">
        <v>215</v>
      </c>
      <c r="K88" s="27" t="s">
        <v>216</v>
      </c>
      <c r="L88" s="28">
        <v>197</v>
      </c>
      <c r="M88" s="60" t="s">
        <v>217</v>
      </c>
      <c r="N88" s="25" t="s">
        <v>514</v>
      </c>
      <c r="O88" s="55">
        <v>0</v>
      </c>
      <c r="P88" s="25">
        <v>0</v>
      </c>
      <c r="Q88" s="37">
        <v>0</v>
      </c>
      <c r="R88" s="38">
        <v>0</v>
      </c>
      <c r="S88" s="38">
        <v>0</v>
      </c>
      <c r="T88" s="37">
        <v>0</v>
      </c>
      <c r="U88" s="32" t="s">
        <v>708</v>
      </c>
    </row>
    <row r="89" spans="1:21" ht="60" customHeight="1" x14ac:dyDescent="0.25">
      <c r="A89" s="842"/>
      <c r="B89" s="837"/>
      <c r="C89" s="809"/>
      <c r="D89" s="25">
        <v>78</v>
      </c>
      <c r="E89" s="25" t="s">
        <v>518</v>
      </c>
      <c r="F89" s="25" t="s">
        <v>519</v>
      </c>
      <c r="G89" s="25" t="s">
        <v>520</v>
      </c>
      <c r="H89" s="25" t="s">
        <v>516</v>
      </c>
      <c r="I89" s="53" t="s">
        <v>521</v>
      </c>
      <c r="J89" s="59" t="s">
        <v>215</v>
      </c>
      <c r="K89" s="27" t="s">
        <v>216</v>
      </c>
      <c r="L89" s="28">
        <v>197</v>
      </c>
      <c r="M89" s="60" t="s">
        <v>217</v>
      </c>
      <c r="N89" s="25" t="s">
        <v>519</v>
      </c>
      <c r="O89" s="55">
        <v>0</v>
      </c>
      <c r="P89" s="25">
        <v>0</v>
      </c>
      <c r="Q89" s="37">
        <v>0</v>
      </c>
      <c r="R89" s="38">
        <v>0</v>
      </c>
      <c r="S89" s="38">
        <v>0</v>
      </c>
      <c r="T89" s="37">
        <v>0</v>
      </c>
      <c r="U89" s="32" t="s">
        <v>708</v>
      </c>
    </row>
    <row r="90" spans="1:21" ht="60" customHeight="1" x14ac:dyDescent="0.25">
      <c r="A90" s="842"/>
      <c r="B90" s="837"/>
      <c r="C90" s="835" t="s">
        <v>522</v>
      </c>
      <c r="D90" s="25">
        <v>79</v>
      </c>
      <c r="E90" s="25" t="s">
        <v>523</v>
      </c>
      <c r="F90" s="25" t="s">
        <v>524</v>
      </c>
      <c r="G90" s="25" t="s">
        <v>525</v>
      </c>
      <c r="H90" s="25" t="s">
        <v>59</v>
      </c>
      <c r="I90" s="53" t="s">
        <v>521</v>
      </c>
      <c r="J90" s="87" t="s">
        <v>265</v>
      </c>
      <c r="K90" s="17" t="s">
        <v>266</v>
      </c>
      <c r="L90" s="27">
        <v>186</v>
      </c>
      <c r="M90" s="62" t="s">
        <v>526</v>
      </c>
      <c r="N90" s="25" t="s">
        <v>524</v>
      </c>
      <c r="O90" s="55">
        <v>0</v>
      </c>
      <c r="P90" s="25">
        <v>0</v>
      </c>
      <c r="Q90" s="37">
        <v>0</v>
      </c>
      <c r="R90" s="38">
        <v>0</v>
      </c>
      <c r="S90" s="38">
        <v>0</v>
      </c>
      <c r="T90" s="37">
        <v>0</v>
      </c>
      <c r="U90" s="32" t="s">
        <v>708</v>
      </c>
    </row>
    <row r="91" spans="1:21" ht="60" customHeight="1" x14ac:dyDescent="0.25">
      <c r="A91" s="842"/>
      <c r="B91" s="837"/>
      <c r="C91" s="835"/>
      <c r="D91" s="25">
        <v>80</v>
      </c>
      <c r="E91" s="25" t="s">
        <v>527</v>
      </c>
      <c r="F91" s="25" t="s">
        <v>528</v>
      </c>
      <c r="G91" s="25" t="s">
        <v>529</v>
      </c>
      <c r="H91" s="25" t="s">
        <v>530</v>
      </c>
      <c r="I91" s="86" t="s">
        <v>531</v>
      </c>
      <c r="J91" s="55" t="s">
        <v>532</v>
      </c>
      <c r="K91" s="25" t="s">
        <v>533</v>
      </c>
      <c r="L91" s="25" t="s">
        <v>534</v>
      </c>
      <c r="M91" s="53" t="s">
        <v>535</v>
      </c>
      <c r="N91" s="25" t="s">
        <v>528</v>
      </c>
      <c r="O91" s="92">
        <v>0.05</v>
      </c>
      <c r="P91" s="104">
        <v>0.05</v>
      </c>
      <c r="Q91" s="37">
        <f>P91/O91</f>
        <v>1</v>
      </c>
      <c r="R91" s="38">
        <v>199000000</v>
      </c>
      <c r="S91" s="38">
        <v>195883062</v>
      </c>
      <c r="T91" s="37">
        <f>S91/R91</f>
        <v>0.98433699497487437</v>
      </c>
      <c r="U91" s="32" t="s">
        <v>763</v>
      </c>
    </row>
    <row r="92" spans="1:21" ht="60" customHeight="1" x14ac:dyDescent="0.25">
      <c r="A92" s="842"/>
      <c r="B92" s="837"/>
      <c r="C92" s="835"/>
      <c r="D92" s="25">
        <v>81</v>
      </c>
      <c r="E92" s="25" t="s">
        <v>536</v>
      </c>
      <c r="F92" s="25" t="s">
        <v>537</v>
      </c>
      <c r="G92" s="25" t="s">
        <v>538</v>
      </c>
      <c r="H92" s="25" t="s">
        <v>539</v>
      </c>
      <c r="I92" s="53" t="s">
        <v>540</v>
      </c>
      <c r="J92" s="55" t="s">
        <v>385</v>
      </c>
      <c r="K92" s="25" t="s">
        <v>386</v>
      </c>
      <c r="L92" s="41">
        <v>219</v>
      </c>
      <c r="M92" s="32" t="s">
        <v>482</v>
      </c>
      <c r="N92" s="25" t="s">
        <v>537</v>
      </c>
      <c r="O92" s="92">
        <v>0.1</v>
      </c>
      <c r="P92" s="104">
        <v>0.05</v>
      </c>
      <c r="Q92" s="37">
        <f>P92/O92</f>
        <v>0.5</v>
      </c>
      <c r="R92" s="38" t="s">
        <v>764</v>
      </c>
      <c r="S92" s="38">
        <v>0</v>
      </c>
      <c r="T92" s="37">
        <v>0</v>
      </c>
      <c r="U92" s="32" t="s">
        <v>765</v>
      </c>
    </row>
    <row r="93" spans="1:21" ht="60" customHeight="1" x14ac:dyDescent="0.25">
      <c r="A93" s="842"/>
      <c r="B93" s="837"/>
      <c r="C93" s="835"/>
      <c r="D93" s="25">
        <v>82</v>
      </c>
      <c r="E93" s="25" t="s">
        <v>541</v>
      </c>
      <c r="F93" s="25" t="s">
        <v>542</v>
      </c>
      <c r="G93" s="25" t="s">
        <v>543</v>
      </c>
      <c r="H93" s="25" t="s">
        <v>59</v>
      </c>
      <c r="I93" s="810" t="s">
        <v>544</v>
      </c>
      <c r="J93" s="826" t="s">
        <v>215</v>
      </c>
      <c r="K93" s="809" t="s">
        <v>216</v>
      </c>
      <c r="L93" s="836">
        <v>197</v>
      </c>
      <c r="M93" s="810" t="s">
        <v>217</v>
      </c>
      <c r="N93" s="25" t="s">
        <v>542</v>
      </c>
      <c r="O93" s="55">
        <v>0</v>
      </c>
      <c r="P93" s="25">
        <v>0</v>
      </c>
      <c r="Q93" s="37">
        <v>0</v>
      </c>
      <c r="R93" s="38">
        <v>0</v>
      </c>
      <c r="S93" s="38">
        <v>0</v>
      </c>
      <c r="T93" s="37">
        <v>0</v>
      </c>
      <c r="U93" s="32" t="s">
        <v>708</v>
      </c>
    </row>
    <row r="94" spans="1:21" ht="60" customHeight="1" x14ac:dyDescent="0.25">
      <c r="A94" s="842"/>
      <c r="B94" s="837"/>
      <c r="C94" s="835"/>
      <c r="D94" s="25">
        <v>83</v>
      </c>
      <c r="E94" s="25" t="s">
        <v>545</v>
      </c>
      <c r="F94" s="25" t="s">
        <v>546</v>
      </c>
      <c r="G94" s="25" t="s">
        <v>547</v>
      </c>
      <c r="H94" s="25" t="s">
        <v>548</v>
      </c>
      <c r="I94" s="810"/>
      <c r="J94" s="826"/>
      <c r="K94" s="809"/>
      <c r="L94" s="836"/>
      <c r="M94" s="810"/>
      <c r="N94" s="25" t="s">
        <v>546</v>
      </c>
      <c r="O94" s="55">
        <v>0</v>
      </c>
      <c r="P94" s="25">
        <v>0</v>
      </c>
      <c r="Q94" s="37">
        <v>0</v>
      </c>
      <c r="R94" s="38">
        <v>0</v>
      </c>
      <c r="S94" s="38">
        <v>0</v>
      </c>
      <c r="T94" s="37">
        <v>0</v>
      </c>
      <c r="U94" s="32" t="s">
        <v>708</v>
      </c>
    </row>
    <row r="95" spans="1:21" ht="60" customHeight="1" x14ac:dyDescent="0.25">
      <c r="A95" s="842"/>
      <c r="B95" s="837"/>
      <c r="C95" s="835"/>
      <c r="D95" s="25">
        <v>84</v>
      </c>
      <c r="E95" s="25" t="s">
        <v>549</v>
      </c>
      <c r="F95" s="25" t="s">
        <v>550</v>
      </c>
      <c r="G95" s="25" t="s">
        <v>551</v>
      </c>
      <c r="H95" s="25" t="s">
        <v>59</v>
      </c>
      <c r="I95" s="53" t="s">
        <v>552</v>
      </c>
      <c r="J95" s="55" t="s">
        <v>389</v>
      </c>
      <c r="K95" s="25" t="s">
        <v>424</v>
      </c>
      <c r="L95" s="41">
        <v>234</v>
      </c>
      <c r="M95" s="32" t="s">
        <v>425</v>
      </c>
      <c r="N95" s="25" t="s">
        <v>550</v>
      </c>
      <c r="O95" s="55">
        <v>0</v>
      </c>
      <c r="P95" s="25">
        <v>0</v>
      </c>
      <c r="Q95" s="37">
        <v>0</v>
      </c>
      <c r="R95" s="38">
        <v>0</v>
      </c>
      <c r="S95" s="38">
        <v>0</v>
      </c>
      <c r="T95" s="37">
        <v>0</v>
      </c>
      <c r="U95" s="32" t="s">
        <v>708</v>
      </c>
    </row>
    <row r="96" spans="1:21" ht="60" customHeight="1" x14ac:dyDescent="0.25">
      <c r="A96" s="842"/>
      <c r="B96" s="837"/>
      <c r="C96" s="835"/>
      <c r="D96" s="25">
        <v>85</v>
      </c>
      <c r="E96" s="25" t="s">
        <v>553</v>
      </c>
      <c r="F96" s="25" t="s">
        <v>554</v>
      </c>
      <c r="G96" s="25" t="s">
        <v>555</v>
      </c>
      <c r="H96" s="25" t="s">
        <v>556</v>
      </c>
      <c r="I96" s="53" t="s">
        <v>557</v>
      </c>
      <c r="J96" s="826" t="s">
        <v>215</v>
      </c>
      <c r="K96" s="809" t="s">
        <v>216</v>
      </c>
      <c r="L96" s="836">
        <v>197</v>
      </c>
      <c r="M96" s="810" t="s">
        <v>217</v>
      </c>
      <c r="N96" s="25" t="s">
        <v>554</v>
      </c>
      <c r="O96" s="96">
        <v>0.05</v>
      </c>
      <c r="P96" s="104">
        <v>0.05</v>
      </c>
      <c r="Q96" s="37">
        <f>P96/O96</f>
        <v>1</v>
      </c>
      <c r="R96" s="38" t="s">
        <v>766</v>
      </c>
      <c r="S96" s="38">
        <v>0</v>
      </c>
      <c r="T96" s="37">
        <v>0</v>
      </c>
      <c r="U96" s="32" t="s">
        <v>767</v>
      </c>
    </row>
    <row r="97" spans="1:21" ht="60" customHeight="1" x14ac:dyDescent="0.25">
      <c r="A97" s="842"/>
      <c r="B97" s="839" t="s">
        <v>558</v>
      </c>
      <c r="C97" s="835" t="s">
        <v>559</v>
      </c>
      <c r="D97" s="25">
        <v>86</v>
      </c>
      <c r="E97" s="25" t="s">
        <v>560</v>
      </c>
      <c r="F97" s="25" t="s">
        <v>561</v>
      </c>
      <c r="G97" s="25" t="s">
        <v>562</v>
      </c>
      <c r="H97" s="25" t="s">
        <v>563</v>
      </c>
      <c r="I97" s="86" t="s">
        <v>564</v>
      </c>
      <c r="J97" s="826"/>
      <c r="K97" s="809"/>
      <c r="L97" s="836"/>
      <c r="M97" s="810"/>
      <c r="N97" s="25" t="s">
        <v>561</v>
      </c>
      <c r="O97" s="55">
        <v>0</v>
      </c>
      <c r="P97" s="25">
        <v>0</v>
      </c>
      <c r="Q97" s="37">
        <v>0</v>
      </c>
      <c r="R97" s="38">
        <v>0</v>
      </c>
      <c r="S97" s="38">
        <v>0</v>
      </c>
      <c r="T97" s="37">
        <v>0</v>
      </c>
      <c r="U97" s="32" t="s">
        <v>708</v>
      </c>
    </row>
    <row r="98" spans="1:21" ht="60" customHeight="1" x14ac:dyDescent="0.25">
      <c r="A98" s="842"/>
      <c r="B98" s="839"/>
      <c r="C98" s="835"/>
      <c r="D98" s="25">
        <v>87</v>
      </c>
      <c r="E98" s="25" t="s">
        <v>565</v>
      </c>
      <c r="F98" s="25" t="s">
        <v>566</v>
      </c>
      <c r="G98" s="25" t="s">
        <v>567</v>
      </c>
      <c r="H98" s="25" t="s">
        <v>568</v>
      </c>
      <c r="I98" s="53" t="s">
        <v>569</v>
      </c>
      <c r="J98" s="826"/>
      <c r="K98" s="809"/>
      <c r="L98" s="836"/>
      <c r="M98" s="810"/>
      <c r="N98" s="25" t="s">
        <v>566</v>
      </c>
      <c r="O98" s="55">
        <v>0</v>
      </c>
      <c r="P98" s="25">
        <v>0</v>
      </c>
      <c r="Q98" s="37">
        <v>0</v>
      </c>
      <c r="R98" s="38">
        <v>0</v>
      </c>
      <c r="S98" s="38">
        <v>0</v>
      </c>
      <c r="T98" s="37">
        <v>0</v>
      </c>
      <c r="U98" s="32" t="s">
        <v>708</v>
      </c>
    </row>
    <row r="99" spans="1:21" ht="60" customHeight="1" x14ac:dyDescent="0.25">
      <c r="A99" s="842"/>
      <c r="B99" s="839"/>
      <c r="C99" s="835"/>
      <c r="D99" s="25">
        <v>88</v>
      </c>
      <c r="E99" s="25" t="s">
        <v>570</v>
      </c>
      <c r="F99" s="25" t="s">
        <v>571</v>
      </c>
      <c r="G99" s="25" t="s">
        <v>572</v>
      </c>
      <c r="H99" s="25" t="s">
        <v>59</v>
      </c>
      <c r="I99" s="53" t="s">
        <v>573</v>
      </c>
      <c r="J99" s="852" t="s">
        <v>574</v>
      </c>
      <c r="K99" s="836"/>
      <c r="L99" s="836"/>
      <c r="M99" s="900"/>
      <c r="N99" s="25" t="s">
        <v>571</v>
      </c>
      <c r="O99" s="55">
        <v>0</v>
      </c>
      <c r="P99" s="25">
        <v>0</v>
      </c>
      <c r="Q99" s="37">
        <v>0</v>
      </c>
      <c r="R99" s="38">
        <v>0</v>
      </c>
      <c r="S99" s="38">
        <v>0</v>
      </c>
      <c r="T99" s="37">
        <v>0</v>
      </c>
      <c r="U99" s="32" t="s">
        <v>708</v>
      </c>
    </row>
    <row r="100" spans="1:21" ht="60" customHeight="1" x14ac:dyDescent="0.25">
      <c r="A100" s="842"/>
      <c r="B100" s="837" t="s">
        <v>558</v>
      </c>
      <c r="C100" s="835" t="s">
        <v>559</v>
      </c>
      <c r="D100" s="25">
        <v>89</v>
      </c>
      <c r="E100" s="25" t="s">
        <v>575</v>
      </c>
      <c r="F100" s="25" t="s">
        <v>576</v>
      </c>
      <c r="G100" s="25" t="s">
        <v>577</v>
      </c>
      <c r="H100" s="25" t="s">
        <v>59</v>
      </c>
      <c r="I100" s="53" t="s">
        <v>578</v>
      </c>
      <c r="J100" s="826" t="s">
        <v>215</v>
      </c>
      <c r="K100" s="809" t="s">
        <v>216</v>
      </c>
      <c r="L100" s="836">
        <v>197</v>
      </c>
      <c r="M100" s="810" t="s">
        <v>217</v>
      </c>
      <c r="N100" s="25" t="s">
        <v>576</v>
      </c>
      <c r="O100" s="55">
        <v>0</v>
      </c>
      <c r="P100" s="25">
        <v>0</v>
      </c>
      <c r="Q100" s="37">
        <v>0</v>
      </c>
      <c r="R100" s="38">
        <v>0</v>
      </c>
      <c r="S100" s="38">
        <v>0</v>
      </c>
      <c r="T100" s="37">
        <v>0</v>
      </c>
      <c r="U100" s="32" t="s">
        <v>708</v>
      </c>
    </row>
    <row r="101" spans="1:21" ht="60" customHeight="1" x14ac:dyDescent="0.25">
      <c r="A101" s="842"/>
      <c r="B101" s="837"/>
      <c r="C101" s="835"/>
      <c r="D101" s="25">
        <v>90</v>
      </c>
      <c r="E101" s="25" t="s">
        <v>579</v>
      </c>
      <c r="F101" s="25" t="s">
        <v>580</v>
      </c>
      <c r="G101" s="25" t="s">
        <v>581</v>
      </c>
      <c r="H101" s="25" t="s">
        <v>563</v>
      </c>
      <c r="I101" s="53" t="s">
        <v>582</v>
      </c>
      <c r="J101" s="826"/>
      <c r="K101" s="809"/>
      <c r="L101" s="836"/>
      <c r="M101" s="810"/>
      <c r="N101" s="25" t="s">
        <v>580</v>
      </c>
      <c r="O101" s="55" t="s">
        <v>581</v>
      </c>
      <c r="P101" s="25">
        <v>1</v>
      </c>
      <c r="Q101" s="37">
        <v>1</v>
      </c>
      <c r="R101" s="38">
        <v>120477539</v>
      </c>
      <c r="S101" s="38">
        <v>48449646</v>
      </c>
      <c r="T101" s="37">
        <f>S101/R101</f>
        <v>0.4021467105167213</v>
      </c>
      <c r="U101" s="32" t="s">
        <v>768</v>
      </c>
    </row>
    <row r="102" spans="1:21" ht="60" customHeight="1" x14ac:dyDescent="0.25">
      <c r="A102" s="842"/>
      <c r="B102" s="837"/>
      <c r="C102" s="835"/>
      <c r="D102" s="25">
        <v>91</v>
      </c>
      <c r="E102" s="25" t="s">
        <v>583</v>
      </c>
      <c r="F102" s="25" t="s">
        <v>584</v>
      </c>
      <c r="G102" s="25" t="s">
        <v>585</v>
      </c>
      <c r="H102" s="25" t="s">
        <v>586</v>
      </c>
      <c r="I102" s="53" t="s">
        <v>587</v>
      </c>
      <c r="J102" s="55" t="s">
        <v>588</v>
      </c>
      <c r="K102" s="25" t="s">
        <v>589</v>
      </c>
      <c r="L102" s="25" t="s">
        <v>590</v>
      </c>
      <c r="M102" s="53" t="s">
        <v>591</v>
      </c>
      <c r="N102" s="25" t="s">
        <v>584</v>
      </c>
      <c r="O102" s="55" t="s">
        <v>770</v>
      </c>
      <c r="P102" s="104">
        <v>0.2</v>
      </c>
      <c r="Q102" s="37">
        <v>1</v>
      </c>
      <c r="R102" s="38">
        <v>148240000</v>
      </c>
      <c r="S102" s="38">
        <v>21708252</v>
      </c>
      <c r="T102" s="116">
        <f>S102/R102</f>
        <v>0.14643990825688075</v>
      </c>
      <c r="U102" s="32" t="s">
        <v>771</v>
      </c>
    </row>
    <row r="103" spans="1:21" ht="60" customHeight="1" x14ac:dyDescent="0.25">
      <c r="A103" s="842"/>
      <c r="B103" s="837"/>
      <c r="C103" s="835"/>
      <c r="D103" s="25">
        <v>92</v>
      </c>
      <c r="E103" s="25" t="s">
        <v>592</v>
      </c>
      <c r="F103" s="25" t="s">
        <v>593</v>
      </c>
      <c r="G103" s="25" t="s">
        <v>594</v>
      </c>
      <c r="H103" s="25" t="s">
        <v>595</v>
      </c>
      <c r="I103" s="53" t="s">
        <v>596</v>
      </c>
      <c r="J103" s="55" t="s">
        <v>597</v>
      </c>
      <c r="K103" s="25" t="s">
        <v>386</v>
      </c>
      <c r="L103" s="41">
        <v>219</v>
      </c>
      <c r="M103" s="32" t="s">
        <v>482</v>
      </c>
      <c r="N103" s="25" t="s">
        <v>593</v>
      </c>
      <c r="O103" s="55">
        <v>1</v>
      </c>
      <c r="P103" s="25">
        <v>1</v>
      </c>
      <c r="Q103" s="37">
        <f>P103/O103</f>
        <v>1</v>
      </c>
      <c r="R103" s="38">
        <v>42709999</v>
      </c>
      <c r="S103" s="38">
        <v>35673333</v>
      </c>
      <c r="T103" s="116">
        <f>S103/R103</f>
        <v>0.83524546558757817</v>
      </c>
      <c r="U103" s="32" t="s">
        <v>772</v>
      </c>
    </row>
    <row r="104" spans="1:21" ht="60" customHeight="1" x14ac:dyDescent="0.25">
      <c r="A104" s="842"/>
      <c r="B104" s="837"/>
      <c r="C104" s="835"/>
      <c r="D104" s="25">
        <v>93</v>
      </c>
      <c r="E104" s="27" t="s">
        <v>598</v>
      </c>
      <c r="F104" s="25" t="s">
        <v>599</v>
      </c>
      <c r="G104" s="25" t="s">
        <v>600</v>
      </c>
      <c r="H104" s="25" t="s">
        <v>601</v>
      </c>
      <c r="I104" s="53" t="s">
        <v>602</v>
      </c>
      <c r="J104" s="59" t="s">
        <v>389</v>
      </c>
      <c r="K104" s="27" t="s">
        <v>603</v>
      </c>
      <c r="L104" s="27">
        <v>228</v>
      </c>
      <c r="M104" s="60" t="s">
        <v>604</v>
      </c>
      <c r="N104" s="25" t="s">
        <v>599</v>
      </c>
      <c r="O104" s="55">
        <v>0</v>
      </c>
      <c r="P104" s="25">
        <v>0</v>
      </c>
      <c r="Q104" s="37">
        <v>0</v>
      </c>
      <c r="R104" s="38"/>
      <c r="S104" s="38"/>
      <c r="T104" s="37"/>
      <c r="U104" s="32"/>
    </row>
    <row r="105" spans="1:21" ht="60" customHeight="1" x14ac:dyDescent="0.25">
      <c r="A105" s="842"/>
      <c r="B105" s="837"/>
      <c r="C105" s="835"/>
      <c r="D105" s="25">
        <v>94</v>
      </c>
      <c r="E105" s="40" t="s">
        <v>605</v>
      </c>
      <c r="F105" s="25" t="s">
        <v>606</v>
      </c>
      <c r="G105" s="25" t="s">
        <v>607</v>
      </c>
      <c r="H105" s="25" t="s">
        <v>608</v>
      </c>
      <c r="I105" s="53" t="s">
        <v>609</v>
      </c>
      <c r="J105" s="55" t="s">
        <v>254</v>
      </c>
      <c r="K105" s="41" t="s">
        <v>262</v>
      </c>
      <c r="L105" s="25">
        <v>137</v>
      </c>
      <c r="M105" s="53" t="s">
        <v>263</v>
      </c>
      <c r="N105" s="25" t="s">
        <v>606</v>
      </c>
      <c r="O105" s="55" t="s">
        <v>773</v>
      </c>
      <c r="P105" s="104">
        <v>0.5</v>
      </c>
      <c r="Q105" s="37">
        <v>0.5</v>
      </c>
      <c r="R105" s="38">
        <v>75646965.310000002</v>
      </c>
      <c r="S105" s="38">
        <v>40525000</v>
      </c>
      <c r="T105" s="37">
        <f>S105/R105</f>
        <v>0.53571217079137579</v>
      </c>
      <c r="U105" s="32" t="s">
        <v>774</v>
      </c>
    </row>
    <row r="106" spans="1:21" ht="60" customHeight="1" x14ac:dyDescent="0.25">
      <c r="A106" s="842"/>
      <c r="B106" s="837"/>
      <c r="C106" s="835"/>
      <c r="D106" s="25">
        <v>95</v>
      </c>
      <c r="E106" s="25" t="s">
        <v>610</v>
      </c>
      <c r="F106" s="25" t="s">
        <v>611</v>
      </c>
      <c r="G106" s="25" t="s">
        <v>612</v>
      </c>
      <c r="H106" s="25" t="s">
        <v>87</v>
      </c>
      <c r="I106" s="53" t="s">
        <v>613</v>
      </c>
      <c r="J106" s="826" t="s">
        <v>215</v>
      </c>
      <c r="K106" s="809" t="s">
        <v>216</v>
      </c>
      <c r="L106" s="836">
        <v>197</v>
      </c>
      <c r="M106" s="810" t="s">
        <v>217</v>
      </c>
      <c r="N106" s="25" t="s">
        <v>611</v>
      </c>
      <c r="O106" s="55">
        <v>1</v>
      </c>
      <c r="P106" s="25">
        <v>1</v>
      </c>
      <c r="Q106" s="37">
        <f>P106/O106</f>
        <v>1</v>
      </c>
      <c r="R106" s="38">
        <v>42709999</v>
      </c>
      <c r="S106" s="38">
        <v>35673333</v>
      </c>
      <c r="T106" s="37">
        <f>S106/R106</f>
        <v>0.83524546558757817</v>
      </c>
      <c r="U106" s="32" t="s">
        <v>772</v>
      </c>
    </row>
    <row r="107" spans="1:21" ht="60" customHeight="1" x14ac:dyDescent="0.25">
      <c r="A107" s="842"/>
      <c r="B107" s="837"/>
      <c r="C107" s="835"/>
      <c r="D107" s="25">
        <v>96</v>
      </c>
      <c r="E107" s="25" t="s">
        <v>614</v>
      </c>
      <c r="F107" s="25" t="s">
        <v>615</v>
      </c>
      <c r="G107" s="25" t="s">
        <v>616</v>
      </c>
      <c r="H107" s="25" t="s">
        <v>59</v>
      </c>
      <c r="I107" s="53" t="s">
        <v>617</v>
      </c>
      <c r="J107" s="826"/>
      <c r="K107" s="809"/>
      <c r="L107" s="836"/>
      <c r="M107" s="810"/>
      <c r="N107" s="25" t="s">
        <v>615</v>
      </c>
      <c r="O107" s="55" t="s">
        <v>775</v>
      </c>
      <c r="P107" s="104">
        <v>0.02</v>
      </c>
      <c r="Q107" s="37">
        <v>0.4</v>
      </c>
      <c r="R107" s="38">
        <v>148240000</v>
      </c>
      <c r="S107" s="38">
        <v>21708252</v>
      </c>
      <c r="T107" s="37">
        <f>S107/R107</f>
        <v>0.14643990825688075</v>
      </c>
      <c r="U107" s="32" t="s">
        <v>776</v>
      </c>
    </row>
    <row r="108" spans="1:21" ht="60" customHeight="1" x14ac:dyDescent="0.25">
      <c r="A108" s="842"/>
      <c r="B108" s="837"/>
      <c r="C108" s="27" t="s">
        <v>618</v>
      </c>
      <c r="D108" s="25">
        <v>97</v>
      </c>
      <c r="E108" s="25" t="s">
        <v>619</v>
      </c>
      <c r="F108" s="25" t="s">
        <v>620</v>
      </c>
      <c r="G108" s="25" t="s">
        <v>621</v>
      </c>
      <c r="H108" s="25" t="s">
        <v>59</v>
      </c>
      <c r="I108" s="53" t="s">
        <v>622</v>
      </c>
      <c r="J108" s="55" t="s">
        <v>406</v>
      </c>
      <c r="K108" s="25" t="s">
        <v>407</v>
      </c>
      <c r="L108" s="41">
        <v>136</v>
      </c>
      <c r="M108" s="53" t="s">
        <v>455</v>
      </c>
      <c r="N108" s="25" t="s">
        <v>620</v>
      </c>
      <c r="O108" s="55">
        <v>0</v>
      </c>
      <c r="P108" s="25">
        <v>0</v>
      </c>
      <c r="Q108" s="37">
        <v>0</v>
      </c>
      <c r="R108" s="38"/>
      <c r="S108" s="38"/>
      <c r="T108" s="37"/>
      <c r="U108" s="32"/>
    </row>
    <row r="109" spans="1:21" ht="60" customHeight="1" x14ac:dyDescent="0.25">
      <c r="A109" s="840" t="s">
        <v>624</v>
      </c>
      <c r="B109" s="835" t="s">
        <v>625</v>
      </c>
      <c r="C109" s="847" t="s">
        <v>626</v>
      </c>
      <c r="D109" s="25">
        <v>98</v>
      </c>
      <c r="E109" s="31" t="s">
        <v>627</v>
      </c>
      <c r="F109" s="26" t="s">
        <v>628</v>
      </c>
      <c r="G109" s="26" t="s">
        <v>629</v>
      </c>
      <c r="H109" s="26" t="s">
        <v>630</v>
      </c>
      <c r="I109" s="32" t="s">
        <v>631</v>
      </c>
      <c r="J109" s="826" t="s">
        <v>233</v>
      </c>
      <c r="K109" s="809" t="s">
        <v>234</v>
      </c>
      <c r="L109" s="837">
        <v>197</v>
      </c>
      <c r="M109" s="898" t="s">
        <v>217</v>
      </c>
      <c r="N109" s="26" t="s">
        <v>628</v>
      </c>
      <c r="O109" s="55">
        <v>0</v>
      </c>
      <c r="P109" s="25">
        <v>0</v>
      </c>
      <c r="Q109" s="37">
        <v>0</v>
      </c>
      <c r="R109" s="38"/>
      <c r="S109" s="38"/>
      <c r="T109" s="37"/>
      <c r="U109" s="32"/>
    </row>
    <row r="110" spans="1:21" ht="60" customHeight="1" x14ac:dyDescent="0.25">
      <c r="A110" s="840"/>
      <c r="B110" s="835"/>
      <c r="C110" s="847"/>
      <c r="D110" s="25">
        <v>99</v>
      </c>
      <c r="E110" s="31" t="s">
        <v>632</v>
      </c>
      <c r="F110" s="31" t="s">
        <v>633</v>
      </c>
      <c r="G110" s="31" t="s">
        <v>634</v>
      </c>
      <c r="H110" s="31" t="s">
        <v>635</v>
      </c>
      <c r="I110" s="33" t="s">
        <v>631</v>
      </c>
      <c r="J110" s="826"/>
      <c r="K110" s="809"/>
      <c r="L110" s="837"/>
      <c r="M110" s="898"/>
      <c r="N110" s="31" t="s">
        <v>633</v>
      </c>
      <c r="O110" s="55">
        <v>0</v>
      </c>
      <c r="P110" s="25">
        <v>0</v>
      </c>
      <c r="Q110" s="37">
        <v>0</v>
      </c>
      <c r="R110" s="38"/>
      <c r="S110" s="38"/>
      <c r="T110" s="37"/>
      <c r="U110" s="32"/>
    </row>
    <row r="111" spans="1:21" ht="60" customHeight="1" x14ac:dyDescent="0.25">
      <c r="A111" s="840"/>
      <c r="B111" s="835"/>
      <c r="C111" s="837" t="s">
        <v>636</v>
      </c>
      <c r="D111" s="29">
        <v>100</v>
      </c>
      <c r="E111" s="31" t="s">
        <v>637</v>
      </c>
      <c r="F111" s="26" t="s">
        <v>638</v>
      </c>
      <c r="G111" s="26" t="s">
        <v>639</v>
      </c>
      <c r="H111" s="26" t="s">
        <v>640</v>
      </c>
      <c r="I111" s="32" t="s">
        <v>641</v>
      </c>
      <c r="J111" s="826"/>
      <c r="K111" s="809"/>
      <c r="L111" s="837"/>
      <c r="M111" s="898"/>
      <c r="N111" s="26" t="s">
        <v>638</v>
      </c>
      <c r="O111" s="55">
        <v>0</v>
      </c>
      <c r="P111" s="25">
        <v>0</v>
      </c>
      <c r="Q111" s="37">
        <v>0</v>
      </c>
      <c r="R111" s="38"/>
      <c r="S111" s="38"/>
      <c r="T111" s="37"/>
      <c r="U111" s="32"/>
    </row>
    <row r="112" spans="1:21" ht="60" customHeight="1" x14ac:dyDescent="0.25">
      <c r="A112" s="840"/>
      <c r="B112" s="835"/>
      <c r="C112" s="837"/>
      <c r="D112" s="25">
        <v>101</v>
      </c>
      <c r="E112" s="30" t="s">
        <v>642</v>
      </c>
      <c r="F112" s="26" t="s">
        <v>643</v>
      </c>
      <c r="G112" s="26" t="s">
        <v>644</v>
      </c>
      <c r="H112" s="26" t="s">
        <v>645</v>
      </c>
      <c r="I112" s="32" t="s">
        <v>641</v>
      </c>
      <c r="J112" s="826"/>
      <c r="K112" s="809"/>
      <c r="L112" s="837"/>
      <c r="M112" s="898"/>
      <c r="N112" s="26" t="s">
        <v>643</v>
      </c>
      <c r="O112" s="55">
        <v>0</v>
      </c>
      <c r="P112" s="25">
        <v>0</v>
      </c>
      <c r="Q112" s="37">
        <v>0</v>
      </c>
      <c r="R112" s="38"/>
      <c r="S112" s="38"/>
      <c r="T112" s="37"/>
      <c r="U112" s="32"/>
    </row>
    <row r="113" spans="1:21" ht="60" customHeight="1" x14ac:dyDescent="0.25">
      <c r="A113" s="840"/>
      <c r="B113" s="835"/>
      <c r="C113" s="837"/>
      <c r="D113" s="25">
        <v>102</v>
      </c>
      <c r="E113" s="31" t="s">
        <v>646</v>
      </c>
      <c r="F113" s="26" t="s">
        <v>647</v>
      </c>
      <c r="G113" s="26" t="s">
        <v>648</v>
      </c>
      <c r="H113" s="26" t="s">
        <v>649</v>
      </c>
      <c r="I113" s="32" t="s">
        <v>650</v>
      </c>
      <c r="J113" s="826"/>
      <c r="K113" s="809"/>
      <c r="L113" s="837"/>
      <c r="M113" s="898"/>
      <c r="N113" s="26" t="s">
        <v>647</v>
      </c>
      <c r="O113" s="55">
        <v>0</v>
      </c>
      <c r="P113" s="25">
        <v>0</v>
      </c>
      <c r="Q113" s="37">
        <v>0</v>
      </c>
      <c r="R113" s="38"/>
      <c r="S113" s="38"/>
      <c r="T113" s="37"/>
      <c r="U113" s="32"/>
    </row>
    <row r="114" spans="1:21" ht="60" customHeight="1" x14ac:dyDescent="0.25">
      <c r="A114" s="840"/>
      <c r="B114" s="835"/>
      <c r="C114" s="837"/>
      <c r="D114" s="25">
        <v>103</v>
      </c>
      <c r="E114" s="26" t="s">
        <v>651</v>
      </c>
      <c r="F114" s="26" t="s">
        <v>652</v>
      </c>
      <c r="G114" s="26" t="s">
        <v>653</v>
      </c>
      <c r="H114" s="26" t="s">
        <v>654</v>
      </c>
      <c r="I114" s="32" t="s">
        <v>655</v>
      </c>
      <c r="J114" s="826"/>
      <c r="K114" s="809"/>
      <c r="L114" s="837"/>
      <c r="M114" s="898"/>
      <c r="N114" s="26" t="s">
        <v>652</v>
      </c>
      <c r="O114" s="55">
        <v>0</v>
      </c>
      <c r="P114" s="25">
        <v>0</v>
      </c>
      <c r="Q114" s="37">
        <v>0</v>
      </c>
      <c r="R114" s="38"/>
      <c r="S114" s="38"/>
      <c r="T114" s="37"/>
      <c r="U114" s="32"/>
    </row>
    <row r="115" spans="1:21" ht="60" customHeight="1" x14ac:dyDescent="0.25">
      <c r="A115" s="840"/>
      <c r="B115" s="835"/>
      <c r="C115" s="837"/>
      <c r="D115" s="29">
        <v>104</v>
      </c>
      <c r="E115" s="26" t="s">
        <v>656</v>
      </c>
      <c r="F115" s="26" t="s">
        <v>657</v>
      </c>
      <c r="G115" s="26" t="s">
        <v>658</v>
      </c>
      <c r="H115" s="26" t="s">
        <v>659</v>
      </c>
      <c r="I115" s="32" t="s">
        <v>660</v>
      </c>
      <c r="J115" s="826"/>
      <c r="K115" s="809"/>
      <c r="L115" s="837"/>
      <c r="M115" s="898"/>
      <c r="N115" s="26" t="s">
        <v>657</v>
      </c>
      <c r="O115" s="55" t="s">
        <v>777</v>
      </c>
      <c r="P115" s="104">
        <v>0.03</v>
      </c>
      <c r="Q115" s="37">
        <v>1</v>
      </c>
      <c r="R115" s="38" t="s">
        <v>778</v>
      </c>
      <c r="S115" s="38" t="s">
        <v>778</v>
      </c>
      <c r="T115" s="37"/>
      <c r="U115" s="32" t="s">
        <v>779</v>
      </c>
    </row>
    <row r="116" spans="1:21" ht="60" customHeight="1" x14ac:dyDescent="0.25">
      <c r="A116" s="840"/>
      <c r="B116" s="835"/>
      <c r="C116" s="837"/>
      <c r="D116" s="25">
        <v>105</v>
      </c>
      <c r="E116" s="26" t="s">
        <v>661</v>
      </c>
      <c r="F116" s="26" t="s">
        <v>662</v>
      </c>
      <c r="G116" s="26" t="s">
        <v>663</v>
      </c>
      <c r="H116" s="26" t="s">
        <v>664</v>
      </c>
      <c r="I116" s="32" t="s">
        <v>665</v>
      </c>
      <c r="J116" s="826"/>
      <c r="K116" s="809"/>
      <c r="L116" s="837"/>
      <c r="M116" s="898"/>
      <c r="N116" s="26" t="s">
        <v>662</v>
      </c>
      <c r="O116" s="55">
        <v>0</v>
      </c>
      <c r="P116" s="25">
        <v>0</v>
      </c>
      <c r="Q116" s="37">
        <v>0</v>
      </c>
      <c r="R116" s="38"/>
      <c r="S116" s="38"/>
      <c r="T116" s="37"/>
      <c r="U116" s="32"/>
    </row>
    <row r="117" spans="1:21" ht="60" customHeight="1" x14ac:dyDescent="0.25">
      <c r="A117" s="840"/>
      <c r="B117" s="835"/>
      <c r="C117" s="837"/>
      <c r="D117" s="25">
        <v>106</v>
      </c>
      <c r="E117" s="26" t="s">
        <v>666</v>
      </c>
      <c r="F117" s="26" t="s">
        <v>667</v>
      </c>
      <c r="G117" s="26" t="s">
        <v>668</v>
      </c>
      <c r="H117" s="26" t="s">
        <v>669</v>
      </c>
      <c r="I117" s="32" t="s">
        <v>670</v>
      </c>
      <c r="J117" s="826"/>
      <c r="K117" s="809"/>
      <c r="L117" s="837"/>
      <c r="M117" s="898"/>
      <c r="N117" s="26" t="s">
        <v>667</v>
      </c>
      <c r="O117" s="55" t="s">
        <v>780</v>
      </c>
      <c r="P117" s="25">
        <v>0</v>
      </c>
      <c r="Q117" s="37">
        <v>0</v>
      </c>
      <c r="R117" s="38">
        <v>148240000</v>
      </c>
      <c r="S117" s="38">
        <v>21708252</v>
      </c>
      <c r="T117" s="37">
        <f>S117/R117</f>
        <v>0.14643990825688075</v>
      </c>
      <c r="U117" s="32" t="s">
        <v>781</v>
      </c>
    </row>
    <row r="118" spans="1:21" ht="60" customHeight="1" x14ac:dyDescent="0.25">
      <c r="A118" s="840"/>
      <c r="B118" s="835"/>
      <c r="C118" s="837"/>
      <c r="D118" s="25">
        <v>107</v>
      </c>
      <c r="E118" s="26" t="s">
        <v>671</v>
      </c>
      <c r="F118" s="26" t="s">
        <v>672</v>
      </c>
      <c r="G118" s="26" t="s">
        <v>673</v>
      </c>
      <c r="H118" s="26" t="s">
        <v>59</v>
      </c>
      <c r="I118" s="32" t="s">
        <v>674</v>
      </c>
      <c r="J118" s="826"/>
      <c r="K118" s="809"/>
      <c r="L118" s="837"/>
      <c r="M118" s="898"/>
      <c r="N118" s="26" t="s">
        <v>672</v>
      </c>
      <c r="O118" s="55">
        <v>0</v>
      </c>
      <c r="P118" s="25">
        <v>0</v>
      </c>
      <c r="Q118" s="37">
        <v>0</v>
      </c>
      <c r="R118" s="38"/>
      <c r="S118" s="38"/>
      <c r="T118" s="37"/>
      <c r="U118" s="32"/>
    </row>
    <row r="119" spans="1:21" ht="60" customHeight="1" x14ac:dyDescent="0.25">
      <c r="A119" s="840"/>
      <c r="B119" s="843" t="s">
        <v>675</v>
      </c>
      <c r="C119" s="835" t="s">
        <v>676</v>
      </c>
      <c r="D119" s="29">
        <v>108</v>
      </c>
      <c r="E119" s="26" t="s">
        <v>677</v>
      </c>
      <c r="F119" s="26" t="s">
        <v>678</v>
      </c>
      <c r="G119" s="26" t="s">
        <v>679</v>
      </c>
      <c r="H119" s="26" t="s">
        <v>680</v>
      </c>
      <c r="I119" s="32" t="s">
        <v>670</v>
      </c>
      <c r="J119" s="826"/>
      <c r="K119" s="809"/>
      <c r="L119" s="837"/>
      <c r="M119" s="898"/>
      <c r="N119" s="26" t="s">
        <v>678</v>
      </c>
      <c r="O119" s="55">
        <v>0</v>
      </c>
      <c r="P119" s="25">
        <v>0</v>
      </c>
      <c r="Q119" s="37">
        <v>0</v>
      </c>
      <c r="R119" s="38"/>
      <c r="S119" s="38"/>
      <c r="T119" s="37"/>
      <c r="U119" s="32"/>
    </row>
    <row r="120" spans="1:21" ht="60" customHeight="1" thickBot="1" x14ac:dyDescent="0.3">
      <c r="A120" s="841"/>
      <c r="B120" s="844"/>
      <c r="C120" s="894"/>
      <c r="D120" s="71">
        <v>109</v>
      </c>
      <c r="E120" s="34" t="s">
        <v>681</v>
      </c>
      <c r="F120" s="34" t="s">
        <v>682</v>
      </c>
      <c r="G120" s="34" t="s">
        <v>683</v>
      </c>
      <c r="H120" s="34" t="s">
        <v>684</v>
      </c>
      <c r="I120" s="35" t="s">
        <v>685</v>
      </c>
      <c r="J120" s="848"/>
      <c r="K120" s="849"/>
      <c r="L120" s="850"/>
      <c r="M120" s="899"/>
      <c r="N120" s="34" t="s">
        <v>682</v>
      </c>
      <c r="O120" s="70">
        <v>0</v>
      </c>
      <c r="P120" s="71">
        <v>0</v>
      </c>
      <c r="Q120" s="45">
        <v>0</v>
      </c>
      <c r="R120" s="46"/>
      <c r="S120" s="46"/>
      <c r="T120" s="45"/>
      <c r="U120" s="35"/>
    </row>
  </sheetData>
  <mergeCells count="147">
    <mergeCell ref="O32:O35"/>
    <mergeCell ref="P32:P35"/>
    <mergeCell ref="Q32:Q35"/>
    <mergeCell ref="R32:R35"/>
    <mergeCell ref="S32:S35"/>
    <mergeCell ref="T32:T35"/>
    <mergeCell ref="U32:U35"/>
    <mergeCell ref="O36:O41"/>
    <mergeCell ref="P36:P41"/>
    <mergeCell ref="Q36:Q41"/>
    <mergeCell ref="R36:R41"/>
    <mergeCell ref="S36:S41"/>
    <mergeCell ref="T36:T41"/>
    <mergeCell ref="U36:U41"/>
    <mergeCell ref="A1:I1"/>
    <mergeCell ref="A2:A3"/>
    <mergeCell ref="B2:B3"/>
    <mergeCell ref="C2:C3"/>
    <mergeCell ref="D2:D3"/>
    <mergeCell ref="E2:E3"/>
    <mergeCell ref="F2:F3"/>
    <mergeCell ref="G2:G3"/>
    <mergeCell ref="H2:H3"/>
    <mergeCell ref="I2:I3"/>
    <mergeCell ref="J2:M2"/>
    <mergeCell ref="A4:A51"/>
    <mergeCell ref="B4:B23"/>
    <mergeCell ref="C4:C10"/>
    <mergeCell ref="C11:C13"/>
    <mergeCell ref="C14:C17"/>
    <mergeCell ref="C18:C23"/>
    <mergeCell ref="J18:J20"/>
    <mergeCell ref="K18:K20"/>
    <mergeCell ref="L18:L20"/>
    <mergeCell ref="M18:M20"/>
    <mergeCell ref="B24:B30"/>
    <mergeCell ref="C24:C26"/>
    <mergeCell ref="C27:C28"/>
    <mergeCell ref="C29:C30"/>
    <mergeCell ref="B31:B51"/>
    <mergeCell ref="C31:C35"/>
    <mergeCell ref="D32:D35"/>
    <mergeCell ref="E32:E35"/>
    <mergeCell ref="F32:F35"/>
    <mergeCell ref="G32:G35"/>
    <mergeCell ref="H32:H35"/>
    <mergeCell ref="I32:I35"/>
    <mergeCell ref="C36:C42"/>
    <mergeCell ref="M36:M37"/>
    <mergeCell ref="C43:C47"/>
    <mergeCell ref="C48:C51"/>
    <mergeCell ref="J48:J49"/>
    <mergeCell ref="K48:K49"/>
    <mergeCell ref="L48:L49"/>
    <mergeCell ref="M48:M49"/>
    <mergeCell ref="J50:J51"/>
    <mergeCell ref="K50:K51"/>
    <mergeCell ref="L50:L51"/>
    <mergeCell ref="M50:M51"/>
    <mergeCell ref="D36:D41"/>
    <mergeCell ref="E36:E41"/>
    <mergeCell ref="F36:F41"/>
    <mergeCell ref="G36:G41"/>
    <mergeCell ref="H36:H41"/>
    <mergeCell ref="I36:I37"/>
    <mergeCell ref="J36:J37"/>
    <mergeCell ref="K36:K37"/>
    <mergeCell ref="L36:L37"/>
    <mergeCell ref="A52:A67"/>
    <mergeCell ref="B52:B55"/>
    <mergeCell ref="C52:C55"/>
    <mergeCell ref="J53:J55"/>
    <mergeCell ref="K53:K55"/>
    <mergeCell ref="L53:L55"/>
    <mergeCell ref="C62:C65"/>
    <mergeCell ref="J63:J67"/>
    <mergeCell ref="K63:K67"/>
    <mergeCell ref="L63:L67"/>
    <mergeCell ref="M63:M67"/>
    <mergeCell ref="B66:B67"/>
    <mergeCell ref="C66:C67"/>
    <mergeCell ref="M53:M55"/>
    <mergeCell ref="B56:B61"/>
    <mergeCell ref="C57:C59"/>
    <mergeCell ref="J57:J60"/>
    <mergeCell ref="K57:K60"/>
    <mergeCell ref="L57:L60"/>
    <mergeCell ref="M57:M60"/>
    <mergeCell ref="C60:C61"/>
    <mergeCell ref="A68:A84"/>
    <mergeCell ref="B68:B76"/>
    <mergeCell ref="C68:C71"/>
    <mergeCell ref="J70:J71"/>
    <mergeCell ref="K70:K71"/>
    <mergeCell ref="L70:L71"/>
    <mergeCell ref="C72:C76"/>
    <mergeCell ref="B77:B84"/>
    <mergeCell ref="C77:C79"/>
    <mergeCell ref="J78:J81"/>
    <mergeCell ref="A109:A120"/>
    <mergeCell ref="B109:B118"/>
    <mergeCell ref="C109:C110"/>
    <mergeCell ref="J109:J120"/>
    <mergeCell ref="K109:K120"/>
    <mergeCell ref="L109:L120"/>
    <mergeCell ref="M109:M120"/>
    <mergeCell ref="B97:B99"/>
    <mergeCell ref="C97:C99"/>
    <mergeCell ref="J99:M99"/>
    <mergeCell ref="B100:B108"/>
    <mergeCell ref="C100:C107"/>
    <mergeCell ref="J100:J101"/>
    <mergeCell ref="K100:K101"/>
    <mergeCell ref="L100:L101"/>
    <mergeCell ref="M100:M101"/>
    <mergeCell ref="J106:J107"/>
    <mergeCell ref="J96:J98"/>
    <mergeCell ref="K96:K98"/>
    <mergeCell ref="L96:L98"/>
    <mergeCell ref="M96:M98"/>
    <mergeCell ref="A85:A108"/>
    <mergeCell ref="B85:B96"/>
    <mergeCell ref="C85:C89"/>
    <mergeCell ref="R2:S2"/>
    <mergeCell ref="T2:T3"/>
    <mergeCell ref="U2:U3"/>
    <mergeCell ref="N32:N35"/>
    <mergeCell ref="N36:N41"/>
    <mergeCell ref="C111:C118"/>
    <mergeCell ref="B119:B120"/>
    <mergeCell ref="C119:C120"/>
    <mergeCell ref="N2:N3"/>
    <mergeCell ref="O2:P2"/>
    <mergeCell ref="Q2:Q3"/>
    <mergeCell ref="K106:K107"/>
    <mergeCell ref="L106:L107"/>
    <mergeCell ref="M106:M107"/>
    <mergeCell ref="L93:L94"/>
    <mergeCell ref="M93:M94"/>
    <mergeCell ref="K78:K81"/>
    <mergeCell ref="L78:L81"/>
    <mergeCell ref="C80:C84"/>
    <mergeCell ref="C90:C96"/>
    <mergeCell ref="I93:I94"/>
    <mergeCell ref="J93:J94"/>
    <mergeCell ref="K93:K94"/>
    <mergeCell ref="B62:B65"/>
  </mergeCells>
  <conditionalFormatting sqref="L44">
    <cfRule type="duplicateValues" dxfId="1098" priority="12"/>
  </conditionalFormatting>
  <conditionalFormatting sqref="L39">
    <cfRule type="duplicateValues" dxfId="1097" priority="11"/>
  </conditionalFormatting>
  <conditionalFormatting sqref="L18">
    <cfRule type="duplicateValues" dxfId="1096" priority="10"/>
  </conditionalFormatting>
  <conditionalFormatting sqref="L42">
    <cfRule type="duplicateValues" dxfId="1095" priority="9"/>
  </conditionalFormatting>
  <conditionalFormatting sqref="L50">
    <cfRule type="duplicateValues" dxfId="1094" priority="8"/>
  </conditionalFormatting>
  <conditionalFormatting sqref="K75">
    <cfRule type="duplicateValues" dxfId="1093" priority="7"/>
  </conditionalFormatting>
  <conditionalFormatting sqref="L109">
    <cfRule type="duplicateValues" dxfId="1092" priority="6"/>
  </conditionalFormatting>
  <conditionalFormatting sqref="Q36 Q4:Q32 Q42:Q120">
    <cfRule type="cellIs" dxfId="1091" priority="1" operator="lessThan">
      <formula>0.4</formula>
    </cfRule>
    <cfRule type="cellIs" dxfId="1090" priority="2" operator="between">
      <formula>0.4</formula>
      <formula>0.5999</formula>
    </cfRule>
    <cfRule type="cellIs" dxfId="1089" priority="3" operator="between">
      <formula>0.6</formula>
      <formula>0.6999</formula>
    </cfRule>
    <cfRule type="cellIs" dxfId="1088" priority="4" operator="between">
      <formula>0.7</formula>
      <formula>0.7999</formula>
    </cfRule>
    <cfRule type="cellIs" dxfId="1087" priority="5" operator="greaterThan">
      <formula>0.7999</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20"/>
  <sheetViews>
    <sheetView zoomScale="80" zoomScaleNormal="80" workbookViewId="0">
      <pane xSplit="6" ySplit="3" topLeftCell="N4" activePane="bottomRight" state="frozen"/>
      <selection pane="topRight" activeCell="G1" sqref="G1"/>
      <selection pane="bottomLeft" activeCell="A4" sqref="A4"/>
      <selection pane="bottomRight" activeCell="T4" sqref="T4"/>
    </sheetView>
  </sheetViews>
  <sheetFormatPr baseColWidth="10" defaultRowHeight="15" x14ac:dyDescent="0.25"/>
  <cols>
    <col min="1" max="3" width="14.5703125" style="1" customWidth="1"/>
    <col min="4" max="4" width="7.7109375" style="2" customWidth="1"/>
    <col min="5" max="5" width="40.7109375" style="1" customWidth="1"/>
    <col min="6" max="9" width="20.7109375" style="1" customWidth="1"/>
    <col min="10" max="11" width="14.7109375" style="1" customWidth="1"/>
    <col min="12" max="12" width="8.7109375" style="1" customWidth="1"/>
    <col min="13" max="13" width="20.7109375" style="1" customWidth="1"/>
    <col min="14" max="15" width="12.7109375" style="2" customWidth="1"/>
    <col min="16" max="16" width="9.7109375" style="4" customWidth="1"/>
    <col min="17" max="18" width="15.7109375" style="14" customWidth="1"/>
    <col min="19" max="19" width="9.7109375" style="4" customWidth="1"/>
    <col min="20" max="20" width="30.7109375" style="3" customWidth="1"/>
  </cols>
  <sheetData>
    <row r="1" spans="1:20" ht="21.75" thickBot="1" x14ac:dyDescent="0.3">
      <c r="A1" s="907" t="s">
        <v>698</v>
      </c>
      <c r="B1" s="908"/>
      <c r="C1" s="908"/>
      <c r="D1" s="908"/>
      <c r="E1" s="908"/>
      <c r="F1" s="908"/>
      <c r="G1" s="908"/>
      <c r="H1" s="908"/>
      <c r="I1" s="909"/>
      <c r="J1" s="20"/>
      <c r="K1" s="20"/>
      <c r="L1" s="20"/>
      <c r="M1" s="20"/>
      <c r="N1" s="21"/>
      <c r="O1" s="21"/>
      <c r="P1" s="22"/>
      <c r="Q1" s="24"/>
      <c r="R1" s="24"/>
      <c r="S1" s="22"/>
      <c r="T1" s="23"/>
    </row>
    <row r="2" spans="1:20" ht="28.5" customHeight="1" x14ac:dyDescent="0.25">
      <c r="A2" s="910" t="s">
        <v>0</v>
      </c>
      <c r="B2" s="910" t="s">
        <v>1</v>
      </c>
      <c r="C2" s="910" t="s">
        <v>2</v>
      </c>
      <c r="D2" s="910" t="s">
        <v>12</v>
      </c>
      <c r="E2" s="910" t="s">
        <v>3</v>
      </c>
      <c r="F2" s="910" t="s">
        <v>4</v>
      </c>
      <c r="G2" s="910" t="s">
        <v>5</v>
      </c>
      <c r="H2" s="910" t="s">
        <v>6</v>
      </c>
      <c r="I2" s="912" t="s">
        <v>7</v>
      </c>
      <c r="J2" s="901" t="s">
        <v>284</v>
      </c>
      <c r="K2" s="902"/>
      <c r="L2" s="902"/>
      <c r="M2" s="903"/>
      <c r="N2" s="897" t="s">
        <v>686</v>
      </c>
      <c r="O2" s="889"/>
      <c r="P2" s="890" t="s">
        <v>281</v>
      </c>
      <c r="Q2" s="889" t="s">
        <v>687</v>
      </c>
      <c r="R2" s="889"/>
      <c r="S2" s="890" t="s">
        <v>281</v>
      </c>
      <c r="T2" s="892" t="s">
        <v>688</v>
      </c>
    </row>
    <row r="3" spans="1:20" ht="26.25" thickBot="1" x14ac:dyDescent="0.3">
      <c r="A3" s="911"/>
      <c r="B3" s="911"/>
      <c r="C3" s="911"/>
      <c r="D3" s="911"/>
      <c r="E3" s="911"/>
      <c r="F3" s="911"/>
      <c r="G3" s="911"/>
      <c r="H3" s="911"/>
      <c r="I3" s="913"/>
      <c r="J3" s="74" t="s">
        <v>8</v>
      </c>
      <c r="K3" s="75" t="s">
        <v>9</v>
      </c>
      <c r="L3" s="75" t="s">
        <v>10</v>
      </c>
      <c r="M3" s="76" t="s">
        <v>11</v>
      </c>
      <c r="N3" s="77" t="s">
        <v>277</v>
      </c>
      <c r="O3" s="78" t="s">
        <v>278</v>
      </c>
      <c r="P3" s="891"/>
      <c r="Q3" s="78" t="s">
        <v>277</v>
      </c>
      <c r="R3" s="78" t="s">
        <v>278</v>
      </c>
      <c r="S3" s="891"/>
      <c r="T3" s="893"/>
    </row>
    <row r="4" spans="1:20" ht="60" customHeight="1" x14ac:dyDescent="0.25">
      <c r="A4" s="904" t="s">
        <v>13</v>
      </c>
      <c r="B4" s="905" t="s">
        <v>14</v>
      </c>
      <c r="C4" s="906" t="s">
        <v>15</v>
      </c>
      <c r="D4" s="80">
        <v>1</v>
      </c>
      <c r="E4" s="79" t="s">
        <v>16</v>
      </c>
      <c r="F4" s="79" t="s">
        <v>17</v>
      </c>
      <c r="G4" s="79" t="s">
        <v>18</v>
      </c>
      <c r="H4" s="79" t="s">
        <v>19</v>
      </c>
      <c r="I4" s="81" t="s">
        <v>20</v>
      </c>
      <c r="J4" s="47" t="s">
        <v>205</v>
      </c>
      <c r="K4" s="48" t="s">
        <v>206</v>
      </c>
      <c r="L4" s="48" t="s">
        <v>96</v>
      </c>
      <c r="M4" s="51" t="s">
        <v>207</v>
      </c>
      <c r="N4" s="73">
        <v>0.09</v>
      </c>
      <c r="O4" s="120">
        <v>0.09</v>
      </c>
      <c r="P4" s="49">
        <f>O4/N4</f>
        <v>1</v>
      </c>
      <c r="Q4" s="50">
        <v>10000000</v>
      </c>
      <c r="R4" s="50">
        <v>10000000</v>
      </c>
      <c r="S4" s="49">
        <f>R4/Q4</f>
        <v>1</v>
      </c>
      <c r="T4" s="51" t="s">
        <v>782</v>
      </c>
    </row>
    <row r="5" spans="1:20" ht="60" customHeight="1" x14ac:dyDescent="0.25">
      <c r="A5" s="826"/>
      <c r="B5" s="809"/>
      <c r="C5" s="835"/>
      <c r="D5" s="25">
        <v>2</v>
      </c>
      <c r="E5" s="26" t="s">
        <v>21</v>
      </c>
      <c r="F5" s="26" t="s">
        <v>22</v>
      </c>
      <c r="G5" s="26" t="s">
        <v>23</v>
      </c>
      <c r="H5" s="26" t="s">
        <v>24</v>
      </c>
      <c r="I5" s="32" t="s">
        <v>25</v>
      </c>
      <c r="J5" s="55" t="s">
        <v>208</v>
      </c>
      <c r="K5" s="26" t="s">
        <v>209</v>
      </c>
      <c r="L5" s="25">
        <v>52</v>
      </c>
      <c r="M5" s="32" t="s">
        <v>210</v>
      </c>
      <c r="N5" s="55">
        <v>3</v>
      </c>
      <c r="O5" s="25">
        <v>3</v>
      </c>
      <c r="P5" s="113">
        <f t="shared" ref="P5:P31" si="0">O5/N5</f>
        <v>1</v>
      </c>
      <c r="Q5" s="38">
        <v>106783334</v>
      </c>
      <c r="R5" s="38">
        <v>106783334</v>
      </c>
      <c r="S5" s="113">
        <f>R5/Q5</f>
        <v>1</v>
      </c>
      <c r="T5" s="32" t="s">
        <v>783</v>
      </c>
    </row>
    <row r="6" spans="1:20" ht="60" customHeight="1" x14ac:dyDescent="0.25">
      <c r="A6" s="826"/>
      <c r="B6" s="809"/>
      <c r="C6" s="835"/>
      <c r="D6" s="25">
        <v>3</v>
      </c>
      <c r="E6" s="26" t="s">
        <v>26</v>
      </c>
      <c r="F6" s="26" t="s">
        <v>27</v>
      </c>
      <c r="G6" s="26" t="s">
        <v>28</v>
      </c>
      <c r="H6" s="26" t="s">
        <v>29</v>
      </c>
      <c r="I6" s="32" t="s">
        <v>30</v>
      </c>
      <c r="J6" s="55" t="s">
        <v>211</v>
      </c>
      <c r="K6" s="26" t="s">
        <v>212</v>
      </c>
      <c r="L6" s="25">
        <v>45</v>
      </c>
      <c r="M6" s="32" t="s">
        <v>213</v>
      </c>
      <c r="N6" s="55">
        <v>1</v>
      </c>
      <c r="O6" s="25">
        <v>1</v>
      </c>
      <c r="P6" s="113">
        <f t="shared" si="0"/>
        <v>1</v>
      </c>
      <c r="Q6" s="38">
        <v>106577500</v>
      </c>
      <c r="R6" s="38">
        <v>106577500</v>
      </c>
      <c r="S6" s="113">
        <f>R6/Q6</f>
        <v>1</v>
      </c>
      <c r="T6" s="32" t="s">
        <v>784</v>
      </c>
    </row>
    <row r="7" spans="1:20" ht="60" customHeight="1" x14ac:dyDescent="0.25">
      <c r="A7" s="826"/>
      <c r="B7" s="809"/>
      <c r="C7" s="835"/>
      <c r="D7" s="25">
        <v>4</v>
      </c>
      <c r="E7" s="26" t="s">
        <v>31</v>
      </c>
      <c r="F7" s="26" t="s">
        <v>32</v>
      </c>
      <c r="G7" s="26" t="s">
        <v>33</v>
      </c>
      <c r="H7" s="26" t="s">
        <v>34</v>
      </c>
      <c r="I7" s="32" t="s">
        <v>35</v>
      </c>
      <c r="J7" s="55" t="s">
        <v>96</v>
      </c>
      <c r="K7" s="25" t="s">
        <v>96</v>
      </c>
      <c r="L7" s="25" t="s">
        <v>96</v>
      </c>
      <c r="M7" s="53" t="s">
        <v>96</v>
      </c>
      <c r="N7" s="55">
        <v>1</v>
      </c>
      <c r="O7" s="25">
        <v>0</v>
      </c>
      <c r="P7" s="113">
        <f t="shared" si="0"/>
        <v>0</v>
      </c>
      <c r="Q7" s="38">
        <v>0</v>
      </c>
      <c r="R7" s="38">
        <v>0</v>
      </c>
      <c r="S7" s="113">
        <v>0</v>
      </c>
      <c r="T7" s="32" t="s">
        <v>785</v>
      </c>
    </row>
    <row r="8" spans="1:20" ht="60" customHeight="1" x14ac:dyDescent="0.25">
      <c r="A8" s="826"/>
      <c r="B8" s="809"/>
      <c r="C8" s="835"/>
      <c r="D8" s="25">
        <v>5</v>
      </c>
      <c r="E8" s="26" t="s">
        <v>36</v>
      </c>
      <c r="F8" s="26" t="s">
        <v>37</v>
      </c>
      <c r="G8" s="26" t="s">
        <v>38</v>
      </c>
      <c r="H8" s="26" t="s">
        <v>39</v>
      </c>
      <c r="I8" s="32" t="s">
        <v>40</v>
      </c>
      <c r="J8" s="55" t="s">
        <v>211</v>
      </c>
      <c r="K8" s="26" t="s">
        <v>214</v>
      </c>
      <c r="L8" s="25">
        <v>45</v>
      </c>
      <c r="M8" s="32" t="s">
        <v>213</v>
      </c>
      <c r="N8" s="55">
        <v>1</v>
      </c>
      <c r="O8" s="25">
        <v>2</v>
      </c>
      <c r="P8" s="113">
        <f t="shared" si="0"/>
        <v>2</v>
      </c>
      <c r="Q8" s="38">
        <v>0</v>
      </c>
      <c r="R8" s="38">
        <v>0</v>
      </c>
      <c r="S8" s="113">
        <v>0</v>
      </c>
      <c r="T8" s="32" t="s">
        <v>786</v>
      </c>
    </row>
    <row r="9" spans="1:20" ht="60" customHeight="1" x14ac:dyDescent="0.25">
      <c r="A9" s="826"/>
      <c r="B9" s="809"/>
      <c r="C9" s="835"/>
      <c r="D9" s="25">
        <v>6</v>
      </c>
      <c r="E9" s="26" t="s">
        <v>41</v>
      </c>
      <c r="F9" s="26" t="s">
        <v>42</v>
      </c>
      <c r="G9" s="26" t="s">
        <v>43</v>
      </c>
      <c r="H9" s="25" t="s">
        <v>44</v>
      </c>
      <c r="I9" s="53" t="s">
        <v>45</v>
      </c>
      <c r="J9" s="84" t="s">
        <v>215</v>
      </c>
      <c r="K9" s="26" t="s">
        <v>216</v>
      </c>
      <c r="L9" s="10">
        <v>197</v>
      </c>
      <c r="M9" s="32" t="s">
        <v>217</v>
      </c>
      <c r="N9" s="118">
        <v>0.08</v>
      </c>
      <c r="O9" s="25">
        <v>0</v>
      </c>
      <c r="P9" s="113">
        <f t="shared" si="0"/>
        <v>0</v>
      </c>
      <c r="Q9" s="38">
        <v>0</v>
      </c>
      <c r="R9" s="38">
        <v>0</v>
      </c>
      <c r="S9" s="113">
        <v>0</v>
      </c>
      <c r="T9" s="32" t="s">
        <v>787</v>
      </c>
    </row>
    <row r="10" spans="1:20" ht="60" customHeight="1" x14ac:dyDescent="0.25">
      <c r="A10" s="826"/>
      <c r="B10" s="809"/>
      <c r="C10" s="835"/>
      <c r="D10" s="25">
        <v>7</v>
      </c>
      <c r="E10" s="26" t="s">
        <v>46</v>
      </c>
      <c r="F10" s="26" t="s">
        <v>47</v>
      </c>
      <c r="G10" s="26" t="s">
        <v>48</v>
      </c>
      <c r="H10" s="26" t="s">
        <v>19</v>
      </c>
      <c r="I10" s="32" t="s">
        <v>49</v>
      </c>
      <c r="J10" s="55" t="s">
        <v>96</v>
      </c>
      <c r="K10" s="25" t="s">
        <v>96</v>
      </c>
      <c r="L10" s="25" t="s">
        <v>96</v>
      </c>
      <c r="M10" s="53" t="s">
        <v>96</v>
      </c>
      <c r="N10" s="118">
        <v>0.1</v>
      </c>
      <c r="O10" s="104">
        <v>0.1</v>
      </c>
      <c r="P10" s="113">
        <f t="shared" si="0"/>
        <v>1</v>
      </c>
      <c r="Q10" s="38">
        <v>0</v>
      </c>
      <c r="R10" s="38">
        <v>0</v>
      </c>
      <c r="S10" s="113">
        <v>0</v>
      </c>
      <c r="T10" s="32" t="s">
        <v>788</v>
      </c>
    </row>
    <row r="11" spans="1:20" ht="60" customHeight="1" x14ac:dyDescent="0.25">
      <c r="A11" s="826"/>
      <c r="B11" s="809"/>
      <c r="C11" s="835" t="s">
        <v>50</v>
      </c>
      <c r="D11" s="25">
        <v>8</v>
      </c>
      <c r="E11" s="26" t="s">
        <v>51</v>
      </c>
      <c r="F11" s="26" t="s">
        <v>52</v>
      </c>
      <c r="G11" s="26" t="s">
        <v>53</v>
      </c>
      <c r="H11" s="26" t="s">
        <v>54</v>
      </c>
      <c r="I11" s="32" t="s">
        <v>55</v>
      </c>
      <c r="J11" s="7" t="s">
        <v>211</v>
      </c>
      <c r="K11" s="26" t="s">
        <v>218</v>
      </c>
      <c r="L11" s="25">
        <v>33</v>
      </c>
      <c r="M11" s="32" t="s">
        <v>219</v>
      </c>
      <c r="N11" s="55">
        <v>10</v>
      </c>
      <c r="O11" s="25">
        <v>10</v>
      </c>
      <c r="P11" s="113">
        <f t="shared" si="0"/>
        <v>1</v>
      </c>
      <c r="Q11" s="38">
        <v>0</v>
      </c>
      <c r="R11" s="38">
        <v>0</v>
      </c>
      <c r="S11" s="113">
        <v>0</v>
      </c>
      <c r="T11" s="32" t="s">
        <v>783</v>
      </c>
    </row>
    <row r="12" spans="1:20" ht="60" customHeight="1" x14ac:dyDescent="0.25">
      <c r="A12" s="826"/>
      <c r="B12" s="809"/>
      <c r="C12" s="835"/>
      <c r="D12" s="25">
        <v>9</v>
      </c>
      <c r="E12" s="26" t="s">
        <v>56</v>
      </c>
      <c r="F12" s="26" t="s">
        <v>57</v>
      </c>
      <c r="G12" s="26" t="s">
        <v>58</v>
      </c>
      <c r="H12" s="26" t="s">
        <v>59</v>
      </c>
      <c r="I12" s="32" t="s">
        <v>55</v>
      </c>
      <c r="J12" s="55" t="s">
        <v>211</v>
      </c>
      <c r="K12" s="25" t="s">
        <v>214</v>
      </c>
      <c r="L12" s="25">
        <v>28</v>
      </c>
      <c r="M12" s="32" t="s">
        <v>220</v>
      </c>
      <c r="N12" s="118">
        <v>0.09</v>
      </c>
      <c r="O12" s="104">
        <v>0.09</v>
      </c>
      <c r="P12" s="113">
        <f t="shared" si="0"/>
        <v>1</v>
      </c>
      <c r="Q12" s="38">
        <v>270000000</v>
      </c>
      <c r="R12" s="38">
        <v>270000000</v>
      </c>
      <c r="S12" s="113">
        <f>R12/Q12</f>
        <v>1</v>
      </c>
      <c r="T12" s="32" t="s">
        <v>789</v>
      </c>
    </row>
    <row r="13" spans="1:20" ht="60" customHeight="1" x14ac:dyDescent="0.25">
      <c r="A13" s="826"/>
      <c r="B13" s="809"/>
      <c r="C13" s="835"/>
      <c r="D13" s="25">
        <v>10</v>
      </c>
      <c r="E13" s="26" t="s">
        <v>60</v>
      </c>
      <c r="F13" s="26" t="s">
        <v>61</v>
      </c>
      <c r="G13" s="26" t="s">
        <v>62</v>
      </c>
      <c r="H13" s="26" t="s">
        <v>63</v>
      </c>
      <c r="I13" s="32" t="s">
        <v>55</v>
      </c>
      <c r="J13" s="55" t="s">
        <v>221</v>
      </c>
      <c r="K13" s="25" t="s">
        <v>222</v>
      </c>
      <c r="L13" s="25">
        <v>122</v>
      </c>
      <c r="M13" s="32" t="s">
        <v>223</v>
      </c>
      <c r="N13" s="118">
        <v>0.09</v>
      </c>
      <c r="O13" s="104">
        <v>0.09</v>
      </c>
      <c r="P13" s="113">
        <f t="shared" si="0"/>
        <v>1</v>
      </c>
      <c r="Q13" s="38">
        <v>4894167</v>
      </c>
      <c r="R13" s="38">
        <v>4894167</v>
      </c>
      <c r="S13" s="113">
        <f>R13/Q13</f>
        <v>1</v>
      </c>
      <c r="T13" s="32" t="s">
        <v>790</v>
      </c>
    </row>
    <row r="14" spans="1:20" ht="60" customHeight="1" x14ac:dyDescent="0.25">
      <c r="A14" s="826"/>
      <c r="B14" s="809"/>
      <c r="C14" s="835" t="s">
        <v>50</v>
      </c>
      <c r="D14" s="25">
        <v>11</v>
      </c>
      <c r="E14" s="26" t="s">
        <v>64</v>
      </c>
      <c r="F14" s="26" t="s">
        <v>65</v>
      </c>
      <c r="G14" s="26" t="s">
        <v>66</v>
      </c>
      <c r="H14" s="26" t="s">
        <v>67</v>
      </c>
      <c r="I14" s="32" t="s">
        <v>289</v>
      </c>
      <c r="J14" s="55" t="s">
        <v>224</v>
      </c>
      <c r="K14" s="25" t="s">
        <v>290</v>
      </c>
      <c r="L14" s="25" t="s">
        <v>225</v>
      </c>
      <c r="M14" s="32" t="s">
        <v>226</v>
      </c>
      <c r="N14" s="121">
        <v>9.5000000000000001E-2</v>
      </c>
      <c r="O14" s="105">
        <v>9.5000000000000001E-2</v>
      </c>
      <c r="P14" s="113">
        <f t="shared" si="0"/>
        <v>1</v>
      </c>
      <c r="Q14" s="38">
        <v>10000000</v>
      </c>
      <c r="R14" s="38">
        <v>10000000</v>
      </c>
      <c r="S14" s="113">
        <f>R14/Q14</f>
        <v>1</v>
      </c>
      <c r="T14" s="32" t="s">
        <v>791</v>
      </c>
    </row>
    <row r="15" spans="1:20" ht="60" customHeight="1" x14ac:dyDescent="0.25">
      <c r="A15" s="826"/>
      <c r="B15" s="809"/>
      <c r="C15" s="835"/>
      <c r="D15" s="25">
        <v>12</v>
      </c>
      <c r="E15" s="26" t="s">
        <v>69</v>
      </c>
      <c r="F15" s="26" t="s">
        <v>70</v>
      </c>
      <c r="G15" s="26" t="s">
        <v>71</v>
      </c>
      <c r="H15" s="26" t="s">
        <v>72</v>
      </c>
      <c r="I15" s="32" t="s">
        <v>285</v>
      </c>
      <c r="J15" s="7" t="s">
        <v>211</v>
      </c>
      <c r="K15" s="9" t="s">
        <v>212</v>
      </c>
      <c r="L15" s="25">
        <v>46</v>
      </c>
      <c r="M15" s="32" t="s">
        <v>227</v>
      </c>
      <c r="N15" s="118">
        <v>0.05</v>
      </c>
      <c r="O15" s="104">
        <v>0.05</v>
      </c>
      <c r="P15" s="113">
        <f t="shared" si="0"/>
        <v>1</v>
      </c>
      <c r="Q15" s="38">
        <v>60000000</v>
      </c>
      <c r="R15" s="38">
        <v>60000000</v>
      </c>
      <c r="S15" s="113">
        <f>R15/Q15</f>
        <v>1</v>
      </c>
      <c r="T15" s="32" t="s">
        <v>792</v>
      </c>
    </row>
    <row r="16" spans="1:20" ht="60" customHeight="1" x14ac:dyDescent="0.25">
      <c r="A16" s="826"/>
      <c r="B16" s="809"/>
      <c r="C16" s="835"/>
      <c r="D16" s="25">
        <v>13</v>
      </c>
      <c r="E16" s="26" t="s">
        <v>287</v>
      </c>
      <c r="F16" s="26" t="s">
        <v>288</v>
      </c>
      <c r="G16" s="26" t="s">
        <v>73</v>
      </c>
      <c r="H16" s="26" t="s">
        <v>74</v>
      </c>
      <c r="I16" s="32" t="s">
        <v>286</v>
      </c>
      <c r="J16" s="55" t="s">
        <v>228</v>
      </c>
      <c r="K16" s="27" t="s">
        <v>229</v>
      </c>
      <c r="L16" s="25" t="s">
        <v>230</v>
      </c>
      <c r="M16" s="54" t="s">
        <v>231</v>
      </c>
      <c r="N16" s="118">
        <v>0.05</v>
      </c>
      <c r="O16" s="104">
        <v>0.05</v>
      </c>
      <c r="P16" s="113">
        <f t="shared" si="0"/>
        <v>1</v>
      </c>
      <c r="Q16" s="38">
        <v>0</v>
      </c>
      <c r="R16" s="38">
        <v>0</v>
      </c>
      <c r="S16" s="113">
        <v>0</v>
      </c>
      <c r="T16" s="32" t="s">
        <v>793</v>
      </c>
    </row>
    <row r="17" spans="1:20" ht="60" customHeight="1" x14ac:dyDescent="0.25">
      <c r="A17" s="826"/>
      <c r="B17" s="809"/>
      <c r="C17" s="835"/>
      <c r="D17" s="25">
        <v>14</v>
      </c>
      <c r="E17" s="26" t="s">
        <v>75</v>
      </c>
      <c r="F17" s="26" t="s">
        <v>76</v>
      </c>
      <c r="G17" s="26" t="s">
        <v>77</v>
      </c>
      <c r="H17" s="26" t="s">
        <v>78</v>
      </c>
      <c r="I17" s="32" t="s">
        <v>68</v>
      </c>
      <c r="J17" s="55" t="s">
        <v>211</v>
      </c>
      <c r="K17" s="25" t="s">
        <v>218</v>
      </c>
      <c r="L17" s="25">
        <v>32</v>
      </c>
      <c r="M17" s="32" t="s">
        <v>232</v>
      </c>
      <c r="N17" s="118">
        <v>0.08</v>
      </c>
      <c r="O17" s="25">
        <v>0</v>
      </c>
      <c r="P17" s="113">
        <f t="shared" si="0"/>
        <v>0</v>
      </c>
      <c r="Q17" s="38">
        <v>0</v>
      </c>
      <c r="R17" s="38">
        <v>0</v>
      </c>
      <c r="S17" s="113">
        <v>0</v>
      </c>
      <c r="T17" s="32" t="s">
        <v>794</v>
      </c>
    </row>
    <row r="18" spans="1:20" ht="60" customHeight="1" x14ac:dyDescent="0.25">
      <c r="A18" s="826"/>
      <c r="B18" s="809"/>
      <c r="C18" s="835" t="s">
        <v>79</v>
      </c>
      <c r="D18" s="25">
        <v>15</v>
      </c>
      <c r="E18" s="26" t="s">
        <v>80</v>
      </c>
      <c r="F18" s="26" t="s">
        <v>81</v>
      </c>
      <c r="G18" s="26" t="s">
        <v>82</v>
      </c>
      <c r="H18" s="26" t="s">
        <v>83</v>
      </c>
      <c r="I18" s="32" t="s">
        <v>84</v>
      </c>
      <c r="J18" s="826" t="s">
        <v>233</v>
      </c>
      <c r="K18" s="809" t="s">
        <v>234</v>
      </c>
      <c r="L18" s="837">
        <v>197</v>
      </c>
      <c r="M18" s="898" t="s">
        <v>217</v>
      </c>
      <c r="N18" s="118">
        <v>0.1</v>
      </c>
      <c r="O18" s="104">
        <v>0.05</v>
      </c>
      <c r="P18" s="113">
        <f t="shared" si="0"/>
        <v>0.5</v>
      </c>
      <c r="Q18" s="38">
        <v>0</v>
      </c>
      <c r="R18" s="38">
        <v>0</v>
      </c>
      <c r="S18" s="113">
        <v>0</v>
      </c>
      <c r="T18" s="32" t="s">
        <v>788</v>
      </c>
    </row>
    <row r="19" spans="1:20" ht="60" customHeight="1" x14ac:dyDescent="0.25">
      <c r="A19" s="826"/>
      <c r="B19" s="809"/>
      <c r="C19" s="835"/>
      <c r="D19" s="25">
        <v>16</v>
      </c>
      <c r="E19" s="26" t="s">
        <v>85</v>
      </c>
      <c r="F19" s="26" t="s">
        <v>86</v>
      </c>
      <c r="G19" s="26" t="s">
        <v>291</v>
      </c>
      <c r="H19" s="26" t="s">
        <v>87</v>
      </c>
      <c r="I19" s="82" t="s">
        <v>88</v>
      </c>
      <c r="J19" s="826"/>
      <c r="K19" s="809"/>
      <c r="L19" s="837"/>
      <c r="M19" s="898"/>
      <c r="N19" s="55">
        <v>2</v>
      </c>
      <c r="O19" s="25">
        <v>1</v>
      </c>
      <c r="P19" s="113">
        <f t="shared" si="0"/>
        <v>0.5</v>
      </c>
      <c r="Q19" s="38">
        <v>0</v>
      </c>
      <c r="R19" s="38">
        <v>0</v>
      </c>
      <c r="S19" s="113">
        <v>0</v>
      </c>
      <c r="T19" s="32" t="s">
        <v>795</v>
      </c>
    </row>
    <row r="20" spans="1:20" ht="60" customHeight="1" x14ac:dyDescent="0.25">
      <c r="A20" s="826"/>
      <c r="B20" s="809"/>
      <c r="C20" s="835"/>
      <c r="D20" s="25">
        <v>17</v>
      </c>
      <c r="E20" s="26" t="s">
        <v>89</v>
      </c>
      <c r="F20" s="26" t="s">
        <v>90</v>
      </c>
      <c r="G20" s="26" t="s">
        <v>91</v>
      </c>
      <c r="H20" s="26" t="s">
        <v>87</v>
      </c>
      <c r="I20" s="82" t="s">
        <v>92</v>
      </c>
      <c r="J20" s="826"/>
      <c r="K20" s="809"/>
      <c r="L20" s="837"/>
      <c r="M20" s="898"/>
      <c r="N20" s="55">
        <v>1</v>
      </c>
      <c r="O20" s="25">
        <v>0.5</v>
      </c>
      <c r="P20" s="113">
        <f t="shared" si="0"/>
        <v>0.5</v>
      </c>
      <c r="Q20" s="38">
        <v>0</v>
      </c>
      <c r="R20" s="38">
        <v>0</v>
      </c>
      <c r="S20" s="113">
        <v>0</v>
      </c>
      <c r="T20" s="32" t="s">
        <v>796</v>
      </c>
    </row>
    <row r="21" spans="1:20" ht="60" customHeight="1" x14ac:dyDescent="0.25">
      <c r="A21" s="826"/>
      <c r="B21" s="809"/>
      <c r="C21" s="835"/>
      <c r="D21" s="25">
        <v>18</v>
      </c>
      <c r="E21" s="26" t="s">
        <v>93</v>
      </c>
      <c r="F21" s="26" t="s">
        <v>94</v>
      </c>
      <c r="G21" s="26" t="s">
        <v>95</v>
      </c>
      <c r="H21" s="25" t="s">
        <v>96</v>
      </c>
      <c r="I21" s="82" t="s">
        <v>97</v>
      </c>
      <c r="J21" s="55" t="s">
        <v>96</v>
      </c>
      <c r="K21" s="25" t="s">
        <v>96</v>
      </c>
      <c r="L21" s="25" t="s">
        <v>96</v>
      </c>
      <c r="M21" s="53" t="s">
        <v>96</v>
      </c>
      <c r="N21" s="118">
        <v>0.09</v>
      </c>
      <c r="O21" s="104">
        <v>0.09</v>
      </c>
      <c r="P21" s="113">
        <f t="shared" si="0"/>
        <v>1</v>
      </c>
      <c r="Q21" s="38">
        <v>0</v>
      </c>
      <c r="R21" s="38">
        <v>0</v>
      </c>
      <c r="S21" s="113">
        <v>0</v>
      </c>
      <c r="T21" s="32" t="s">
        <v>797</v>
      </c>
    </row>
    <row r="22" spans="1:20" ht="60" customHeight="1" x14ac:dyDescent="0.25">
      <c r="A22" s="826"/>
      <c r="B22" s="809"/>
      <c r="C22" s="835"/>
      <c r="D22" s="25">
        <v>19</v>
      </c>
      <c r="E22" s="26" t="s">
        <v>98</v>
      </c>
      <c r="F22" s="26" t="s">
        <v>99</v>
      </c>
      <c r="G22" s="26" t="s">
        <v>100</v>
      </c>
      <c r="H22" s="26" t="s">
        <v>101</v>
      </c>
      <c r="I22" s="82" t="s">
        <v>102</v>
      </c>
      <c r="J22" s="55" t="s">
        <v>233</v>
      </c>
      <c r="K22" s="25" t="s">
        <v>234</v>
      </c>
      <c r="L22" s="29">
        <v>192</v>
      </c>
      <c r="M22" s="56" t="s">
        <v>235</v>
      </c>
      <c r="N22" s="118">
        <v>0.1</v>
      </c>
      <c r="O22" s="104">
        <v>0.1</v>
      </c>
      <c r="P22" s="113">
        <f t="shared" si="0"/>
        <v>1</v>
      </c>
      <c r="Q22" s="38">
        <v>30756666</v>
      </c>
      <c r="R22" s="38">
        <v>30756666</v>
      </c>
      <c r="S22" s="113">
        <f>R22/Q22</f>
        <v>1</v>
      </c>
      <c r="T22" s="32" t="s">
        <v>798</v>
      </c>
    </row>
    <row r="23" spans="1:20" ht="60" customHeight="1" x14ac:dyDescent="0.25">
      <c r="A23" s="826"/>
      <c r="B23" s="809"/>
      <c r="C23" s="835"/>
      <c r="D23" s="25">
        <v>20</v>
      </c>
      <c r="E23" s="26" t="s">
        <v>103</v>
      </c>
      <c r="F23" s="26" t="s">
        <v>104</v>
      </c>
      <c r="G23" s="26" t="s">
        <v>105</v>
      </c>
      <c r="H23" s="26" t="s">
        <v>106</v>
      </c>
      <c r="I23" s="32" t="s">
        <v>107</v>
      </c>
      <c r="J23" s="55" t="s">
        <v>96</v>
      </c>
      <c r="K23" s="25" t="s">
        <v>96</v>
      </c>
      <c r="L23" s="25" t="s">
        <v>96</v>
      </c>
      <c r="M23" s="53" t="s">
        <v>96</v>
      </c>
      <c r="N23" s="118">
        <v>0.1</v>
      </c>
      <c r="O23" s="25">
        <v>0</v>
      </c>
      <c r="P23" s="113">
        <f t="shared" si="0"/>
        <v>0</v>
      </c>
      <c r="Q23" s="38">
        <v>0</v>
      </c>
      <c r="R23" s="38">
        <v>0</v>
      </c>
      <c r="S23" s="113">
        <v>0</v>
      </c>
      <c r="T23" s="32" t="s">
        <v>799</v>
      </c>
    </row>
    <row r="24" spans="1:20" ht="60" customHeight="1" x14ac:dyDescent="0.25">
      <c r="A24" s="826"/>
      <c r="B24" s="839" t="s">
        <v>108</v>
      </c>
      <c r="C24" s="835" t="s">
        <v>109</v>
      </c>
      <c r="D24" s="25">
        <v>21</v>
      </c>
      <c r="E24" s="31" t="s">
        <v>110</v>
      </c>
      <c r="F24" s="26" t="s">
        <v>111</v>
      </c>
      <c r="G24" s="26" t="s">
        <v>112</v>
      </c>
      <c r="H24" s="26" t="s">
        <v>113</v>
      </c>
      <c r="I24" s="32" t="s">
        <v>114</v>
      </c>
      <c r="J24" s="55" t="s">
        <v>236</v>
      </c>
      <c r="K24" s="25" t="s">
        <v>237</v>
      </c>
      <c r="L24" s="25">
        <v>65</v>
      </c>
      <c r="M24" s="32" t="s">
        <v>238</v>
      </c>
      <c r="N24" s="118">
        <v>0.05</v>
      </c>
      <c r="O24" s="104">
        <v>0.05</v>
      </c>
      <c r="P24" s="113">
        <f t="shared" si="0"/>
        <v>1</v>
      </c>
      <c r="Q24" s="38">
        <v>40000000</v>
      </c>
      <c r="R24" s="38">
        <v>0</v>
      </c>
      <c r="S24" s="113">
        <f>R24/Q24</f>
        <v>0</v>
      </c>
      <c r="T24" s="32" t="s">
        <v>800</v>
      </c>
    </row>
    <row r="25" spans="1:20" ht="60" customHeight="1" x14ac:dyDescent="0.25">
      <c r="A25" s="826"/>
      <c r="B25" s="839"/>
      <c r="C25" s="835"/>
      <c r="D25" s="25">
        <v>22</v>
      </c>
      <c r="E25" s="26" t="s">
        <v>115</v>
      </c>
      <c r="F25" s="26" t="s">
        <v>116</v>
      </c>
      <c r="G25" s="26" t="s">
        <v>117</v>
      </c>
      <c r="H25" s="26" t="s">
        <v>118</v>
      </c>
      <c r="I25" s="32" t="s">
        <v>119</v>
      </c>
      <c r="J25" s="87" t="s">
        <v>236</v>
      </c>
      <c r="K25" s="30" t="s">
        <v>239</v>
      </c>
      <c r="L25" s="25">
        <v>85</v>
      </c>
      <c r="M25" s="32" t="s">
        <v>240</v>
      </c>
      <c r="N25" s="118">
        <v>0.1</v>
      </c>
      <c r="O25" s="104">
        <v>0.1</v>
      </c>
      <c r="P25" s="113">
        <f t="shared" si="0"/>
        <v>1</v>
      </c>
      <c r="Q25" s="38">
        <v>40000000</v>
      </c>
      <c r="R25" s="38">
        <v>0</v>
      </c>
      <c r="S25" s="113">
        <v>0</v>
      </c>
      <c r="T25" s="32" t="s">
        <v>800</v>
      </c>
    </row>
    <row r="26" spans="1:20" ht="60" customHeight="1" x14ac:dyDescent="0.25">
      <c r="A26" s="826"/>
      <c r="B26" s="839"/>
      <c r="C26" s="835"/>
      <c r="D26" s="25">
        <v>23</v>
      </c>
      <c r="E26" s="26" t="s">
        <v>120</v>
      </c>
      <c r="F26" s="26" t="s">
        <v>121</v>
      </c>
      <c r="G26" s="26" t="s">
        <v>122</v>
      </c>
      <c r="H26" s="26" t="s">
        <v>118</v>
      </c>
      <c r="I26" s="32" t="s">
        <v>123</v>
      </c>
      <c r="J26" s="55" t="s">
        <v>96</v>
      </c>
      <c r="K26" s="25" t="s">
        <v>96</v>
      </c>
      <c r="L26" s="25" t="s">
        <v>96</v>
      </c>
      <c r="M26" s="58" t="s">
        <v>241</v>
      </c>
      <c r="N26" s="118">
        <v>0.1</v>
      </c>
      <c r="O26" s="25">
        <v>0</v>
      </c>
      <c r="P26" s="113">
        <f t="shared" si="0"/>
        <v>0</v>
      </c>
      <c r="Q26" s="38">
        <v>0</v>
      </c>
      <c r="R26" s="38">
        <v>0</v>
      </c>
      <c r="S26" s="113">
        <v>0</v>
      </c>
      <c r="T26" s="32" t="s">
        <v>799</v>
      </c>
    </row>
    <row r="27" spans="1:20" ht="60" customHeight="1" x14ac:dyDescent="0.25">
      <c r="A27" s="826"/>
      <c r="B27" s="839"/>
      <c r="C27" s="835" t="s">
        <v>124</v>
      </c>
      <c r="D27" s="25">
        <v>24</v>
      </c>
      <c r="E27" s="26" t="s">
        <v>125</v>
      </c>
      <c r="F27" s="26" t="s">
        <v>126</v>
      </c>
      <c r="G27" s="26" t="s">
        <v>127</v>
      </c>
      <c r="H27" s="26" t="s">
        <v>128</v>
      </c>
      <c r="I27" s="32" t="s">
        <v>129</v>
      </c>
      <c r="J27" s="55" t="s">
        <v>242</v>
      </c>
      <c r="K27" s="25" t="s">
        <v>243</v>
      </c>
      <c r="L27" s="25">
        <v>68</v>
      </c>
      <c r="M27" s="32" t="s">
        <v>244</v>
      </c>
      <c r="N27" s="55">
        <v>2</v>
      </c>
      <c r="O27" s="25">
        <v>1</v>
      </c>
      <c r="P27" s="113">
        <f t="shared" si="0"/>
        <v>0.5</v>
      </c>
      <c r="Q27" s="38">
        <v>10000000</v>
      </c>
      <c r="R27" s="38">
        <v>10000000</v>
      </c>
      <c r="S27" s="113">
        <f>R27/Q27</f>
        <v>1</v>
      </c>
      <c r="T27" s="32" t="s">
        <v>801</v>
      </c>
    </row>
    <row r="28" spans="1:20" ht="60" customHeight="1" x14ac:dyDescent="0.25">
      <c r="A28" s="826"/>
      <c r="B28" s="839"/>
      <c r="C28" s="835"/>
      <c r="D28" s="25">
        <v>25</v>
      </c>
      <c r="E28" s="31" t="s">
        <v>130</v>
      </c>
      <c r="F28" s="26" t="s">
        <v>131</v>
      </c>
      <c r="G28" s="26" t="s">
        <v>132</v>
      </c>
      <c r="H28" s="26" t="s">
        <v>133</v>
      </c>
      <c r="I28" s="32" t="s">
        <v>134</v>
      </c>
      <c r="J28" s="55" t="s">
        <v>245</v>
      </c>
      <c r="K28" s="25" t="s">
        <v>246</v>
      </c>
      <c r="L28" s="25">
        <v>107</v>
      </c>
      <c r="M28" s="32" t="s">
        <v>247</v>
      </c>
      <c r="N28" s="118">
        <v>0.08</v>
      </c>
      <c r="O28" s="104">
        <v>0.08</v>
      </c>
      <c r="P28" s="113">
        <f t="shared" si="0"/>
        <v>1</v>
      </c>
      <c r="Q28" s="38">
        <v>9880000</v>
      </c>
      <c r="R28" s="38">
        <v>9880000</v>
      </c>
      <c r="S28" s="113">
        <f>R28/Q28</f>
        <v>1</v>
      </c>
      <c r="T28" s="32" t="s">
        <v>802</v>
      </c>
    </row>
    <row r="29" spans="1:20" ht="60" customHeight="1" x14ac:dyDescent="0.25">
      <c r="A29" s="826"/>
      <c r="B29" s="839"/>
      <c r="C29" s="835" t="s">
        <v>135</v>
      </c>
      <c r="D29" s="25">
        <v>26</v>
      </c>
      <c r="E29" s="26" t="s">
        <v>136</v>
      </c>
      <c r="F29" s="26" t="s">
        <v>137</v>
      </c>
      <c r="G29" s="26" t="s">
        <v>138</v>
      </c>
      <c r="H29" s="26" t="s">
        <v>139</v>
      </c>
      <c r="I29" s="32" t="s">
        <v>140</v>
      </c>
      <c r="J29" s="55" t="s">
        <v>96</v>
      </c>
      <c r="K29" s="25" t="s">
        <v>96</v>
      </c>
      <c r="L29" s="25" t="s">
        <v>96</v>
      </c>
      <c r="M29" s="58" t="s">
        <v>241</v>
      </c>
      <c r="N29" s="55">
        <v>1</v>
      </c>
      <c r="O29" s="25">
        <v>1</v>
      </c>
      <c r="P29" s="113">
        <f t="shared" si="0"/>
        <v>1</v>
      </c>
      <c r="Q29" s="38">
        <v>0</v>
      </c>
      <c r="R29" s="38">
        <v>0</v>
      </c>
      <c r="S29" s="113">
        <v>0</v>
      </c>
      <c r="T29" s="32" t="s">
        <v>803</v>
      </c>
    </row>
    <row r="30" spans="1:20" ht="60" customHeight="1" x14ac:dyDescent="0.25">
      <c r="A30" s="826"/>
      <c r="B30" s="839"/>
      <c r="C30" s="835"/>
      <c r="D30" s="25">
        <v>27</v>
      </c>
      <c r="E30" s="27" t="s">
        <v>141</v>
      </c>
      <c r="F30" s="27" t="s">
        <v>142</v>
      </c>
      <c r="G30" s="27" t="s">
        <v>143</v>
      </c>
      <c r="H30" s="27" t="s">
        <v>144</v>
      </c>
      <c r="I30" s="60" t="s">
        <v>145</v>
      </c>
      <c r="J30" s="59" t="s">
        <v>215</v>
      </c>
      <c r="K30" s="27" t="s">
        <v>216</v>
      </c>
      <c r="L30" s="25">
        <v>197</v>
      </c>
      <c r="M30" s="60" t="s">
        <v>217</v>
      </c>
      <c r="N30" s="118">
        <v>0.1</v>
      </c>
      <c r="O30" s="104">
        <v>0.05</v>
      </c>
      <c r="P30" s="113">
        <f t="shared" si="0"/>
        <v>0.5</v>
      </c>
      <c r="Q30" s="38">
        <v>0</v>
      </c>
      <c r="R30" s="38">
        <v>0</v>
      </c>
      <c r="S30" s="113">
        <v>0</v>
      </c>
      <c r="T30" s="32" t="s">
        <v>804</v>
      </c>
    </row>
    <row r="31" spans="1:20" ht="60" customHeight="1" x14ac:dyDescent="0.25">
      <c r="A31" s="826"/>
      <c r="B31" s="837" t="s">
        <v>146</v>
      </c>
      <c r="C31" s="809" t="s">
        <v>147</v>
      </c>
      <c r="D31" s="25">
        <v>28</v>
      </c>
      <c r="E31" s="27" t="s">
        <v>148</v>
      </c>
      <c r="F31" s="27" t="s">
        <v>149</v>
      </c>
      <c r="G31" s="27" t="s">
        <v>150</v>
      </c>
      <c r="H31" s="27" t="s">
        <v>151</v>
      </c>
      <c r="I31" s="60" t="s">
        <v>152</v>
      </c>
      <c r="J31" s="59" t="s">
        <v>248</v>
      </c>
      <c r="K31" s="40" t="s">
        <v>249</v>
      </c>
      <c r="L31" s="25">
        <v>157</v>
      </c>
      <c r="M31" s="61" t="s">
        <v>250</v>
      </c>
      <c r="N31" s="118">
        <v>0.09</v>
      </c>
      <c r="O31" s="104">
        <v>0.09</v>
      </c>
      <c r="P31" s="113">
        <f t="shared" si="0"/>
        <v>1</v>
      </c>
      <c r="Q31" s="38">
        <v>0</v>
      </c>
      <c r="R31" s="38">
        <v>0</v>
      </c>
      <c r="S31" s="113">
        <v>0</v>
      </c>
      <c r="T31" s="32" t="s">
        <v>727</v>
      </c>
    </row>
    <row r="32" spans="1:20" ht="60" customHeight="1" x14ac:dyDescent="0.25">
      <c r="A32" s="826"/>
      <c r="B32" s="837"/>
      <c r="C32" s="809"/>
      <c r="D32" s="809">
        <v>29</v>
      </c>
      <c r="E32" s="809" t="s">
        <v>153</v>
      </c>
      <c r="F32" s="809" t="s">
        <v>154</v>
      </c>
      <c r="G32" s="809" t="s">
        <v>155</v>
      </c>
      <c r="H32" s="809" t="s">
        <v>151</v>
      </c>
      <c r="I32" s="810" t="s">
        <v>152</v>
      </c>
      <c r="J32" s="55" t="s">
        <v>251</v>
      </c>
      <c r="K32" s="9" t="s">
        <v>252</v>
      </c>
      <c r="L32" s="25">
        <v>129</v>
      </c>
      <c r="M32" s="32" t="s">
        <v>253</v>
      </c>
      <c r="N32" s="914">
        <v>0.09</v>
      </c>
      <c r="O32" s="827">
        <v>0.09</v>
      </c>
      <c r="P32" s="801">
        <f>O32/N32</f>
        <v>1</v>
      </c>
      <c r="Q32" s="798">
        <v>12650000</v>
      </c>
      <c r="R32" s="798">
        <v>12650000</v>
      </c>
      <c r="S32" s="801">
        <f>R32/Q32</f>
        <v>1</v>
      </c>
      <c r="T32" s="811" t="s">
        <v>805</v>
      </c>
    </row>
    <row r="33" spans="1:20" ht="60" customHeight="1" x14ac:dyDescent="0.25">
      <c r="A33" s="826"/>
      <c r="B33" s="837"/>
      <c r="C33" s="809"/>
      <c r="D33" s="809"/>
      <c r="E33" s="809"/>
      <c r="F33" s="809"/>
      <c r="G33" s="809"/>
      <c r="H33" s="809"/>
      <c r="I33" s="810"/>
      <c r="J33" s="55" t="s">
        <v>254</v>
      </c>
      <c r="K33" s="9" t="s">
        <v>255</v>
      </c>
      <c r="L33" s="25">
        <v>134</v>
      </c>
      <c r="M33" s="32" t="s">
        <v>256</v>
      </c>
      <c r="N33" s="815"/>
      <c r="O33" s="818"/>
      <c r="P33" s="802"/>
      <c r="Q33" s="799"/>
      <c r="R33" s="799"/>
      <c r="S33" s="802"/>
      <c r="T33" s="812"/>
    </row>
    <row r="34" spans="1:20" ht="60" customHeight="1" x14ac:dyDescent="0.25">
      <c r="A34" s="826"/>
      <c r="B34" s="837"/>
      <c r="C34" s="809"/>
      <c r="D34" s="809"/>
      <c r="E34" s="809"/>
      <c r="F34" s="809"/>
      <c r="G34" s="809"/>
      <c r="H34" s="809"/>
      <c r="I34" s="810"/>
      <c r="J34" s="55" t="s">
        <v>254</v>
      </c>
      <c r="K34" s="9" t="s">
        <v>255</v>
      </c>
      <c r="L34" s="25">
        <v>133</v>
      </c>
      <c r="M34" s="32" t="s">
        <v>257</v>
      </c>
      <c r="N34" s="815"/>
      <c r="O34" s="818"/>
      <c r="P34" s="802"/>
      <c r="Q34" s="799"/>
      <c r="R34" s="799"/>
      <c r="S34" s="802"/>
      <c r="T34" s="812"/>
    </row>
    <row r="35" spans="1:20" ht="60" customHeight="1" x14ac:dyDescent="0.25">
      <c r="A35" s="826"/>
      <c r="B35" s="837"/>
      <c r="C35" s="809"/>
      <c r="D35" s="809"/>
      <c r="E35" s="809"/>
      <c r="F35" s="809"/>
      <c r="G35" s="809"/>
      <c r="H35" s="809"/>
      <c r="I35" s="810"/>
      <c r="J35" s="7" t="s">
        <v>254</v>
      </c>
      <c r="K35" s="9" t="s">
        <v>249</v>
      </c>
      <c r="L35" s="25">
        <v>154</v>
      </c>
      <c r="M35" s="32" t="s">
        <v>258</v>
      </c>
      <c r="N35" s="816"/>
      <c r="O35" s="819"/>
      <c r="P35" s="803"/>
      <c r="Q35" s="800"/>
      <c r="R35" s="800"/>
      <c r="S35" s="803"/>
      <c r="T35" s="813"/>
    </row>
    <row r="36" spans="1:20" ht="60" customHeight="1" x14ac:dyDescent="0.25">
      <c r="A36" s="826"/>
      <c r="B36" s="837"/>
      <c r="C36" s="835" t="s">
        <v>156</v>
      </c>
      <c r="D36" s="809">
        <v>30</v>
      </c>
      <c r="E36" s="809" t="s">
        <v>157</v>
      </c>
      <c r="F36" s="809" t="s">
        <v>158</v>
      </c>
      <c r="G36" s="809" t="s">
        <v>159</v>
      </c>
      <c r="H36" s="809" t="s">
        <v>151</v>
      </c>
      <c r="I36" s="810" t="s">
        <v>272</v>
      </c>
      <c r="J36" s="826" t="s">
        <v>254</v>
      </c>
      <c r="K36" s="809" t="s">
        <v>259</v>
      </c>
      <c r="L36" s="809">
        <v>143</v>
      </c>
      <c r="M36" s="810" t="s">
        <v>260</v>
      </c>
      <c r="N36" s="914">
        <v>0.09</v>
      </c>
      <c r="O36" s="827">
        <v>0.09</v>
      </c>
      <c r="P36" s="801">
        <f>O36/N36</f>
        <v>1</v>
      </c>
      <c r="Q36" s="798">
        <v>12650000</v>
      </c>
      <c r="R36" s="798">
        <v>12650000</v>
      </c>
      <c r="S36" s="801">
        <f>R36/Q36</f>
        <v>1</v>
      </c>
      <c r="T36" s="811" t="s">
        <v>806</v>
      </c>
    </row>
    <row r="37" spans="1:20" ht="60" customHeight="1" x14ac:dyDescent="0.25">
      <c r="A37" s="826"/>
      <c r="B37" s="837"/>
      <c r="C37" s="835"/>
      <c r="D37" s="809"/>
      <c r="E37" s="809"/>
      <c r="F37" s="809"/>
      <c r="G37" s="809"/>
      <c r="H37" s="809"/>
      <c r="I37" s="810"/>
      <c r="J37" s="826"/>
      <c r="K37" s="809"/>
      <c r="L37" s="809"/>
      <c r="M37" s="810"/>
      <c r="N37" s="815"/>
      <c r="O37" s="818"/>
      <c r="P37" s="802"/>
      <c r="Q37" s="799"/>
      <c r="R37" s="799"/>
      <c r="S37" s="802"/>
      <c r="T37" s="812"/>
    </row>
    <row r="38" spans="1:20" ht="60" customHeight="1" x14ac:dyDescent="0.25">
      <c r="A38" s="826"/>
      <c r="B38" s="837"/>
      <c r="C38" s="835"/>
      <c r="D38" s="809"/>
      <c r="E38" s="809"/>
      <c r="F38" s="809"/>
      <c r="G38" s="809"/>
      <c r="H38" s="809"/>
      <c r="I38" s="60" t="s">
        <v>273</v>
      </c>
      <c r="J38" s="59" t="s">
        <v>251</v>
      </c>
      <c r="K38" s="40" t="s">
        <v>252</v>
      </c>
      <c r="L38" s="27">
        <v>128</v>
      </c>
      <c r="M38" s="60" t="s">
        <v>261</v>
      </c>
      <c r="N38" s="815"/>
      <c r="O38" s="818"/>
      <c r="P38" s="802"/>
      <c r="Q38" s="799"/>
      <c r="R38" s="799"/>
      <c r="S38" s="802"/>
      <c r="T38" s="812"/>
    </row>
    <row r="39" spans="1:20" ht="60" customHeight="1" x14ac:dyDescent="0.25">
      <c r="A39" s="826"/>
      <c r="B39" s="837"/>
      <c r="C39" s="835"/>
      <c r="D39" s="809"/>
      <c r="E39" s="809"/>
      <c r="F39" s="809"/>
      <c r="G39" s="809"/>
      <c r="H39" s="809"/>
      <c r="I39" s="32" t="s">
        <v>274</v>
      </c>
      <c r="J39" s="7" t="s">
        <v>254</v>
      </c>
      <c r="K39" s="25" t="s">
        <v>262</v>
      </c>
      <c r="L39" s="29">
        <v>134</v>
      </c>
      <c r="M39" s="62" t="s">
        <v>256</v>
      </c>
      <c r="N39" s="815"/>
      <c r="O39" s="818"/>
      <c r="P39" s="802"/>
      <c r="Q39" s="799"/>
      <c r="R39" s="799"/>
      <c r="S39" s="802"/>
      <c r="T39" s="812"/>
    </row>
    <row r="40" spans="1:20" ht="60" customHeight="1" x14ac:dyDescent="0.25">
      <c r="A40" s="826"/>
      <c r="B40" s="837"/>
      <c r="C40" s="835"/>
      <c r="D40" s="809"/>
      <c r="E40" s="809"/>
      <c r="F40" s="809"/>
      <c r="G40" s="809"/>
      <c r="H40" s="809"/>
      <c r="I40" s="32" t="s">
        <v>275</v>
      </c>
      <c r="J40" s="7" t="s">
        <v>254</v>
      </c>
      <c r="K40" s="25" t="s">
        <v>262</v>
      </c>
      <c r="L40" s="25">
        <v>137</v>
      </c>
      <c r="M40" s="32" t="s">
        <v>263</v>
      </c>
      <c r="N40" s="815"/>
      <c r="O40" s="818"/>
      <c r="P40" s="802"/>
      <c r="Q40" s="799"/>
      <c r="R40" s="799"/>
      <c r="S40" s="802"/>
      <c r="T40" s="812"/>
    </row>
    <row r="41" spans="1:20" ht="60" customHeight="1" x14ac:dyDescent="0.25">
      <c r="A41" s="826"/>
      <c r="B41" s="837"/>
      <c r="C41" s="835"/>
      <c r="D41" s="809"/>
      <c r="E41" s="809"/>
      <c r="F41" s="809"/>
      <c r="G41" s="809"/>
      <c r="H41" s="809"/>
      <c r="I41" s="32" t="s">
        <v>276</v>
      </c>
      <c r="J41" s="55" t="s">
        <v>254</v>
      </c>
      <c r="K41" s="25" t="s">
        <v>259</v>
      </c>
      <c r="L41" s="25">
        <v>142</v>
      </c>
      <c r="M41" s="53" t="s">
        <v>264</v>
      </c>
      <c r="N41" s="816"/>
      <c r="O41" s="819"/>
      <c r="P41" s="803"/>
      <c r="Q41" s="800"/>
      <c r="R41" s="800"/>
      <c r="S41" s="803"/>
      <c r="T41" s="813"/>
    </row>
    <row r="42" spans="1:20" ht="60" customHeight="1" x14ac:dyDescent="0.25">
      <c r="A42" s="826"/>
      <c r="B42" s="837"/>
      <c r="C42" s="835"/>
      <c r="D42" s="25">
        <v>31</v>
      </c>
      <c r="E42" s="26" t="s">
        <v>160</v>
      </c>
      <c r="F42" s="26" t="s">
        <v>161</v>
      </c>
      <c r="G42" s="26" t="s">
        <v>162</v>
      </c>
      <c r="H42" s="26" t="s">
        <v>118</v>
      </c>
      <c r="I42" s="32" t="s">
        <v>163</v>
      </c>
      <c r="J42" s="55" t="s">
        <v>254</v>
      </c>
      <c r="K42" s="25" t="s">
        <v>255</v>
      </c>
      <c r="L42" s="29">
        <v>133</v>
      </c>
      <c r="M42" s="62" t="s">
        <v>257</v>
      </c>
      <c r="N42" s="118">
        <v>0.1</v>
      </c>
      <c r="O42" s="104">
        <v>0.1</v>
      </c>
      <c r="P42" s="37">
        <f>O42/N42</f>
        <v>1</v>
      </c>
      <c r="Q42" s="38">
        <v>0</v>
      </c>
      <c r="R42" s="38">
        <v>0</v>
      </c>
      <c r="S42" s="37">
        <v>0</v>
      </c>
      <c r="T42" s="32" t="s">
        <v>807</v>
      </c>
    </row>
    <row r="43" spans="1:20" ht="60" customHeight="1" x14ac:dyDescent="0.25">
      <c r="A43" s="826"/>
      <c r="B43" s="837"/>
      <c r="C43" s="835" t="s">
        <v>164</v>
      </c>
      <c r="D43" s="25">
        <v>32</v>
      </c>
      <c r="E43" s="25" t="s">
        <v>165</v>
      </c>
      <c r="F43" s="25" t="s">
        <v>166</v>
      </c>
      <c r="G43" s="25" t="s">
        <v>167</v>
      </c>
      <c r="H43" s="25" t="s">
        <v>168</v>
      </c>
      <c r="I43" s="53" t="s">
        <v>169</v>
      </c>
      <c r="J43" s="55" t="s">
        <v>254</v>
      </c>
      <c r="K43" s="25" t="s">
        <v>255</v>
      </c>
      <c r="L43" s="25">
        <v>134</v>
      </c>
      <c r="M43" s="53" t="s">
        <v>256</v>
      </c>
      <c r="N43" s="118">
        <v>0.09</v>
      </c>
      <c r="O43" s="104">
        <v>0.09</v>
      </c>
      <c r="P43" s="116">
        <f t="shared" ref="P43:P106" si="1">O43/N43</f>
        <v>1</v>
      </c>
      <c r="Q43" s="38">
        <v>14667000</v>
      </c>
      <c r="R43" s="38">
        <v>14667000</v>
      </c>
      <c r="S43" s="116">
        <f>R43/Q43</f>
        <v>1</v>
      </c>
      <c r="T43" s="32" t="s">
        <v>808</v>
      </c>
    </row>
    <row r="44" spans="1:20" ht="60" customHeight="1" x14ac:dyDescent="0.25">
      <c r="A44" s="826"/>
      <c r="B44" s="837"/>
      <c r="C44" s="835"/>
      <c r="D44" s="25">
        <v>33</v>
      </c>
      <c r="E44" s="26" t="s">
        <v>170</v>
      </c>
      <c r="F44" s="26" t="s">
        <v>171</v>
      </c>
      <c r="G44" s="26" t="s">
        <v>172</v>
      </c>
      <c r="H44" s="26" t="s">
        <v>173</v>
      </c>
      <c r="I44" s="32" t="s">
        <v>174</v>
      </c>
      <c r="J44" s="7" t="s">
        <v>265</v>
      </c>
      <c r="K44" s="9" t="s">
        <v>266</v>
      </c>
      <c r="L44" s="29">
        <v>185</v>
      </c>
      <c r="M44" s="62" t="s">
        <v>267</v>
      </c>
      <c r="N44" s="118">
        <v>0.1</v>
      </c>
      <c r="O44" s="104">
        <v>0.1</v>
      </c>
      <c r="P44" s="116">
        <f t="shared" si="1"/>
        <v>1</v>
      </c>
      <c r="Q44" s="38">
        <v>4673224</v>
      </c>
      <c r="R44" s="38">
        <v>4673224</v>
      </c>
      <c r="S44" s="116">
        <f>R44/Q44</f>
        <v>1</v>
      </c>
      <c r="T44" s="32" t="s">
        <v>809</v>
      </c>
    </row>
    <row r="45" spans="1:20" ht="60" customHeight="1" x14ac:dyDescent="0.25">
      <c r="A45" s="826"/>
      <c r="B45" s="837"/>
      <c r="C45" s="835"/>
      <c r="D45" s="25">
        <v>34</v>
      </c>
      <c r="E45" s="26" t="s">
        <v>175</v>
      </c>
      <c r="F45" s="26" t="s">
        <v>176</v>
      </c>
      <c r="G45" s="26" t="s">
        <v>177</v>
      </c>
      <c r="H45" s="26" t="s">
        <v>178</v>
      </c>
      <c r="I45" s="32" t="s">
        <v>179</v>
      </c>
      <c r="J45" s="55" t="s">
        <v>254</v>
      </c>
      <c r="K45" s="10" t="s">
        <v>262</v>
      </c>
      <c r="L45" s="25">
        <v>137</v>
      </c>
      <c r="M45" s="53" t="s">
        <v>263</v>
      </c>
      <c r="N45" s="118">
        <v>0.1</v>
      </c>
      <c r="O45" s="104">
        <v>0.1</v>
      </c>
      <c r="P45" s="116">
        <f t="shared" si="1"/>
        <v>1</v>
      </c>
      <c r="Q45" s="38">
        <v>17600000</v>
      </c>
      <c r="R45" s="38">
        <v>17600000</v>
      </c>
      <c r="S45" s="116">
        <f>R45/Q45</f>
        <v>1</v>
      </c>
      <c r="T45" s="32" t="s">
        <v>810</v>
      </c>
    </row>
    <row r="46" spans="1:20" ht="60" customHeight="1" x14ac:dyDescent="0.25">
      <c r="A46" s="826"/>
      <c r="B46" s="837"/>
      <c r="C46" s="835"/>
      <c r="D46" s="25">
        <v>35</v>
      </c>
      <c r="E46" s="26" t="s">
        <v>180</v>
      </c>
      <c r="F46" s="26" t="s">
        <v>181</v>
      </c>
      <c r="G46" s="26" t="s">
        <v>182</v>
      </c>
      <c r="H46" s="26" t="s">
        <v>183</v>
      </c>
      <c r="I46" s="32" t="s">
        <v>184</v>
      </c>
      <c r="J46" s="7" t="s">
        <v>254</v>
      </c>
      <c r="K46" s="39" t="s">
        <v>268</v>
      </c>
      <c r="L46" s="25">
        <v>139</v>
      </c>
      <c r="M46" s="58" t="s">
        <v>269</v>
      </c>
      <c r="N46" s="118">
        <v>0.09</v>
      </c>
      <c r="O46" s="25">
        <v>0</v>
      </c>
      <c r="P46" s="116">
        <v>0</v>
      </c>
      <c r="Q46" s="38">
        <v>0</v>
      </c>
      <c r="R46" s="38">
        <v>0</v>
      </c>
      <c r="S46" s="116">
        <v>0</v>
      </c>
      <c r="T46" s="32" t="s">
        <v>811</v>
      </c>
    </row>
    <row r="47" spans="1:20" ht="60" customHeight="1" x14ac:dyDescent="0.25">
      <c r="A47" s="826"/>
      <c r="B47" s="837"/>
      <c r="C47" s="835"/>
      <c r="D47" s="25">
        <v>36</v>
      </c>
      <c r="E47" s="26" t="s">
        <v>185</v>
      </c>
      <c r="F47" s="26" t="s">
        <v>186</v>
      </c>
      <c r="G47" s="26" t="s">
        <v>187</v>
      </c>
      <c r="H47" s="26" t="s">
        <v>188</v>
      </c>
      <c r="I47" s="32" t="s">
        <v>189</v>
      </c>
      <c r="J47" s="7" t="s">
        <v>254</v>
      </c>
      <c r="K47" s="25" t="s">
        <v>270</v>
      </c>
      <c r="L47" s="25">
        <v>162</v>
      </c>
      <c r="M47" s="32" t="s">
        <v>271</v>
      </c>
      <c r="N47" s="118">
        <v>0.1</v>
      </c>
      <c r="O47" s="104">
        <v>0.1</v>
      </c>
      <c r="P47" s="116">
        <f t="shared" si="1"/>
        <v>1</v>
      </c>
      <c r="Q47" s="38">
        <v>49846333</v>
      </c>
      <c r="R47" s="38">
        <v>49846333</v>
      </c>
      <c r="S47" s="116">
        <f>R47/Q47</f>
        <v>1</v>
      </c>
      <c r="T47" s="32" t="s">
        <v>812</v>
      </c>
    </row>
    <row r="48" spans="1:20" ht="60" customHeight="1" x14ac:dyDescent="0.25">
      <c r="A48" s="826"/>
      <c r="B48" s="837"/>
      <c r="C48" s="835" t="s">
        <v>190</v>
      </c>
      <c r="D48" s="25">
        <v>37</v>
      </c>
      <c r="E48" s="26" t="s">
        <v>191</v>
      </c>
      <c r="F48" s="26" t="s">
        <v>192</v>
      </c>
      <c r="G48" s="26" t="s">
        <v>193</v>
      </c>
      <c r="H48" s="26" t="s">
        <v>194</v>
      </c>
      <c r="I48" s="32" t="s">
        <v>179</v>
      </c>
      <c r="J48" s="826" t="s">
        <v>254</v>
      </c>
      <c r="K48" s="809" t="s">
        <v>262</v>
      </c>
      <c r="L48" s="809">
        <v>137</v>
      </c>
      <c r="M48" s="810" t="s">
        <v>263</v>
      </c>
      <c r="N48" s="118">
        <v>0.1</v>
      </c>
      <c r="O48" s="104">
        <v>0.1</v>
      </c>
      <c r="P48" s="116">
        <f t="shared" si="1"/>
        <v>1</v>
      </c>
      <c r="Q48" s="38">
        <v>0</v>
      </c>
      <c r="R48" s="38">
        <v>0</v>
      </c>
      <c r="S48" s="116">
        <v>0</v>
      </c>
      <c r="T48" s="32" t="s">
        <v>813</v>
      </c>
    </row>
    <row r="49" spans="1:20" ht="60" customHeight="1" x14ac:dyDescent="0.25">
      <c r="A49" s="826"/>
      <c r="B49" s="837"/>
      <c r="C49" s="835"/>
      <c r="D49" s="25">
        <v>38</v>
      </c>
      <c r="E49" s="26" t="s">
        <v>195</v>
      </c>
      <c r="F49" s="26" t="s">
        <v>192</v>
      </c>
      <c r="G49" s="26" t="s">
        <v>193</v>
      </c>
      <c r="H49" s="26" t="s">
        <v>194</v>
      </c>
      <c r="I49" s="32" t="s">
        <v>179</v>
      </c>
      <c r="J49" s="826"/>
      <c r="K49" s="809"/>
      <c r="L49" s="809"/>
      <c r="M49" s="810"/>
      <c r="N49" s="118">
        <v>0.1</v>
      </c>
      <c r="O49" s="104">
        <v>0.1</v>
      </c>
      <c r="P49" s="116">
        <f t="shared" si="1"/>
        <v>1</v>
      </c>
      <c r="Q49" s="38">
        <v>0</v>
      </c>
      <c r="R49" s="38">
        <v>0</v>
      </c>
      <c r="S49" s="116">
        <v>0</v>
      </c>
      <c r="T49" s="32" t="s">
        <v>814</v>
      </c>
    </row>
    <row r="50" spans="1:20" ht="60" customHeight="1" x14ac:dyDescent="0.25">
      <c r="A50" s="826"/>
      <c r="B50" s="837"/>
      <c r="C50" s="835"/>
      <c r="D50" s="25">
        <v>39</v>
      </c>
      <c r="E50" s="26" t="s">
        <v>196</v>
      </c>
      <c r="F50" s="26" t="s">
        <v>197</v>
      </c>
      <c r="G50" s="26" t="s">
        <v>198</v>
      </c>
      <c r="H50" s="26" t="s">
        <v>199</v>
      </c>
      <c r="I50" s="32" t="s">
        <v>179</v>
      </c>
      <c r="J50" s="826" t="s">
        <v>254</v>
      </c>
      <c r="K50" s="809" t="s">
        <v>255</v>
      </c>
      <c r="L50" s="837">
        <v>133</v>
      </c>
      <c r="M50" s="898" t="s">
        <v>257</v>
      </c>
      <c r="N50" s="118">
        <v>0.1</v>
      </c>
      <c r="O50" s="104">
        <v>0.1</v>
      </c>
      <c r="P50" s="116">
        <f t="shared" si="1"/>
        <v>1</v>
      </c>
      <c r="Q50" s="38">
        <v>0</v>
      </c>
      <c r="R50" s="38">
        <v>0</v>
      </c>
      <c r="S50" s="116">
        <v>0</v>
      </c>
      <c r="T50" s="32" t="s">
        <v>815</v>
      </c>
    </row>
    <row r="51" spans="1:20" ht="60" customHeight="1" x14ac:dyDescent="0.25">
      <c r="A51" s="826"/>
      <c r="B51" s="837"/>
      <c r="C51" s="835"/>
      <c r="D51" s="25">
        <v>40</v>
      </c>
      <c r="E51" s="26" t="s">
        <v>200</v>
      </c>
      <c r="F51" s="26" t="s">
        <v>201</v>
      </c>
      <c r="G51" s="26" t="s">
        <v>202</v>
      </c>
      <c r="H51" s="26" t="s">
        <v>203</v>
      </c>
      <c r="I51" s="32" t="s">
        <v>204</v>
      </c>
      <c r="J51" s="826"/>
      <c r="K51" s="809"/>
      <c r="L51" s="837"/>
      <c r="M51" s="898"/>
      <c r="N51" s="118">
        <v>0.1</v>
      </c>
      <c r="O51" s="104">
        <v>0.1</v>
      </c>
      <c r="P51" s="116">
        <f t="shared" si="1"/>
        <v>1</v>
      </c>
      <c r="Q51" s="38">
        <v>0</v>
      </c>
      <c r="R51" s="38">
        <v>0</v>
      </c>
      <c r="S51" s="116">
        <v>0</v>
      </c>
      <c r="T51" s="32" t="s">
        <v>816</v>
      </c>
    </row>
    <row r="52" spans="1:20" ht="60" customHeight="1" x14ac:dyDescent="0.25">
      <c r="A52" s="826" t="s">
        <v>292</v>
      </c>
      <c r="B52" s="835" t="s">
        <v>293</v>
      </c>
      <c r="C52" s="835" t="s">
        <v>294</v>
      </c>
      <c r="D52" s="25">
        <v>41</v>
      </c>
      <c r="E52" s="31" t="s">
        <v>295</v>
      </c>
      <c r="F52" s="31" t="s">
        <v>296</v>
      </c>
      <c r="G52" s="31" t="s">
        <v>297</v>
      </c>
      <c r="H52" s="31" t="s">
        <v>298</v>
      </c>
      <c r="I52" s="33" t="s">
        <v>299</v>
      </c>
      <c r="J52" s="63" t="s">
        <v>382</v>
      </c>
      <c r="K52" s="9" t="s">
        <v>383</v>
      </c>
      <c r="L52" s="11">
        <v>250</v>
      </c>
      <c r="M52" s="58" t="s">
        <v>384</v>
      </c>
      <c r="N52" s="118">
        <v>0.09</v>
      </c>
      <c r="O52" s="104">
        <v>0.05</v>
      </c>
      <c r="P52" s="116">
        <f t="shared" si="1"/>
        <v>0.55555555555555558</v>
      </c>
      <c r="Q52" s="38">
        <v>0</v>
      </c>
      <c r="R52" s="38">
        <v>0</v>
      </c>
      <c r="S52" s="116">
        <v>0</v>
      </c>
      <c r="T52" s="32" t="s">
        <v>817</v>
      </c>
    </row>
    <row r="53" spans="1:20" ht="60" customHeight="1" x14ac:dyDescent="0.25">
      <c r="A53" s="826"/>
      <c r="B53" s="835"/>
      <c r="C53" s="835"/>
      <c r="D53" s="25">
        <v>42</v>
      </c>
      <c r="E53" s="31" t="s">
        <v>300</v>
      </c>
      <c r="F53" s="31" t="s">
        <v>301</v>
      </c>
      <c r="G53" s="31" t="s">
        <v>302</v>
      </c>
      <c r="H53" s="31" t="s">
        <v>303</v>
      </c>
      <c r="I53" s="33" t="s">
        <v>304</v>
      </c>
      <c r="J53" s="826" t="s">
        <v>215</v>
      </c>
      <c r="K53" s="809" t="s">
        <v>216</v>
      </c>
      <c r="L53" s="809">
        <v>197</v>
      </c>
      <c r="M53" s="810" t="s">
        <v>217</v>
      </c>
      <c r="N53" s="118">
        <v>0.1</v>
      </c>
      <c r="O53" s="104">
        <v>0.05</v>
      </c>
      <c r="P53" s="116">
        <f t="shared" si="1"/>
        <v>0.5</v>
      </c>
      <c r="Q53" s="38">
        <v>0</v>
      </c>
      <c r="R53" s="38">
        <v>0</v>
      </c>
      <c r="S53" s="116">
        <v>0</v>
      </c>
      <c r="T53" s="32" t="s">
        <v>817</v>
      </c>
    </row>
    <row r="54" spans="1:20" ht="60" customHeight="1" x14ac:dyDescent="0.25">
      <c r="A54" s="826"/>
      <c r="B54" s="835"/>
      <c r="C54" s="835"/>
      <c r="D54" s="25">
        <v>43</v>
      </c>
      <c r="E54" s="31" t="s">
        <v>305</v>
      </c>
      <c r="F54" s="31" t="s">
        <v>306</v>
      </c>
      <c r="G54" s="31" t="s">
        <v>307</v>
      </c>
      <c r="H54" s="31" t="s">
        <v>308</v>
      </c>
      <c r="I54" s="33" t="s">
        <v>309</v>
      </c>
      <c r="J54" s="826"/>
      <c r="K54" s="809"/>
      <c r="L54" s="809"/>
      <c r="M54" s="810"/>
      <c r="N54" s="118">
        <v>0.1</v>
      </c>
      <c r="O54" s="104">
        <v>0.05</v>
      </c>
      <c r="P54" s="116">
        <f t="shared" si="1"/>
        <v>0.5</v>
      </c>
      <c r="Q54" s="38">
        <v>0</v>
      </c>
      <c r="R54" s="38">
        <v>0</v>
      </c>
      <c r="S54" s="116">
        <v>0</v>
      </c>
      <c r="T54" s="32" t="s">
        <v>817</v>
      </c>
    </row>
    <row r="55" spans="1:20" ht="60" customHeight="1" x14ac:dyDescent="0.25">
      <c r="A55" s="826"/>
      <c r="B55" s="835"/>
      <c r="C55" s="835"/>
      <c r="D55" s="25">
        <v>44</v>
      </c>
      <c r="E55" s="31" t="s">
        <v>310</v>
      </c>
      <c r="F55" s="31" t="s">
        <v>311</v>
      </c>
      <c r="G55" s="31" t="s">
        <v>312</v>
      </c>
      <c r="H55" s="31" t="s">
        <v>313</v>
      </c>
      <c r="I55" s="33" t="s">
        <v>314</v>
      </c>
      <c r="J55" s="826"/>
      <c r="K55" s="809"/>
      <c r="L55" s="809"/>
      <c r="M55" s="810"/>
      <c r="N55" s="118">
        <v>0.1</v>
      </c>
      <c r="O55" s="104">
        <v>0.1</v>
      </c>
      <c r="P55" s="116">
        <f t="shared" si="1"/>
        <v>1</v>
      </c>
      <c r="Q55" s="38">
        <v>0</v>
      </c>
      <c r="R55" s="38">
        <v>0</v>
      </c>
      <c r="S55" s="116">
        <v>0</v>
      </c>
      <c r="T55" s="32" t="s">
        <v>817</v>
      </c>
    </row>
    <row r="56" spans="1:20" ht="60" customHeight="1" x14ac:dyDescent="0.25">
      <c r="A56" s="826"/>
      <c r="B56" s="835" t="s">
        <v>380</v>
      </c>
      <c r="C56" s="31" t="s">
        <v>315</v>
      </c>
      <c r="D56" s="25">
        <v>45</v>
      </c>
      <c r="E56" s="31" t="s">
        <v>316</v>
      </c>
      <c r="F56" s="31" t="s">
        <v>317</v>
      </c>
      <c r="G56" s="31" t="s">
        <v>318</v>
      </c>
      <c r="H56" s="31" t="s">
        <v>319</v>
      </c>
      <c r="I56" s="33" t="s">
        <v>320</v>
      </c>
      <c r="J56" s="8" t="s">
        <v>385</v>
      </c>
      <c r="K56" s="30" t="s">
        <v>386</v>
      </c>
      <c r="L56" s="10" t="s">
        <v>387</v>
      </c>
      <c r="M56" s="58" t="s">
        <v>388</v>
      </c>
      <c r="N56" s="118">
        <v>0.1</v>
      </c>
      <c r="O56" s="104">
        <v>0.1</v>
      </c>
      <c r="P56" s="116">
        <f t="shared" si="1"/>
        <v>1</v>
      </c>
      <c r="Q56" s="38">
        <v>47228333</v>
      </c>
      <c r="R56" s="38">
        <v>47228333</v>
      </c>
      <c r="S56" s="116">
        <f>R56/Q56</f>
        <v>1</v>
      </c>
      <c r="T56" s="32" t="s">
        <v>818</v>
      </c>
    </row>
    <row r="57" spans="1:20" ht="60" customHeight="1" x14ac:dyDescent="0.25">
      <c r="A57" s="826"/>
      <c r="B57" s="835"/>
      <c r="C57" s="835" t="s">
        <v>321</v>
      </c>
      <c r="D57" s="25">
        <v>46</v>
      </c>
      <c r="E57" s="31" t="s">
        <v>322</v>
      </c>
      <c r="F57" s="31" t="s">
        <v>323</v>
      </c>
      <c r="G57" s="31" t="s">
        <v>324</v>
      </c>
      <c r="H57" s="31" t="s">
        <v>325</v>
      </c>
      <c r="I57" s="83" t="s">
        <v>326</v>
      </c>
      <c r="J57" s="826" t="s">
        <v>215</v>
      </c>
      <c r="K57" s="809" t="s">
        <v>216</v>
      </c>
      <c r="L57" s="836">
        <v>197</v>
      </c>
      <c r="M57" s="810" t="s">
        <v>217</v>
      </c>
      <c r="N57" s="118">
        <v>0.09</v>
      </c>
      <c r="O57" s="104">
        <v>0.09</v>
      </c>
      <c r="P57" s="116">
        <f t="shared" si="1"/>
        <v>1</v>
      </c>
      <c r="Q57" s="38">
        <v>0</v>
      </c>
      <c r="R57" s="38">
        <v>0</v>
      </c>
      <c r="S57" s="116">
        <v>0</v>
      </c>
      <c r="T57" s="32" t="s">
        <v>819</v>
      </c>
    </row>
    <row r="58" spans="1:20" ht="60" customHeight="1" x14ac:dyDescent="0.25">
      <c r="A58" s="826"/>
      <c r="B58" s="835"/>
      <c r="C58" s="835"/>
      <c r="D58" s="25">
        <v>47</v>
      </c>
      <c r="E58" s="31" t="s">
        <v>327</v>
      </c>
      <c r="F58" s="31" t="s">
        <v>328</v>
      </c>
      <c r="G58" s="31" t="s">
        <v>329</v>
      </c>
      <c r="H58" s="31" t="s">
        <v>330</v>
      </c>
      <c r="I58" s="33" t="s">
        <v>331</v>
      </c>
      <c r="J58" s="826"/>
      <c r="K58" s="809"/>
      <c r="L58" s="836"/>
      <c r="M58" s="810"/>
      <c r="N58" s="118">
        <v>0.1</v>
      </c>
      <c r="O58" s="104">
        <v>0.1</v>
      </c>
      <c r="P58" s="116">
        <f t="shared" si="1"/>
        <v>1</v>
      </c>
      <c r="Q58" s="38">
        <v>10000000</v>
      </c>
      <c r="R58" s="38">
        <v>10000000</v>
      </c>
      <c r="S58" s="116">
        <f>R58/Q58</f>
        <v>1</v>
      </c>
      <c r="T58" s="32" t="s">
        <v>820</v>
      </c>
    </row>
    <row r="59" spans="1:20" ht="60" customHeight="1" x14ac:dyDescent="0.25">
      <c r="A59" s="826"/>
      <c r="B59" s="835"/>
      <c r="C59" s="835"/>
      <c r="D59" s="25">
        <v>48</v>
      </c>
      <c r="E59" s="31" t="s">
        <v>332</v>
      </c>
      <c r="F59" s="31" t="s">
        <v>333</v>
      </c>
      <c r="G59" s="31" t="s">
        <v>334</v>
      </c>
      <c r="H59" s="31" t="s">
        <v>335</v>
      </c>
      <c r="I59" s="83" t="s">
        <v>336</v>
      </c>
      <c r="J59" s="826"/>
      <c r="K59" s="809"/>
      <c r="L59" s="836"/>
      <c r="M59" s="810"/>
      <c r="N59" s="118">
        <v>0.1</v>
      </c>
      <c r="O59" s="104">
        <v>0.1</v>
      </c>
      <c r="P59" s="116">
        <f t="shared" si="1"/>
        <v>1</v>
      </c>
      <c r="Q59" s="38">
        <v>0</v>
      </c>
      <c r="R59" s="38">
        <v>0</v>
      </c>
      <c r="S59" s="116">
        <v>0</v>
      </c>
      <c r="T59" s="32" t="s">
        <v>821</v>
      </c>
    </row>
    <row r="60" spans="1:20" ht="60" customHeight="1" x14ac:dyDescent="0.25">
      <c r="A60" s="826"/>
      <c r="B60" s="835"/>
      <c r="C60" s="835" t="s">
        <v>337</v>
      </c>
      <c r="D60" s="25">
        <v>49</v>
      </c>
      <c r="E60" s="26" t="s">
        <v>338</v>
      </c>
      <c r="F60" s="26" t="s">
        <v>339</v>
      </c>
      <c r="G60" s="26" t="s">
        <v>340</v>
      </c>
      <c r="H60" s="26" t="s">
        <v>341</v>
      </c>
      <c r="I60" s="82" t="s">
        <v>342</v>
      </c>
      <c r="J60" s="826"/>
      <c r="K60" s="809"/>
      <c r="L60" s="836"/>
      <c r="M60" s="810"/>
      <c r="N60" s="118">
        <v>0.1</v>
      </c>
      <c r="O60" s="104">
        <v>0.1</v>
      </c>
      <c r="P60" s="116">
        <f t="shared" si="1"/>
        <v>1</v>
      </c>
      <c r="Q60" s="38">
        <v>47157475</v>
      </c>
      <c r="R60" s="38">
        <v>47157475</v>
      </c>
      <c r="S60" s="116">
        <f>R60/Q60</f>
        <v>1</v>
      </c>
      <c r="T60" s="32" t="s">
        <v>822</v>
      </c>
    </row>
    <row r="61" spans="1:20" ht="60" customHeight="1" x14ac:dyDescent="0.25">
      <c r="A61" s="826"/>
      <c r="B61" s="835"/>
      <c r="C61" s="835"/>
      <c r="D61" s="25">
        <v>50</v>
      </c>
      <c r="E61" s="31" t="s">
        <v>343</v>
      </c>
      <c r="F61" s="31" t="s">
        <v>344</v>
      </c>
      <c r="G61" s="31" t="s">
        <v>345</v>
      </c>
      <c r="H61" s="31" t="s">
        <v>346</v>
      </c>
      <c r="I61" s="33" t="s">
        <v>347</v>
      </c>
      <c r="J61" s="63" t="s">
        <v>389</v>
      </c>
      <c r="K61" s="9" t="s">
        <v>390</v>
      </c>
      <c r="L61" s="11">
        <v>231</v>
      </c>
      <c r="M61" s="58" t="s">
        <v>391</v>
      </c>
      <c r="N61" s="118">
        <v>0.1</v>
      </c>
      <c r="O61" s="104">
        <v>0.1</v>
      </c>
      <c r="P61" s="116">
        <f t="shared" si="1"/>
        <v>1</v>
      </c>
      <c r="Q61" s="38">
        <v>0</v>
      </c>
      <c r="R61" s="38">
        <v>0</v>
      </c>
      <c r="S61" s="116">
        <v>0</v>
      </c>
      <c r="T61" s="32" t="s">
        <v>817</v>
      </c>
    </row>
    <row r="62" spans="1:20" ht="60" customHeight="1" x14ac:dyDescent="0.25">
      <c r="A62" s="826"/>
      <c r="B62" s="835" t="s">
        <v>381</v>
      </c>
      <c r="C62" s="839" t="s">
        <v>348</v>
      </c>
      <c r="D62" s="25">
        <v>51</v>
      </c>
      <c r="E62" s="36" t="s">
        <v>349</v>
      </c>
      <c r="F62" s="31" t="s">
        <v>350</v>
      </c>
      <c r="G62" s="31" t="s">
        <v>351</v>
      </c>
      <c r="H62" s="31" t="s">
        <v>352</v>
      </c>
      <c r="I62" s="33" t="s">
        <v>353</v>
      </c>
      <c r="J62" s="63" t="s">
        <v>385</v>
      </c>
      <c r="K62" s="9" t="s">
        <v>386</v>
      </c>
      <c r="L62" s="11">
        <v>222</v>
      </c>
      <c r="M62" s="58" t="s">
        <v>392</v>
      </c>
      <c r="N62" s="118">
        <v>0.1</v>
      </c>
      <c r="O62" s="104">
        <v>0.1</v>
      </c>
      <c r="P62" s="116">
        <f t="shared" si="1"/>
        <v>1</v>
      </c>
      <c r="Q62" s="38">
        <v>0</v>
      </c>
      <c r="R62" s="38">
        <v>0</v>
      </c>
      <c r="S62" s="116">
        <v>0</v>
      </c>
      <c r="T62" s="32" t="s">
        <v>823</v>
      </c>
    </row>
    <row r="63" spans="1:20" ht="60" customHeight="1" x14ac:dyDescent="0.25">
      <c r="A63" s="826"/>
      <c r="B63" s="835"/>
      <c r="C63" s="839"/>
      <c r="D63" s="25">
        <v>52</v>
      </c>
      <c r="E63" s="36" t="s">
        <v>354</v>
      </c>
      <c r="F63" s="31" t="s">
        <v>355</v>
      </c>
      <c r="G63" s="31" t="s">
        <v>356</v>
      </c>
      <c r="H63" s="31" t="s">
        <v>357</v>
      </c>
      <c r="I63" s="33" t="s">
        <v>353</v>
      </c>
      <c r="J63" s="826" t="s">
        <v>215</v>
      </c>
      <c r="K63" s="809" t="s">
        <v>216</v>
      </c>
      <c r="L63" s="836">
        <v>197</v>
      </c>
      <c r="M63" s="810" t="s">
        <v>217</v>
      </c>
      <c r="N63" s="118">
        <v>0.1</v>
      </c>
      <c r="O63" s="104">
        <v>0.1</v>
      </c>
      <c r="P63" s="116">
        <f t="shared" si="1"/>
        <v>1</v>
      </c>
      <c r="Q63" s="38">
        <v>0</v>
      </c>
      <c r="R63" s="38">
        <v>0</v>
      </c>
      <c r="S63" s="116">
        <v>0</v>
      </c>
      <c r="T63" s="32" t="s">
        <v>824</v>
      </c>
    </row>
    <row r="64" spans="1:20" ht="60" customHeight="1" x14ac:dyDescent="0.25">
      <c r="A64" s="826"/>
      <c r="B64" s="835"/>
      <c r="C64" s="839"/>
      <c r="D64" s="25">
        <v>53</v>
      </c>
      <c r="E64" s="36" t="s">
        <v>358</v>
      </c>
      <c r="F64" s="31" t="s">
        <v>359</v>
      </c>
      <c r="G64" s="31" t="s">
        <v>360</v>
      </c>
      <c r="H64" s="31" t="s">
        <v>361</v>
      </c>
      <c r="I64" s="33" t="s">
        <v>362</v>
      </c>
      <c r="J64" s="826"/>
      <c r="K64" s="809"/>
      <c r="L64" s="836"/>
      <c r="M64" s="810"/>
      <c r="N64" s="118">
        <v>0.1</v>
      </c>
      <c r="O64" s="104">
        <v>0.1</v>
      </c>
      <c r="P64" s="116">
        <f t="shared" si="1"/>
        <v>1</v>
      </c>
      <c r="Q64" s="38">
        <v>0</v>
      </c>
      <c r="R64" s="38">
        <v>0</v>
      </c>
      <c r="S64" s="116">
        <v>0</v>
      </c>
      <c r="T64" s="32" t="s">
        <v>825</v>
      </c>
    </row>
    <row r="65" spans="1:20" ht="60" customHeight="1" x14ac:dyDescent="0.25">
      <c r="A65" s="826"/>
      <c r="B65" s="835"/>
      <c r="C65" s="839"/>
      <c r="D65" s="25">
        <v>54</v>
      </c>
      <c r="E65" s="36" t="s">
        <v>363</v>
      </c>
      <c r="F65" s="31" t="s">
        <v>364</v>
      </c>
      <c r="G65" s="31" t="s">
        <v>365</v>
      </c>
      <c r="H65" s="31" t="s">
        <v>366</v>
      </c>
      <c r="I65" s="83" t="s">
        <v>367</v>
      </c>
      <c r="J65" s="826"/>
      <c r="K65" s="809"/>
      <c r="L65" s="836"/>
      <c r="M65" s="810"/>
      <c r="N65" s="118">
        <v>0.1</v>
      </c>
      <c r="O65" s="104">
        <v>0.1</v>
      </c>
      <c r="P65" s="116">
        <f t="shared" si="1"/>
        <v>1</v>
      </c>
      <c r="Q65" s="38">
        <v>0</v>
      </c>
      <c r="R65" s="38">
        <v>0</v>
      </c>
      <c r="S65" s="116">
        <v>0</v>
      </c>
      <c r="T65" s="32" t="s">
        <v>826</v>
      </c>
    </row>
    <row r="66" spans="1:20" ht="60" customHeight="1" x14ac:dyDescent="0.25">
      <c r="A66" s="826"/>
      <c r="B66" s="835" t="s">
        <v>368</v>
      </c>
      <c r="C66" s="835" t="s">
        <v>369</v>
      </c>
      <c r="D66" s="25">
        <v>55</v>
      </c>
      <c r="E66" s="31" t="s">
        <v>370</v>
      </c>
      <c r="F66" s="31" t="s">
        <v>371</v>
      </c>
      <c r="G66" s="31" t="s">
        <v>372</v>
      </c>
      <c r="H66" s="31" t="s">
        <v>373</v>
      </c>
      <c r="I66" s="33" t="s">
        <v>374</v>
      </c>
      <c r="J66" s="826"/>
      <c r="K66" s="809"/>
      <c r="L66" s="836"/>
      <c r="M66" s="810"/>
      <c r="N66" s="118">
        <v>0.1</v>
      </c>
      <c r="O66" s="104">
        <v>0.1</v>
      </c>
      <c r="P66" s="116">
        <f t="shared" si="1"/>
        <v>1</v>
      </c>
      <c r="Q66" s="38">
        <v>4450000</v>
      </c>
      <c r="R66" s="38">
        <v>4450000</v>
      </c>
      <c r="S66" s="116">
        <f>R66/Q66</f>
        <v>1</v>
      </c>
      <c r="T66" s="32" t="s">
        <v>827</v>
      </c>
    </row>
    <row r="67" spans="1:20" ht="60" customHeight="1" x14ac:dyDescent="0.25">
      <c r="A67" s="826"/>
      <c r="B67" s="835"/>
      <c r="C67" s="835"/>
      <c r="D67" s="25">
        <v>56</v>
      </c>
      <c r="E67" s="31" t="s">
        <v>375</v>
      </c>
      <c r="F67" s="31" t="s">
        <v>376</v>
      </c>
      <c r="G67" s="31" t="s">
        <v>377</v>
      </c>
      <c r="H67" s="31" t="s">
        <v>378</v>
      </c>
      <c r="I67" s="33" t="s">
        <v>379</v>
      </c>
      <c r="J67" s="826"/>
      <c r="K67" s="809"/>
      <c r="L67" s="836"/>
      <c r="M67" s="810"/>
      <c r="N67" s="118">
        <v>0.12</v>
      </c>
      <c r="O67" s="104">
        <v>0.12</v>
      </c>
      <c r="P67" s="116">
        <f t="shared" si="1"/>
        <v>1</v>
      </c>
      <c r="Q67" s="38">
        <v>0</v>
      </c>
      <c r="R67" s="38">
        <v>0</v>
      </c>
      <c r="S67" s="116">
        <v>0</v>
      </c>
      <c r="T67" s="32" t="s">
        <v>828</v>
      </c>
    </row>
    <row r="68" spans="1:20" ht="60" customHeight="1" x14ac:dyDescent="0.25">
      <c r="A68" s="842" t="s">
        <v>393</v>
      </c>
      <c r="B68" s="809" t="s">
        <v>394</v>
      </c>
      <c r="C68" s="809" t="s">
        <v>395</v>
      </c>
      <c r="D68" s="25">
        <v>57</v>
      </c>
      <c r="E68" s="31" t="s">
        <v>396</v>
      </c>
      <c r="F68" s="31" t="s">
        <v>397</v>
      </c>
      <c r="G68" s="31" t="s">
        <v>398</v>
      </c>
      <c r="H68" s="31" t="s">
        <v>399</v>
      </c>
      <c r="I68" s="33" t="s">
        <v>400</v>
      </c>
      <c r="J68" s="55" t="s">
        <v>233</v>
      </c>
      <c r="K68" s="25" t="s">
        <v>234</v>
      </c>
      <c r="L68" s="29">
        <v>197</v>
      </c>
      <c r="M68" s="56" t="s">
        <v>217</v>
      </c>
      <c r="N68" s="118">
        <v>0.1</v>
      </c>
      <c r="O68" s="104">
        <v>0.1</v>
      </c>
      <c r="P68" s="116">
        <f t="shared" si="1"/>
        <v>1</v>
      </c>
      <c r="Q68" s="38">
        <v>0</v>
      </c>
      <c r="R68" s="38">
        <v>0</v>
      </c>
      <c r="S68" s="116">
        <v>0</v>
      </c>
      <c r="T68" s="32" t="s">
        <v>871</v>
      </c>
    </row>
    <row r="69" spans="1:20" ht="60" customHeight="1" x14ac:dyDescent="0.25">
      <c r="A69" s="842"/>
      <c r="B69" s="809"/>
      <c r="C69" s="809"/>
      <c r="D69" s="25">
        <v>58</v>
      </c>
      <c r="E69" s="31" t="s">
        <v>401</v>
      </c>
      <c r="F69" s="31" t="s">
        <v>402</v>
      </c>
      <c r="G69" s="31" t="s">
        <v>403</v>
      </c>
      <c r="H69" s="31" t="s">
        <v>404</v>
      </c>
      <c r="I69" s="33" t="s">
        <v>405</v>
      </c>
      <c r="J69" s="84" t="s">
        <v>406</v>
      </c>
      <c r="K69" s="29" t="s">
        <v>407</v>
      </c>
      <c r="L69" s="41">
        <v>207</v>
      </c>
      <c r="M69" s="64" t="s">
        <v>408</v>
      </c>
      <c r="N69" s="118">
        <v>0.1</v>
      </c>
      <c r="O69" s="104">
        <v>0.1</v>
      </c>
      <c r="P69" s="116">
        <f t="shared" si="1"/>
        <v>1</v>
      </c>
      <c r="Q69" s="38">
        <v>14433333</v>
      </c>
      <c r="R69" s="38">
        <v>14433333</v>
      </c>
      <c r="S69" s="116">
        <f>R69/Q69</f>
        <v>1</v>
      </c>
      <c r="T69" s="32" t="s">
        <v>829</v>
      </c>
    </row>
    <row r="70" spans="1:20" ht="60" customHeight="1" x14ac:dyDescent="0.25">
      <c r="A70" s="842"/>
      <c r="B70" s="809"/>
      <c r="C70" s="809"/>
      <c r="D70" s="25">
        <v>59</v>
      </c>
      <c r="E70" s="25" t="s">
        <v>409</v>
      </c>
      <c r="F70" s="25" t="s">
        <v>410</v>
      </c>
      <c r="G70" s="25" t="s">
        <v>411</v>
      </c>
      <c r="H70" s="25" t="s">
        <v>412</v>
      </c>
      <c r="I70" s="53" t="s">
        <v>413</v>
      </c>
      <c r="J70" s="826" t="s">
        <v>233</v>
      </c>
      <c r="K70" s="809" t="s">
        <v>234</v>
      </c>
      <c r="L70" s="837">
        <v>197</v>
      </c>
      <c r="M70" s="56" t="s">
        <v>217</v>
      </c>
      <c r="N70" s="118">
        <v>0.09</v>
      </c>
      <c r="O70" s="104">
        <v>0.04</v>
      </c>
      <c r="P70" s="116">
        <f t="shared" si="1"/>
        <v>0.44444444444444448</v>
      </c>
      <c r="Q70" s="38">
        <v>0</v>
      </c>
      <c r="R70" s="38">
        <v>0</v>
      </c>
      <c r="S70" s="116">
        <v>0</v>
      </c>
      <c r="T70" s="32" t="s">
        <v>830</v>
      </c>
    </row>
    <row r="71" spans="1:20" ht="60" customHeight="1" x14ac:dyDescent="0.25">
      <c r="A71" s="842"/>
      <c r="B71" s="809"/>
      <c r="C71" s="809"/>
      <c r="D71" s="25">
        <v>60</v>
      </c>
      <c r="E71" s="15" t="s">
        <v>414</v>
      </c>
      <c r="F71" s="15" t="s">
        <v>415</v>
      </c>
      <c r="G71" s="15" t="s">
        <v>416</v>
      </c>
      <c r="H71" s="15" t="s">
        <v>417</v>
      </c>
      <c r="I71" s="85" t="s">
        <v>413</v>
      </c>
      <c r="J71" s="826"/>
      <c r="K71" s="809"/>
      <c r="L71" s="837"/>
      <c r="M71" s="65" t="s">
        <v>217</v>
      </c>
      <c r="N71" s="55">
        <v>1</v>
      </c>
      <c r="O71" s="25">
        <v>0.5</v>
      </c>
      <c r="P71" s="116">
        <f t="shared" si="1"/>
        <v>0.5</v>
      </c>
      <c r="Q71" s="38">
        <v>0</v>
      </c>
      <c r="R71" s="38">
        <v>0</v>
      </c>
      <c r="S71" s="116">
        <v>0</v>
      </c>
      <c r="T71" s="32"/>
    </row>
    <row r="72" spans="1:20" ht="60" customHeight="1" x14ac:dyDescent="0.25">
      <c r="A72" s="842"/>
      <c r="B72" s="809"/>
      <c r="C72" s="809" t="s">
        <v>418</v>
      </c>
      <c r="D72" s="25">
        <v>61</v>
      </c>
      <c r="E72" s="31" t="s">
        <v>419</v>
      </c>
      <c r="F72" s="31" t="s">
        <v>420</v>
      </c>
      <c r="G72" s="31" t="s">
        <v>421</v>
      </c>
      <c r="H72" s="31" t="s">
        <v>422</v>
      </c>
      <c r="I72" s="33" t="s">
        <v>423</v>
      </c>
      <c r="J72" s="55" t="s">
        <v>389</v>
      </c>
      <c r="K72" s="25" t="s">
        <v>424</v>
      </c>
      <c r="L72" s="29">
        <v>234</v>
      </c>
      <c r="M72" s="62" t="s">
        <v>425</v>
      </c>
      <c r="N72" s="55">
        <v>1</v>
      </c>
      <c r="O72" s="25">
        <v>0.5</v>
      </c>
      <c r="P72" s="116">
        <f t="shared" si="1"/>
        <v>0.5</v>
      </c>
      <c r="Q72" s="38">
        <v>6000000</v>
      </c>
      <c r="R72" s="38">
        <v>6000000</v>
      </c>
      <c r="S72" s="116">
        <f>R72/Q72</f>
        <v>1</v>
      </c>
      <c r="T72" s="32" t="s">
        <v>831</v>
      </c>
    </row>
    <row r="73" spans="1:20" ht="60" customHeight="1" x14ac:dyDescent="0.25">
      <c r="A73" s="842"/>
      <c r="B73" s="809"/>
      <c r="C73" s="809"/>
      <c r="D73" s="25">
        <v>62</v>
      </c>
      <c r="E73" s="31" t="s">
        <v>426</v>
      </c>
      <c r="F73" s="31" t="s">
        <v>427</v>
      </c>
      <c r="G73" s="31" t="s">
        <v>428</v>
      </c>
      <c r="H73" s="31" t="s">
        <v>429</v>
      </c>
      <c r="I73" s="33" t="s">
        <v>430</v>
      </c>
      <c r="J73" s="55" t="s">
        <v>233</v>
      </c>
      <c r="K73" s="25" t="s">
        <v>234</v>
      </c>
      <c r="L73" s="29">
        <v>197</v>
      </c>
      <c r="M73" s="56" t="s">
        <v>217</v>
      </c>
      <c r="N73" s="118">
        <v>0.09</v>
      </c>
      <c r="O73" s="104">
        <v>0.03</v>
      </c>
      <c r="P73" s="116">
        <f t="shared" si="1"/>
        <v>0.33333333333333331</v>
      </c>
      <c r="Q73" s="38">
        <v>0</v>
      </c>
      <c r="R73" s="38">
        <v>0</v>
      </c>
      <c r="S73" s="116">
        <v>0</v>
      </c>
      <c r="T73" s="32" t="s">
        <v>832</v>
      </c>
    </row>
    <row r="74" spans="1:20" ht="60" customHeight="1" x14ac:dyDescent="0.25">
      <c r="A74" s="842"/>
      <c r="B74" s="809"/>
      <c r="C74" s="809"/>
      <c r="D74" s="25">
        <v>63</v>
      </c>
      <c r="E74" s="31" t="s">
        <v>431</v>
      </c>
      <c r="F74" s="31" t="s">
        <v>432</v>
      </c>
      <c r="G74" s="31" t="s">
        <v>433</v>
      </c>
      <c r="H74" s="31" t="s">
        <v>434</v>
      </c>
      <c r="I74" s="33" t="s">
        <v>435</v>
      </c>
      <c r="J74" s="66" t="s">
        <v>96</v>
      </c>
      <c r="K74" s="40" t="s">
        <v>96</v>
      </c>
      <c r="L74" s="40" t="s">
        <v>96</v>
      </c>
      <c r="M74" s="61" t="s">
        <v>96</v>
      </c>
      <c r="N74" s="121">
        <v>3.0000000000000001E-3</v>
      </c>
      <c r="O74" s="25">
        <v>0</v>
      </c>
      <c r="P74" s="116">
        <v>0</v>
      </c>
      <c r="Q74" s="38">
        <v>0</v>
      </c>
      <c r="R74" s="38">
        <v>0</v>
      </c>
      <c r="S74" s="116">
        <v>0</v>
      </c>
      <c r="T74" s="32" t="s">
        <v>833</v>
      </c>
    </row>
    <row r="75" spans="1:20" ht="60" customHeight="1" x14ac:dyDescent="0.25">
      <c r="A75" s="842"/>
      <c r="B75" s="809"/>
      <c r="C75" s="809"/>
      <c r="D75" s="25">
        <v>64</v>
      </c>
      <c r="E75" s="15" t="s">
        <v>436</v>
      </c>
      <c r="F75" s="15" t="s">
        <v>437</v>
      </c>
      <c r="G75" s="15" t="s">
        <v>438</v>
      </c>
      <c r="H75" s="15" t="s">
        <v>439</v>
      </c>
      <c r="I75" s="85" t="s">
        <v>440</v>
      </c>
      <c r="J75" s="87" t="s">
        <v>389</v>
      </c>
      <c r="K75" s="17" t="s">
        <v>390</v>
      </c>
      <c r="L75" s="40" t="s">
        <v>441</v>
      </c>
      <c r="M75" s="67" t="s">
        <v>442</v>
      </c>
      <c r="N75" s="118">
        <v>0.05</v>
      </c>
      <c r="O75" s="104">
        <v>0.05</v>
      </c>
      <c r="P75" s="116">
        <f t="shared" si="1"/>
        <v>1</v>
      </c>
      <c r="Q75" s="38">
        <v>0</v>
      </c>
      <c r="R75" s="38">
        <v>0</v>
      </c>
      <c r="S75" s="116">
        <v>0</v>
      </c>
      <c r="T75" s="32" t="s">
        <v>834</v>
      </c>
    </row>
    <row r="76" spans="1:20" ht="60" customHeight="1" x14ac:dyDescent="0.25">
      <c r="A76" s="842"/>
      <c r="B76" s="809"/>
      <c r="C76" s="809"/>
      <c r="D76" s="25">
        <v>65</v>
      </c>
      <c r="E76" s="31" t="s">
        <v>443</v>
      </c>
      <c r="F76" s="31" t="s">
        <v>444</v>
      </c>
      <c r="G76" s="31" t="s">
        <v>445</v>
      </c>
      <c r="H76" s="31" t="s">
        <v>446</v>
      </c>
      <c r="I76" s="33" t="s">
        <v>447</v>
      </c>
      <c r="J76" s="69" t="s">
        <v>233</v>
      </c>
      <c r="K76" s="41" t="s">
        <v>234</v>
      </c>
      <c r="L76" s="29">
        <v>197</v>
      </c>
      <c r="M76" s="56" t="s">
        <v>217</v>
      </c>
      <c r="N76" s="118">
        <v>0.09</v>
      </c>
      <c r="O76" s="104">
        <v>0.09</v>
      </c>
      <c r="P76" s="116">
        <f t="shared" si="1"/>
        <v>1</v>
      </c>
      <c r="Q76" s="38">
        <v>4450000</v>
      </c>
      <c r="R76" s="38">
        <v>4450000</v>
      </c>
      <c r="S76" s="116">
        <f>R76/Q76</f>
        <v>1</v>
      </c>
      <c r="T76" s="32" t="s">
        <v>835</v>
      </c>
    </row>
    <row r="77" spans="1:20" ht="60" customHeight="1" x14ac:dyDescent="0.25">
      <c r="A77" s="842"/>
      <c r="B77" s="809" t="s">
        <v>448</v>
      </c>
      <c r="C77" s="809" t="s">
        <v>449</v>
      </c>
      <c r="D77" s="25">
        <v>66</v>
      </c>
      <c r="E77" s="25" t="s">
        <v>450</v>
      </c>
      <c r="F77" s="25" t="s">
        <v>451</v>
      </c>
      <c r="G77" s="25" t="s">
        <v>452</v>
      </c>
      <c r="H77" s="25" t="s">
        <v>453</v>
      </c>
      <c r="I77" s="53" t="s">
        <v>454</v>
      </c>
      <c r="J77" s="55" t="s">
        <v>254</v>
      </c>
      <c r="K77" s="25" t="s">
        <v>262</v>
      </c>
      <c r="L77" s="42">
        <v>136</v>
      </c>
      <c r="M77" s="56" t="s">
        <v>455</v>
      </c>
      <c r="N77" s="118">
        <v>0.1</v>
      </c>
      <c r="O77" s="104">
        <v>0.1</v>
      </c>
      <c r="P77" s="116">
        <f t="shared" si="1"/>
        <v>1</v>
      </c>
      <c r="Q77" s="38">
        <v>0</v>
      </c>
      <c r="R77" s="38">
        <v>0</v>
      </c>
      <c r="S77" s="116">
        <v>0</v>
      </c>
      <c r="T77" s="32" t="s">
        <v>836</v>
      </c>
    </row>
    <row r="78" spans="1:20" ht="60" customHeight="1" x14ac:dyDescent="0.25">
      <c r="A78" s="842"/>
      <c r="B78" s="809"/>
      <c r="C78" s="809"/>
      <c r="D78" s="25">
        <v>67</v>
      </c>
      <c r="E78" s="31" t="s">
        <v>456</v>
      </c>
      <c r="F78" s="31" t="s">
        <v>457</v>
      </c>
      <c r="G78" s="31" t="s">
        <v>458</v>
      </c>
      <c r="H78" s="31" t="s">
        <v>459</v>
      </c>
      <c r="I78" s="33" t="s">
        <v>460</v>
      </c>
      <c r="J78" s="826" t="s">
        <v>233</v>
      </c>
      <c r="K78" s="809" t="s">
        <v>234</v>
      </c>
      <c r="L78" s="837">
        <v>197</v>
      </c>
      <c r="M78" s="56" t="s">
        <v>217</v>
      </c>
      <c r="N78" s="121">
        <v>6.0000000000000001E-3</v>
      </c>
      <c r="O78" s="25">
        <v>0</v>
      </c>
      <c r="P78" s="116">
        <v>0</v>
      </c>
      <c r="Q78" s="38">
        <v>0</v>
      </c>
      <c r="R78" s="38">
        <v>0</v>
      </c>
      <c r="S78" s="116">
        <v>0</v>
      </c>
      <c r="T78" s="32" t="s">
        <v>833</v>
      </c>
    </row>
    <row r="79" spans="1:20" ht="60" customHeight="1" x14ac:dyDescent="0.25">
      <c r="A79" s="842"/>
      <c r="B79" s="809"/>
      <c r="C79" s="809"/>
      <c r="D79" s="25">
        <v>68</v>
      </c>
      <c r="E79" s="31" t="s">
        <v>461</v>
      </c>
      <c r="F79" s="31" t="s">
        <v>462</v>
      </c>
      <c r="G79" s="31" t="s">
        <v>463</v>
      </c>
      <c r="H79" s="31" t="s">
        <v>464</v>
      </c>
      <c r="I79" s="33" t="s">
        <v>465</v>
      </c>
      <c r="J79" s="826"/>
      <c r="K79" s="809"/>
      <c r="L79" s="837"/>
      <c r="M79" s="56" t="s">
        <v>217</v>
      </c>
      <c r="N79" s="118">
        <v>0.1</v>
      </c>
      <c r="O79" s="25">
        <v>0</v>
      </c>
      <c r="P79" s="116">
        <f t="shared" si="1"/>
        <v>0</v>
      </c>
      <c r="Q79" s="38">
        <v>0</v>
      </c>
      <c r="R79" s="38">
        <v>0</v>
      </c>
      <c r="S79" s="116">
        <v>0</v>
      </c>
      <c r="T79" s="32" t="s">
        <v>837</v>
      </c>
    </row>
    <row r="80" spans="1:20" ht="60" customHeight="1" x14ac:dyDescent="0.25">
      <c r="A80" s="842"/>
      <c r="B80" s="809"/>
      <c r="C80" s="809" t="s">
        <v>466</v>
      </c>
      <c r="D80" s="25">
        <v>69</v>
      </c>
      <c r="E80" s="31" t="s">
        <v>467</v>
      </c>
      <c r="F80" s="31" t="s">
        <v>468</v>
      </c>
      <c r="G80" s="31" t="s">
        <v>469</v>
      </c>
      <c r="H80" s="31" t="s">
        <v>470</v>
      </c>
      <c r="I80" s="33" t="s">
        <v>471</v>
      </c>
      <c r="J80" s="826"/>
      <c r="K80" s="809"/>
      <c r="L80" s="837"/>
      <c r="M80" s="56" t="s">
        <v>217</v>
      </c>
      <c r="N80" s="121">
        <v>5.0000000000000001E-3</v>
      </c>
      <c r="O80" s="105">
        <v>5.0000000000000001E-3</v>
      </c>
      <c r="P80" s="116">
        <f t="shared" si="1"/>
        <v>1</v>
      </c>
      <c r="Q80" s="38">
        <v>0</v>
      </c>
      <c r="R80" s="38">
        <v>0</v>
      </c>
      <c r="S80" s="116">
        <v>0</v>
      </c>
      <c r="T80" s="32" t="s">
        <v>838</v>
      </c>
    </row>
    <row r="81" spans="1:20" ht="60" customHeight="1" x14ac:dyDescent="0.25">
      <c r="A81" s="842"/>
      <c r="B81" s="809"/>
      <c r="C81" s="809"/>
      <c r="D81" s="25">
        <v>70</v>
      </c>
      <c r="E81" s="25" t="s">
        <v>472</v>
      </c>
      <c r="F81" s="25" t="s">
        <v>473</v>
      </c>
      <c r="G81" s="25" t="s">
        <v>474</v>
      </c>
      <c r="H81" s="25" t="s">
        <v>475</v>
      </c>
      <c r="I81" s="53" t="s">
        <v>476</v>
      </c>
      <c r="J81" s="826"/>
      <c r="K81" s="809"/>
      <c r="L81" s="837"/>
      <c r="M81" s="56" t="s">
        <v>217</v>
      </c>
      <c r="N81" s="118">
        <v>0.08</v>
      </c>
      <c r="O81" s="104">
        <v>0.08</v>
      </c>
      <c r="P81" s="116">
        <f t="shared" si="1"/>
        <v>1</v>
      </c>
      <c r="Q81" s="38">
        <v>19000000</v>
      </c>
      <c r="R81" s="38">
        <v>19000000</v>
      </c>
      <c r="S81" s="116">
        <f>R81/Q81</f>
        <v>1</v>
      </c>
      <c r="T81" s="32" t="s">
        <v>839</v>
      </c>
    </row>
    <row r="82" spans="1:20" ht="60" customHeight="1" x14ac:dyDescent="0.25">
      <c r="A82" s="842"/>
      <c r="B82" s="809"/>
      <c r="C82" s="809"/>
      <c r="D82" s="25">
        <v>71</v>
      </c>
      <c r="E82" s="25" t="s">
        <v>477</v>
      </c>
      <c r="F82" s="25" t="s">
        <v>478</v>
      </c>
      <c r="G82" s="25" t="s">
        <v>479</v>
      </c>
      <c r="H82" s="25" t="s">
        <v>480</v>
      </c>
      <c r="I82" s="53" t="s">
        <v>481</v>
      </c>
      <c r="J82" s="55" t="s">
        <v>385</v>
      </c>
      <c r="K82" s="25" t="s">
        <v>386</v>
      </c>
      <c r="L82" s="41">
        <v>219</v>
      </c>
      <c r="M82" s="56" t="s">
        <v>482</v>
      </c>
      <c r="N82" s="118">
        <v>0.08</v>
      </c>
      <c r="O82" s="104">
        <v>0.08</v>
      </c>
      <c r="P82" s="116">
        <f t="shared" si="1"/>
        <v>1</v>
      </c>
      <c r="Q82" s="38">
        <v>0</v>
      </c>
      <c r="R82" s="38">
        <v>0</v>
      </c>
      <c r="S82" s="116">
        <v>0</v>
      </c>
      <c r="T82" s="32" t="s">
        <v>840</v>
      </c>
    </row>
    <row r="83" spans="1:20" ht="60" customHeight="1" x14ac:dyDescent="0.25">
      <c r="A83" s="842"/>
      <c r="B83" s="809"/>
      <c r="C83" s="809"/>
      <c r="D83" s="25">
        <v>72</v>
      </c>
      <c r="E83" s="25" t="s">
        <v>483</v>
      </c>
      <c r="F83" s="25" t="s">
        <v>484</v>
      </c>
      <c r="G83" s="25" t="s">
        <v>485</v>
      </c>
      <c r="H83" s="25" t="s">
        <v>486</v>
      </c>
      <c r="I83" s="53" t="s">
        <v>487</v>
      </c>
      <c r="J83" s="55" t="s">
        <v>233</v>
      </c>
      <c r="K83" s="25" t="s">
        <v>234</v>
      </c>
      <c r="L83" s="29">
        <v>197</v>
      </c>
      <c r="M83" s="56" t="s">
        <v>217</v>
      </c>
      <c r="N83" s="121">
        <v>9.5000000000000001E-2</v>
      </c>
      <c r="O83" s="25">
        <v>0</v>
      </c>
      <c r="P83" s="116">
        <f t="shared" si="1"/>
        <v>0</v>
      </c>
      <c r="Q83" s="38">
        <v>0</v>
      </c>
      <c r="R83" s="38">
        <v>0</v>
      </c>
      <c r="S83" s="116">
        <v>0</v>
      </c>
      <c r="T83" s="32" t="s">
        <v>841</v>
      </c>
    </row>
    <row r="84" spans="1:20" ht="60" customHeight="1" x14ac:dyDescent="0.25">
      <c r="A84" s="842"/>
      <c r="B84" s="809"/>
      <c r="C84" s="809"/>
      <c r="D84" s="25">
        <v>73</v>
      </c>
      <c r="E84" s="31" t="s">
        <v>488</v>
      </c>
      <c r="F84" s="31" t="s">
        <v>489</v>
      </c>
      <c r="G84" s="31" t="s">
        <v>490</v>
      </c>
      <c r="H84" s="31" t="s">
        <v>491</v>
      </c>
      <c r="I84" s="33" t="s">
        <v>492</v>
      </c>
      <c r="J84" s="66" t="s">
        <v>236</v>
      </c>
      <c r="K84" s="40" t="s">
        <v>493</v>
      </c>
      <c r="L84" s="41">
        <v>86</v>
      </c>
      <c r="M84" s="32" t="s">
        <v>494</v>
      </c>
      <c r="N84" s="118">
        <v>0.09</v>
      </c>
      <c r="O84" s="25">
        <v>0</v>
      </c>
      <c r="P84" s="116">
        <f t="shared" si="1"/>
        <v>0</v>
      </c>
      <c r="Q84" s="38">
        <v>0</v>
      </c>
      <c r="R84" s="38">
        <v>0</v>
      </c>
      <c r="S84" s="116">
        <v>0</v>
      </c>
      <c r="T84" s="32" t="s">
        <v>841</v>
      </c>
    </row>
    <row r="85" spans="1:20" ht="60" customHeight="1" x14ac:dyDescent="0.25">
      <c r="A85" s="842" t="s">
        <v>495</v>
      </c>
      <c r="B85" s="837" t="s">
        <v>496</v>
      </c>
      <c r="C85" s="809" t="s">
        <v>497</v>
      </c>
      <c r="D85" s="25">
        <v>74</v>
      </c>
      <c r="E85" s="25" t="s">
        <v>498</v>
      </c>
      <c r="F85" s="25" t="s">
        <v>499</v>
      </c>
      <c r="G85" s="25" t="s">
        <v>500</v>
      </c>
      <c r="H85" s="25" t="s">
        <v>501</v>
      </c>
      <c r="I85" s="53" t="s">
        <v>502</v>
      </c>
      <c r="J85" s="55" t="s">
        <v>382</v>
      </c>
      <c r="K85" s="25" t="s">
        <v>383</v>
      </c>
      <c r="L85" s="41">
        <v>250</v>
      </c>
      <c r="M85" s="53" t="s">
        <v>384</v>
      </c>
      <c r="N85" s="118">
        <v>0.09</v>
      </c>
      <c r="O85" s="104">
        <v>0.09</v>
      </c>
      <c r="P85" s="116">
        <f t="shared" si="1"/>
        <v>1</v>
      </c>
      <c r="Q85" s="38">
        <v>0</v>
      </c>
      <c r="R85" s="38">
        <v>0</v>
      </c>
      <c r="S85" s="116">
        <v>0</v>
      </c>
      <c r="T85" s="32" t="s">
        <v>842</v>
      </c>
    </row>
    <row r="86" spans="1:20" ht="60" customHeight="1" x14ac:dyDescent="0.25">
      <c r="A86" s="842"/>
      <c r="B86" s="837"/>
      <c r="C86" s="809"/>
      <c r="D86" s="25">
        <v>75</v>
      </c>
      <c r="E86" s="25" t="s">
        <v>503</v>
      </c>
      <c r="F86" s="25" t="s">
        <v>504</v>
      </c>
      <c r="G86" s="25" t="s">
        <v>505</v>
      </c>
      <c r="H86" s="25" t="s">
        <v>506</v>
      </c>
      <c r="I86" s="53" t="s">
        <v>507</v>
      </c>
      <c r="J86" s="55" t="s">
        <v>406</v>
      </c>
      <c r="K86" s="25" t="s">
        <v>407</v>
      </c>
      <c r="L86" s="41">
        <v>231</v>
      </c>
      <c r="M86" s="53" t="s">
        <v>391</v>
      </c>
      <c r="N86" s="118">
        <v>0.1</v>
      </c>
      <c r="O86" s="104">
        <v>0.1</v>
      </c>
      <c r="P86" s="116">
        <f t="shared" si="1"/>
        <v>1</v>
      </c>
      <c r="Q86" s="38">
        <v>0</v>
      </c>
      <c r="R86" s="38">
        <v>0</v>
      </c>
      <c r="S86" s="116">
        <v>0</v>
      </c>
      <c r="T86" s="32" t="s">
        <v>762</v>
      </c>
    </row>
    <row r="87" spans="1:20" ht="60" customHeight="1" x14ac:dyDescent="0.25">
      <c r="A87" s="842"/>
      <c r="B87" s="837"/>
      <c r="C87" s="809"/>
      <c r="D87" s="25">
        <v>76</v>
      </c>
      <c r="E87" s="25" t="s">
        <v>508</v>
      </c>
      <c r="F87" s="25" t="s">
        <v>509</v>
      </c>
      <c r="G87" s="25" t="s">
        <v>510</v>
      </c>
      <c r="H87" s="25" t="s">
        <v>511</v>
      </c>
      <c r="I87" s="86" t="s">
        <v>512</v>
      </c>
      <c r="J87" s="55" t="s">
        <v>389</v>
      </c>
      <c r="K87" s="25" t="s">
        <v>390</v>
      </c>
      <c r="L87" s="41">
        <v>232</v>
      </c>
      <c r="M87" s="53" t="s">
        <v>391</v>
      </c>
      <c r="N87" s="118">
        <v>0.1</v>
      </c>
      <c r="O87" s="25">
        <v>0</v>
      </c>
      <c r="P87" s="116">
        <v>0</v>
      </c>
      <c r="Q87" s="38">
        <v>0</v>
      </c>
      <c r="R87" s="38">
        <v>0</v>
      </c>
      <c r="S87" s="116">
        <v>0</v>
      </c>
      <c r="T87" s="32" t="s">
        <v>843</v>
      </c>
    </row>
    <row r="88" spans="1:20" ht="60" customHeight="1" x14ac:dyDescent="0.25">
      <c r="A88" s="842"/>
      <c r="B88" s="837"/>
      <c r="C88" s="809"/>
      <c r="D88" s="25">
        <v>77</v>
      </c>
      <c r="E88" s="25" t="s">
        <v>513</v>
      </c>
      <c r="F88" s="25" t="s">
        <v>514</v>
      </c>
      <c r="G88" s="25" t="s">
        <v>515</v>
      </c>
      <c r="H88" s="25" t="s">
        <v>516</v>
      </c>
      <c r="I88" s="53" t="s">
        <v>517</v>
      </c>
      <c r="J88" s="59" t="s">
        <v>215</v>
      </c>
      <c r="K88" s="27" t="s">
        <v>216</v>
      </c>
      <c r="L88" s="28">
        <v>197</v>
      </c>
      <c r="M88" s="60" t="s">
        <v>217</v>
      </c>
      <c r="N88" s="118">
        <v>0.09</v>
      </c>
      <c r="O88" s="104">
        <v>0.09</v>
      </c>
      <c r="P88" s="116">
        <f t="shared" si="1"/>
        <v>1</v>
      </c>
      <c r="Q88" s="38">
        <v>5000000</v>
      </c>
      <c r="R88" s="38">
        <v>5000000</v>
      </c>
      <c r="S88" s="116">
        <f>R88/Q88</f>
        <v>1</v>
      </c>
      <c r="T88" s="32" t="s">
        <v>844</v>
      </c>
    </row>
    <row r="89" spans="1:20" ht="60" customHeight="1" x14ac:dyDescent="0.25">
      <c r="A89" s="842"/>
      <c r="B89" s="837"/>
      <c r="C89" s="809"/>
      <c r="D89" s="25">
        <v>78</v>
      </c>
      <c r="E89" s="25" t="s">
        <v>518</v>
      </c>
      <c r="F89" s="25" t="s">
        <v>519</v>
      </c>
      <c r="G89" s="25" t="s">
        <v>520</v>
      </c>
      <c r="H89" s="25" t="s">
        <v>516</v>
      </c>
      <c r="I89" s="53" t="s">
        <v>521</v>
      </c>
      <c r="J89" s="59" t="s">
        <v>215</v>
      </c>
      <c r="K89" s="27" t="s">
        <v>216</v>
      </c>
      <c r="L89" s="28">
        <v>197</v>
      </c>
      <c r="M89" s="60" t="s">
        <v>217</v>
      </c>
      <c r="N89" s="118">
        <v>0.09</v>
      </c>
      <c r="O89" s="104">
        <v>0.09</v>
      </c>
      <c r="P89" s="116">
        <f t="shared" si="1"/>
        <v>1</v>
      </c>
      <c r="Q89" s="38">
        <v>0</v>
      </c>
      <c r="R89" s="38">
        <v>0</v>
      </c>
      <c r="S89" s="116">
        <v>0</v>
      </c>
      <c r="T89" s="32" t="s">
        <v>845</v>
      </c>
    </row>
    <row r="90" spans="1:20" ht="60" customHeight="1" x14ac:dyDescent="0.25">
      <c r="A90" s="842"/>
      <c r="B90" s="837"/>
      <c r="C90" s="835" t="s">
        <v>522</v>
      </c>
      <c r="D90" s="25">
        <v>79</v>
      </c>
      <c r="E90" s="25" t="s">
        <v>523</v>
      </c>
      <c r="F90" s="25" t="s">
        <v>524</v>
      </c>
      <c r="G90" s="25" t="s">
        <v>525</v>
      </c>
      <c r="H90" s="25" t="s">
        <v>59</v>
      </c>
      <c r="I90" s="53" t="s">
        <v>521</v>
      </c>
      <c r="J90" s="87" t="s">
        <v>265</v>
      </c>
      <c r="K90" s="17" t="s">
        <v>266</v>
      </c>
      <c r="L90" s="27">
        <v>186</v>
      </c>
      <c r="M90" s="62" t="s">
        <v>526</v>
      </c>
      <c r="N90" s="118">
        <v>0.09</v>
      </c>
      <c r="O90" s="104">
        <v>0.09</v>
      </c>
      <c r="P90" s="116">
        <f t="shared" si="1"/>
        <v>1</v>
      </c>
      <c r="Q90" s="38">
        <v>0</v>
      </c>
      <c r="R90" s="38">
        <v>0</v>
      </c>
      <c r="S90" s="116">
        <v>0</v>
      </c>
      <c r="T90" s="32" t="s">
        <v>846</v>
      </c>
    </row>
    <row r="91" spans="1:20" ht="60" customHeight="1" x14ac:dyDescent="0.25">
      <c r="A91" s="842"/>
      <c r="B91" s="837"/>
      <c r="C91" s="835"/>
      <c r="D91" s="25">
        <v>80</v>
      </c>
      <c r="E91" s="25" t="s">
        <v>527</v>
      </c>
      <c r="F91" s="25" t="s">
        <v>528</v>
      </c>
      <c r="G91" s="25" t="s">
        <v>529</v>
      </c>
      <c r="H91" s="25" t="s">
        <v>530</v>
      </c>
      <c r="I91" s="86" t="s">
        <v>531</v>
      </c>
      <c r="J91" s="55" t="s">
        <v>532</v>
      </c>
      <c r="K91" s="25" t="s">
        <v>533</v>
      </c>
      <c r="L91" s="25" t="s">
        <v>534</v>
      </c>
      <c r="M91" s="53" t="s">
        <v>535</v>
      </c>
      <c r="N91" s="118">
        <v>0.09</v>
      </c>
      <c r="O91" s="104">
        <v>0.09</v>
      </c>
      <c r="P91" s="116">
        <f t="shared" si="1"/>
        <v>1</v>
      </c>
      <c r="Q91" s="38">
        <v>0</v>
      </c>
      <c r="R91" s="38">
        <v>0</v>
      </c>
      <c r="S91" s="116">
        <v>0</v>
      </c>
      <c r="T91" s="32" t="s">
        <v>847</v>
      </c>
    </row>
    <row r="92" spans="1:20" ht="60" customHeight="1" x14ac:dyDescent="0.25">
      <c r="A92" s="842"/>
      <c r="B92" s="837"/>
      <c r="C92" s="835"/>
      <c r="D92" s="25">
        <v>81</v>
      </c>
      <c r="E92" s="25" t="s">
        <v>536</v>
      </c>
      <c r="F92" s="25" t="s">
        <v>537</v>
      </c>
      <c r="G92" s="25" t="s">
        <v>538</v>
      </c>
      <c r="H92" s="25" t="s">
        <v>539</v>
      </c>
      <c r="I92" s="53" t="s">
        <v>540</v>
      </c>
      <c r="J92" s="55" t="s">
        <v>385</v>
      </c>
      <c r="K92" s="25" t="s">
        <v>386</v>
      </c>
      <c r="L92" s="41">
        <v>219</v>
      </c>
      <c r="M92" s="32" t="s">
        <v>482</v>
      </c>
      <c r="N92" s="118">
        <v>0.09</v>
      </c>
      <c r="O92" s="104">
        <v>0.09</v>
      </c>
      <c r="P92" s="116">
        <f t="shared" si="1"/>
        <v>1</v>
      </c>
      <c r="Q92" s="38">
        <v>5000000</v>
      </c>
      <c r="R92" s="38">
        <v>5000000</v>
      </c>
      <c r="S92" s="116">
        <f>R92/Q92</f>
        <v>1</v>
      </c>
      <c r="T92" s="32" t="s">
        <v>844</v>
      </c>
    </row>
    <row r="93" spans="1:20" ht="60" customHeight="1" x14ac:dyDescent="0.25">
      <c r="A93" s="842"/>
      <c r="B93" s="837"/>
      <c r="C93" s="835"/>
      <c r="D93" s="25">
        <v>82</v>
      </c>
      <c r="E93" s="25" t="s">
        <v>541</v>
      </c>
      <c r="F93" s="25" t="s">
        <v>542</v>
      </c>
      <c r="G93" s="25" t="s">
        <v>543</v>
      </c>
      <c r="H93" s="25" t="s">
        <v>59</v>
      </c>
      <c r="I93" s="810" t="s">
        <v>544</v>
      </c>
      <c r="J93" s="826" t="s">
        <v>215</v>
      </c>
      <c r="K93" s="809" t="s">
        <v>216</v>
      </c>
      <c r="L93" s="836">
        <v>197</v>
      </c>
      <c r="M93" s="810" t="s">
        <v>217</v>
      </c>
      <c r="N93" s="118">
        <v>0.09</v>
      </c>
      <c r="O93" s="104">
        <v>0.09</v>
      </c>
      <c r="P93" s="116">
        <f t="shared" si="1"/>
        <v>1</v>
      </c>
      <c r="Q93" s="38">
        <v>0</v>
      </c>
      <c r="R93" s="38">
        <v>0</v>
      </c>
      <c r="S93" s="116">
        <v>0</v>
      </c>
      <c r="T93" s="32" t="s">
        <v>848</v>
      </c>
    </row>
    <row r="94" spans="1:20" ht="60" customHeight="1" x14ac:dyDescent="0.25">
      <c r="A94" s="842"/>
      <c r="B94" s="837"/>
      <c r="C94" s="835"/>
      <c r="D94" s="25">
        <v>83</v>
      </c>
      <c r="E94" s="25" t="s">
        <v>545</v>
      </c>
      <c r="F94" s="25" t="s">
        <v>546</v>
      </c>
      <c r="G94" s="25" t="s">
        <v>547</v>
      </c>
      <c r="H94" s="25" t="s">
        <v>548</v>
      </c>
      <c r="I94" s="810"/>
      <c r="J94" s="826"/>
      <c r="K94" s="809"/>
      <c r="L94" s="836"/>
      <c r="M94" s="810"/>
      <c r="N94" s="118">
        <v>0.08</v>
      </c>
      <c r="O94" s="104">
        <v>0.08</v>
      </c>
      <c r="P94" s="116">
        <f t="shared" si="1"/>
        <v>1</v>
      </c>
      <c r="Q94" s="38">
        <v>0</v>
      </c>
      <c r="R94" s="38">
        <v>0</v>
      </c>
      <c r="S94" s="116">
        <v>0</v>
      </c>
      <c r="T94" s="32" t="s">
        <v>849</v>
      </c>
    </row>
    <row r="95" spans="1:20" ht="60" customHeight="1" x14ac:dyDescent="0.25">
      <c r="A95" s="842"/>
      <c r="B95" s="837"/>
      <c r="C95" s="835"/>
      <c r="D95" s="25">
        <v>84</v>
      </c>
      <c r="E95" s="25" t="s">
        <v>549</v>
      </c>
      <c r="F95" s="25" t="s">
        <v>550</v>
      </c>
      <c r="G95" s="25" t="s">
        <v>551</v>
      </c>
      <c r="H95" s="25" t="s">
        <v>59</v>
      </c>
      <c r="I95" s="53" t="s">
        <v>552</v>
      </c>
      <c r="J95" s="55" t="s">
        <v>389</v>
      </c>
      <c r="K95" s="25" t="s">
        <v>424</v>
      </c>
      <c r="L95" s="41">
        <v>234</v>
      </c>
      <c r="M95" s="32" t="s">
        <v>425</v>
      </c>
      <c r="N95" s="118">
        <v>0.09</v>
      </c>
      <c r="O95" s="25">
        <v>0</v>
      </c>
      <c r="P95" s="116">
        <f t="shared" si="1"/>
        <v>0</v>
      </c>
      <c r="Q95" s="38">
        <v>0</v>
      </c>
      <c r="R95" s="38">
        <v>0</v>
      </c>
      <c r="S95" s="116">
        <v>0</v>
      </c>
      <c r="T95" s="32" t="s">
        <v>850</v>
      </c>
    </row>
    <row r="96" spans="1:20" ht="60" customHeight="1" x14ac:dyDescent="0.25">
      <c r="A96" s="842"/>
      <c r="B96" s="837"/>
      <c r="C96" s="835"/>
      <c r="D96" s="25">
        <v>85</v>
      </c>
      <c r="E96" s="25" t="s">
        <v>553</v>
      </c>
      <c r="F96" s="25" t="s">
        <v>554</v>
      </c>
      <c r="G96" s="25" t="s">
        <v>555</v>
      </c>
      <c r="H96" s="25" t="s">
        <v>556</v>
      </c>
      <c r="I96" s="53" t="s">
        <v>557</v>
      </c>
      <c r="J96" s="826" t="s">
        <v>215</v>
      </c>
      <c r="K96" s="809" t="s">
        <v>216</v>
      </c>
      <c r="L96" s="836">
        <v>197</v>
      </c>
      <c r="M96" s="810" t="s">
        <v>217</v>
      </c>
      <c r="N96" s="118">
        <v>0.08</v>
      </c>
      <c r="O96" s="25">
        <v>0</v>
      </c>
      <c r="P96" s="116">
        <f t="shared" si="1"/>
        <v>0</v>
      </c>
      <c r="Q96" s="38">
        <v>0</v>
      </c>
      <c r="R96" s="38">
        <v>0</v>
      </c>
      <c r="S96" s="116">
        <v>0</v>
      </c>
      <c r="T96" s="32" t="s">
        <v>851</v>
      </c>
    </row>
    <row r="97" spans="1:20" ht="60" customHeight="1" x14ac:dyDescent="0.25">
      <c r="A97" s="842"/>
      <c r="B97" s="839" t="s">
        <v>558</v>
      </c>
      <c r="C97" s="835" t="s">
        <v>559</v>
      </c>
      <c r="D97" s="25">
        <v>86</v>
      </c>
      <c r="E97" s="25" t="s">
        <v>560</v>
      </c>
      <c r="F97" s="25" t="s">
        <v>561</v>
      </c>
      <c r="G97" s="25" t="s">
        <v>562</v>
      </c>
      <c r="H97" s="25" t="s">
        <v>563</v>
      </c>
      <c r="I97" s="86" t="s">
        <v>564</v>
      </c>
      <c r="J97" s="826"/>
      <c r="K97" s="809"/>
      <c r="L97" s="836"/>
      <c r="M97" s="810"/>
      <c r="N97" s="118">
        <v>0.1</v>
      </c>
      <c r="O97" s="25">
        <v>0</v>
      </c>
      <c r="P97" s="116">
        <f t="shared" si="1"/>
        <v>0</v>
      </c>
      <c r="Q97" s="38">
        <v>0</v>
      </c>
      <c r="R97" s="38">
        <v>0</v>
      </c>
      <c r="S97" s="116">
        <v>0</v>
      </c>
      <c r="T97" s="32" t="s">
        <v>852</v>
      </c>
    </row>
    <row r="98" spans="1:20" ht="60" customHeight="1" x14ac:dyDescent="0.25">
      <c r="A98" s="842"/>
      <c r="B98" s="839"/>
      <c r="C98" s="835"/>
      <c r="D98" s="25">
        <v>87</v>
      </c>
      <c r="E98" s="25" t="s">
        <v>565</v>
      </c>
      <c r="F98" s="25" t="s">
        <v>566</v>
      </c>
      <c r="G98" s="25" t="s">
        <v>567</v>
      </c>
      <c r="H98" s="25" t="s">
        <v>568</v>
      </c>
      <c r="I98" s="53" t="s">
        <v>569</v>
      </c>
      <c r="J98" s="826"/>
      <c r="K98" s="809"/>
      <c r="L98" s="836"/>
      <c r="M98" s="810"/>
      <c r="N98" s="118">
        <v>0.09</v>
      </c>
      <c r="O98" s="104">
        <v>0.09</v>
      </c>
      <c r="P98" s="116">
        <f t="shared" si="1"/>
        <v>1</v>
      </c>
      <c r="Q98" s="38">
        <v>0</v>
      </c>
      <c r="R98" s="38">
        <v>0</v>
      </c>
      <c r="S98" s="116">
        <v>0</v>
      </c>
      <c r="T98" s="32" t="s">
        <v>853</v>
      </c>
    </row>
    <row r="99" spans="1:20" ht="60" customHeight="1" x14ac:dyDescent="0.25">
      <c r="A99" s="842"/>
      <c r="B99" s="839"/>
      <c r="C99" s="835"/>
      <c r="D99" s="25">
        <v>88</v>
      </c>
      <c r="E99" s="25" t="s">
        <v>570</v>
      </c>
      <c r="F99" s="25" t="s">
        <v>571</v>
      </c>
      <c r="G99" s="25" t="s">
        <v>572</v>
      </c>
      <c r="H99" s="25" t="s">
        <v>59</v>
      </c>
      <c r="I99" s="53" t="s">
        <v>573</v>
      </c>
      <c r="J99" s="852" t="s">
        <v>574</v>
      </c>
      <c r="K99" s="836"/>
      <c r="L99" s="836"/>
      <c r="M99" s="900"/>
      <c r="N99" s="118">
        <v>0.09</v>
      </c>
      <c r="O99" s="104">
        <v>0.09</v>
      </c>
      <c r="P99" s="116">
        <f t="shared" si="1"/>
        <v>1</v>
      </c>
      <c r="Q99" s="38">
        <v>0</v>
      </c>
      <c r="R99" s="38">
        <v>0</v>
      </c>
      <c r="S99" s="116">
        <v>0</v>
      </c>
      <c r="T99" s="32" t="s">
        <v>854</v>
      </c>
    </row>
    <row r="100" spans="1:20" ht="60" customHeight="1" x14ac:dyDescent="0.25">
      <c r="A100" s="842"/>
      <c r="B100" s="837" t="s">
        <v>558</v>
      </c>
      <c r="C100" s="835" t="s">
        <v>559</v>
      </c>
      <c r="D100" s="25">
        <v>89</v>
      </c>
      <c r="E100" s="25" t="s">
        <v>575</v>
      </c>
      <c r="F100" s="25" t="s">
        <v>576</v>
      </c>
      <c r="G100" s="25" t="s">
        <v>577</v>
      </c>
      <c r="H100" s="25" t="s">
        <v>59</v>
      </c>
      <c r="I100" s="53" t="s">
        <v>578</v>
      </c>
      <c r="J100" s="826" t="s">
        <v>215</v>
      </c>
      <c r="K100" s="809" t="s">
        <v>216</v>
      </c>
      <c r="L100" s="836">
        <v>197</v>
      </c>
      <c r="M100" s="810" t="s">
        <v>217</v>
      </c>
      <c r="N100" s="118">
        <v>0.09</v>
      </c>
      <c r="O100" s="104">
        <v>0.09</v>
      </c>
      <c r="P100" s="116">
        <f t="shared" si="1"/>
        <v>1</v>
      </c>
      <c r="Q100" s="38">
        <v>0</v>
      </c>
      <c r="R100" s="38">
        <v>0</v>
      </c>
      <c r="S100" s="116">
        <v>0</v>
      </c>
      <c r="T100" s="32" t="s">
        <v>855</v>
      </c>
    </row>
    <row r="101" spans="1:20" ht="60" customHeight="1" x14ac:dyDescent="0.25">
      <c r="A101" s="842"/>
      <c r="B101" s="837"/>
      <c r="C101" s="835"/>
      <c r="D101" s="25">
        <v>90</v>
      </c>
      <c r="E101" s="25" t="s">
        <v>579</v>
      </c>
      <c r="F101" s="25" t="s">
        <v>580</v>
      </c>
      <c r="G101" s="25" t="s">
        <v>581</v>
      </c>
      <c r="H101" s="25" t="s">
        <v>563</v>
      </c>
      <c r="I101" s="53" t="s">
        <v>582</v>
      </c>
      <c r="J101" s="826"/>
      <c r="K101" s="809"/>
      <c r="L101" s="836"/>
      <c r="M101" s="810"/>
      <c r="N101" s="118">
        <v>0.1</v>
      </c>
      <c r="O101" s="104">
        <v>0.1</v>
      </c>
      <c r="P101" s="116">
        <f t="shared" si="1"/>
        <v>1</v>
      </c>
      <c r="Q101" s="38">
        <v>0</v>
      </c>
      <c r="R101" s="38">
        <v>0</v>
      </c>
      <c r="S101" s="116">
        <v>0</v>
      </c>
      <c r="T101" s="32" t="s">
        <v>856</v>
      </c>
    </row>
    <row r="102" spans="1:20" ht="60" customHeight="1" x14ac:dyDescent="0.25">
      <c r="A102" s="842"/>
      <c r="B102" s="837"/>
      <c r="C102" s="835"/>
      <c r="D102" s="25">
        <v>91</v>
      </c>
      <c r="E102" s="25" t="s">
        <v>583</v>
      </c>
      <c r="F102" s="25" t="s">
        <v>584</v>
      </c>
      <c r="G102" s="25" t="s">
        <v>585</v>
      </c>
      <c r="H102" s="25" t="s">
        <v>586</v>
      </c>
      <c r="I102" s="53" t="s">
        <v>587</v>
      </c>
      <c r="J102" s="55" t="s">
        <v>588</v>
      </c>
      <c r="K102" s="25" t="s">
        <v>589</v>
      </c>
      <c r="L102" s="25" t="s">
        <v>590</v>
      </c>
      <c r="M102" s="53" t="s">
        <v>591</v>
      </c>
      <c r="N102" s="118">
        <v>0.09</v>
      </c>
      <c r="O102" s="104">
        <v>0.09</v>
      </c>
      <c r="P102" s="116">
        <f t="shared" si="1"/>
        <v>1</v>
      </c>
      <c r="Q102" s="38">
        <v>0</v>
      </c>
      <c r="R102" s="38">
        <v>0</v>
      </c>
      <c r="S102" s="116">
        <v>0</v>
      </c>
      <c r="T102" s="32" t="s">
        <v>857</v>
      </c>
    </row>
    <row r="103" spans="1:20" ht="60" customHeight="1" x14ac:dyDescent="0.25">
      <c r="A103" s="842"/>
      <c r="B103" s="837"/>
      <c r="C103" s="835"/>
      <c r="D103" s="25">
        <v>92</v>
      </c>
      <c r="E103" s="25" t="s">
        <v>592</v>
      </c>
      <c r="F103" s="25" t="s">
        <v>593</v>
      </c>
      <c r="G103" s="25" t="s">
        <v>594</v>
      </c>
      <c r="H103" s="25" t="s">
        <v>595</v>
      </c>
      <c r="I103" s="53" t="s">
        <v>596</v>
      </c>
      <c r="J103" s="55" t="s">
        <v>597</v>
      </c>
      <c r="K103" s="25" t="s">
        <v>386</v>
      </c>
      <c r="L103" s="41">
        <v>219</v>
      </c>
      <c r="M103" s="32" t="s">
        <v>482</v>
      </c>
      <c r="N103" s="118">
        <v>0.1</v>
      </c>
      <c r="O103" s="104">
        <v>0.1</v>
      </c>
      <c r="P103" s="116">
        <f t="shared" si="1"/>
        <v>1</v>
      </c>
      <c r="Q103" s="38">
        <v>0</v>
      </c>
      <c r="R103" s="38">
        <v>0</v>
      </c>
      <c r="S103" s="116">
        <v>0</v>
      </c>
      <c r="T103" s="32" t="s">
        <v>858</v>
      </c>
    </row>
    <row r="104" spans="1:20" ht="60" customHeight="1" x14ac:dyDescent="0.25">
      <c r="A104" s="842"/>
      <c r="B104" s="837"/>
      <c r="C104" s="835"/>
      <c r="D104" s="25">
        <v>93</v>
      </c>
      <c r="E104" s="25" t="s">
        <v>598</v>
      </c>
      <c r="F104" s="25" t="s">
        <v>599</v>
      </c>
      <c r="G104" s="25" t="s">
        <v>600</v>
      </c>
      <c r="H104" s="25" t="s">
        <v>601</v>
      </c>
      <c r="I104" s="53" t="s">
        <v>602</v>
      </c>
      <c r="J104" s="59" t="s">
        <v>389</v>
      </c>
      <c r="K104" s="27" t="s">
        <v>603</v>
      </c>
      <c r="L104" s="27">
        <v>228</v>
      </c>
      <c r="M104" s="60" t="s">
        <v>604</v>
      </c>
      <c r="N104" s="118">
        <v>0.1</v>
      </c>
      <c r="O104" s="25">
        <v>0</v>
      </c>
      <c r="P104" s="116">
        <f t="shared" si="1"/>
        <v>0</v>
      </c>
      <c r="Q104" s="38">
        <v>0</v>
      </c>
      <c r="R104" s="38">
        <v>0</v>
      </c>
      <c r="S104" s="116">
        <v>0</v>
      </c>
      <c r="T104" s="32" t="s">
        <v>799</v>
      </c>
    </row>
    <row r="105" spans="1:20" ht="60" customHeight="1" x14ac:dyDescent="0.25">
      <c r="A105" s="842"/>
      <c r="B105" s="837"/>
      <c r="C105" s="835"/>
      <c r="D105" s="25">
        <v>94</v>
      </c>
      <c r="E105" s="25" t="s">
        <v>605</v>
      </c>
      <c r="F105" s="25" t="s">
        <v>606</v>
      </c>
      <c r="G105" s="25" t="s">
        <v>607</v>
      </c>
      <c r="H105" s="25" t="s">
        <v>608</v>
      </c>
      <c r="I105" s="53" t="s">
        <v>609</v>
      </c>
      <c r="J105" s="55" t="s">
        <v>254</v>
      </c>
      <c r="K105" s="41" t="s">
        <v>262</v>
      </c>
      <c r="L105" s="25">
        <v>137</v>
      </c>
      <c r="M105" s="53" t="s">
        <v>263</v>
      </c>
      <c r="N105" s="118">
        <v>0.1</v>
      </c>
      <c r="O105" s="25">
        <v>0</v>
      </c>
      <c r="P105" s="116">
        <f t="shared" si="1"/>
        <v>0</v>
      </c>
      <c r="Q105" s="38">
        <v>0</v>
      </c>
      <c r="R105" s="38">
        <v>0</v>
      </c>
      <c r="S105" s="116">
        <v>0</v>
      </c>
      <c r="T105" s="32" t="s">
        <v>774</v>
      </c>
    </row>
    <row r="106" spans="1:20" ht="60" customHeight="1" x14ac:dyDescent="0.25">
      <c r="A106" s="842"/>
      <c r="B106" s="837"/>
      <c r="C106" s="835"/>
      <c r="D106" s="25">
        <v>95</v>
      </c>
      <c r="E106" s="25" t="s">
        <v>610</v>
      </c>
      <c r="F106" s="25" t="s">
        <v>611</v>
      </c>
      <c r="G106" s="25" t="s">
        <v>612</v>
      </c>
      <c r="H106" s="25" t="s">
        <v>87</v>
      </c>
      <c r="I106" s="53" t="s">
        <v>613</v>
      </c>
      <c r="J106" s="826" t="s">
        <v>215</v>
      </c>
      <c r="K106" s="809" t="s">
        <v>216</v>
      </c>
      <c r="L106" s="836">
        <v>197</v>
      </c>
      <c r="M106" s="810" t="s">
        <v>217</v>
      </c>
      <c r="N106" s="118">
        <v>0.1</v>
      </c>
      <c r="O106" s="104">
        <v>0.1</v>
      </c>
      <c r="P106" s="116">
        <f t="shared" si="1"/>
        <v>1</v>
      </c>
      <c r="Q106" s="38">
        <v>0</v>
      </c>
      <c r="R106" s="38">
        <v>0</v>
      </c>
      <c r="S106" s="116">
        <v>0</v>
      </c>
      <c r="T106" s="32" t="s">
        <v>772</v>
      </c>
    </row>
    <row r="107" spans="1:20" ht="60" customHeight="1" x14ac:dyDescent="0.25">
      <c r="A107" s="842"/>
      <c r="B107" s="837"/>
      <c r="C107" s="835"/>
      <c r="D107" s="25">
        <v>96</v>
      </c>
      <c r="E107" s="25" t="s">
        <v>614</v>
      </c>
      <c r="F107" s="25" t="s">
        <v>615</v>
      </c>
      <c r="G107" s="25" t="s">
        <v>616</v>
      </c>
      <c r="H107" s="25" t="s">
        <v>59</v>
      </c>
      <c r="I107" s="53" t="s">
        <v>617</v>
      </c>
      <c r="J107" s="826"/>
      <c r="K107" s="809"/>
      <c r="L107" s="836"/>
      <c r="M107" s="810"/>
      <c r="N107" s="118">
        <v>0.09</v>
      </c>
      <c r="O107" s="104">
        <v>0.09</v>
      </c>
      <c r="P107" s="116">
        <f t="shared" ref="P107:P120" si="2">O107/N107</f>
        <v>1</v>
      </c>
      <c r="Q107" s="38">
        <v>0</v>
      </c>
      <c r="R107" s="38">
        <v>0</v>
      </c>
      <c r="S107" s="116">
        <v>0</v>
      </c>
      <c r="T107" s="32" t="s">
        <v>859</v>
      </c>
    </row>
    <row r="108" spans="1:20" ht="60" customHeight="1" x14ac:dyDescent="0.25">
      <c r="A108" s="842"/>
      <c r="B108" s="837"/>
      <c r="C108" s="27" t="s">
        <v>618</v>
      </c>
      <c r="D108" s="25">
        <v>97</v>
      </c>
      <c r="E108" s="25" t="s">
        <v>619</v>
      </c>
      <c r="F108" s="25" t="s">
        <v>620</v>
      </c>
      <c r="G108" s="25" t="s">
        <v>621</v>
      </c>
      <c r="H108" s="25" t="s">
        <v>59</v>
      </c>
      <c r="I108" s="53" t="s">
        <v>622</v>
      </c>
      <c r="J108" s="55" t="s">
        <v>406</v>
      </c>
      <c r="K108" s="25" t="s">
        <v>407</v>
      </c>
      <c r="L108" s="41">
        <v>136</v>
      </c>
      <c r="M108" s="53" t="s">
        <v>455</v>
      </c>
      <c r="N108" s="118">
        <v>0.09</v>
      </c>
      <c r="O108" s="104">
        <v>0.09</v>
      </c>
      <c r="P108" s="116">
        <f t="shared" si="2"/>
        <v>1</v>
      </c>
      <c r="Q108" s="38">
        <v>0</v>
      </c>
      <c r="R108" s="38">
        <v>0</v>
      </c>
      <c r="S108" s="116">
        <v>0</v>
      </c>
      <c r="T108" s="32" t="s">
        <v>836</v>
      </c>
    </row>
    <row r="109" spans="1:20" ht="60" customHeight="1" x14ac:dyDescent="0.25">
      <c r="A109" s="840" t="s">
        <v>624</v>
      </c>
      <c r="B109" s="835" t="s">
        <v>625</v>
      </c>
      <c r="C109" s="847" t="s">
        <v>626</v>
      </c>
      <c r="D109" s="25">
        <v>98</v>
      </c>
      <c r="E109" s="31" t="s">
        <v>627</v>
      </c>
      <c r="F109" s="26" t="s">
        <v>628</v>
      </c>
      <c r="G109" s="26" t="s">
        <v>629</v>
      </c>
      <c r="H109" s="26" t="s">
        <v>630</v>
      </c>
      <c r="I109" s="32" t="s">
        <v>631</v>
      </c>
      <c r="J109" s="826" t="s">
        <v>233</v>
      </c>
      <c r="K109" s="809" t="s">
        <v>234</v>
      </c>
      <c r="L109" s="837">
        <v>197</v>
      </c>
      <c r="M109" s="898" t="s">
        <v>217</v>
      </c>
      <c r="N109" s="118">
        <v>0.1</v>
      </c>
      <c r="O109" s="25">
        <v>0</v>
      </c>
      <c r="P109" s="116">
        <f t="shared" si="2"/>
        <v>0</v>
      </c>
      <c r="Q109" s="38">
        <v>0</v>
      </c>
      <c r="R109" s="38">
        <v>0</v>
      </c>
      <c r="S109" s="116">
        <v>0</v>
      </c>
      <c r="T109" s="32" t="s">
        <v>860</v>
      </c>
    </row>
    <row r="110" spans="1:20" ht="60" customHeight="1" x14ac:dyDescent="0.25">
      <c r="A110" s="840"/>
      <c r="B110" s="835"/>
      <c r="C110" s="847"/>
      <c r="D110" s="25">
        <v>99</v>
      </c>
      <c r="E110" s="31" t="s">
        <v>632</v>
      </c>
      <c r="F110" s="31" t="s">
        <v>633</v>
      </c>
      <c r="G110" s="31" t="s">
        <v>634</v>
      </c>
      <c r="H110" s="31" t="s">
        <v>635</v>
      </c>
      <c r="I110" s="33" t="s">
        <v>631</v>
      </c>
      <c r="J110" s="826"/>
      <c r="K110" s="809"/>
      <c r="L110" s="837"/>
      <c r="M110" s="898"/>
      <c r="N110" s="118">
        <v>0.08</v>
      </c>
      <c r="O110" s="25">
        <v>0</v>
      </c>
      <c r="P110" s="116">
        <f t="shared" si="2"/>
        <v>0</v>
      </c>
      <c r="Q110" s="38">
        <v>0</v>
      </c>
      <c r="R110" s="38">
        <v>0</v>
      </c>
      <c r="S110" s="116">
        <v>0</v>
      </c>
      <c r="T110" s="32" t="s">
        <v>861</v>
      </c>
    </row>
    <row r="111" spans="1:20" ht="60" customHeight="1" x14ac:dyDescent="0.25">
      <c r="A111" s="840"/>
      <c r="B111" s="835"/>
      <c r="C111" s="837" t="s">
        <v>636</v>
      </c>
      <c r="D111" s="29">
        <v>100</v>
      </c>
      <c r="E111" s="31" t="s">
        <v>637</v>
      </c>
      <c r="F111" s="26" t="s">
        <v>638</v>
      </c>
      <c r="G111" s="26" t="s">
        <v>639</v>
      </c>
      <c r="H111" s="26" t="s">
        <v>640</v>
      </c>
      <c r="I111" s="32" t="s">
        <v>641</v>
      </c>
      <c r="J111" s="826"/>
      <c r="K111" s="809"/>
      <c r="L111" s="837"/>
      <c r="M111" s="898"/>
      <c r="N111" s="118">
        <v>0.09</v>
      </c>
      <c r="O111" s="104">
        <v>0.09</v>
      </c>
      <c r="P111" s="116">
        <f t="shared" si="2"/>
        <v>1</v>
      </c>
      <c r="Q111" s="38">
        <v>0</v>
      </c>
      <c r="R111" s="38">
        <v>0</v>
      </c>
      <c r="S111" s="116">
        <v>0</v>
      </c>
      <c r="T111" s="32" t="s">
        <v>862</v>
      </c>
    </row>
    <row r="112" spans="1:20" ht="60" customHeight="1" x14ac:dyDescent="0.25">
      <c r="A112" s="840"/>
      <c r="B112" s="835"/>
      <c r="C112" s="837"/>
      <c r="D112" s="25">
        <v>101</v>
      </c>
      <c r="E112" s="30" t="s">
        <v>642</v>
      </c>
      <c r="F112" s="26" t="s">
        <v>643</v>
      </c>
      <c r="G112" s="26" t="s">
        <v>644</v>
      </c>
      <c r="H112" s="26" t="s">
        <v>645</v>
      </c>
      <c r="I112" s="32" t="s">
        <v>641</v>
      </c>
      <c r="J112" s="826"/>
      <c r="K112" s="809"/>
      <c r="L112" s="837"/>
      <c r="M112" s="898"/>
      <c r="N112" s="118">
        <v>0.09</v>
      </c>
      <c r="O112" s="104">
        <v>0.09</v>
      </c>
      <c r="P112" s="116">
        <f t="shared" si="2"/>
        <v>1</v>
      </c>
      <c r="Q112" s="38">
        <v>0</v>
      </c>
      <c r="R112" s="38">
        <v>0</v>
      </c>
      <c r="S112" s="116">
        <v>0</v>
      </c>
      <c r="T112" s="32" t="s">
        <v>863</v>
      </c>
    </row>
    <row r="113" spans="1:20" ht="60" customHeight="1" x14ac:dyDescent="0.25">
      <c r="A113" s="840"/>
      <c r="B113" s="835"/>
      <c r="C113" s="837"/>
      <c r="D113" s="25">
        <v>102</v>
      </c>
      <c r="E113" s="31" t="s">
        <v>646</v>
      </c>
      <c r="F113" s="26" t="s">
        <v>647</v>
      </c>
      <c r="G113" s="26" t="s">
        <v>648</v>
      </c>
      <c r="H113" s="26" t="s">
        <v>649</v>
      </c>
      <c r="I113" s="32" t="s">
        <v>650</v>
      </c>
      <c r="J113" s="826"/>
      <c r="K113" s="809"/>
      <c r="L113" s="837"/>
      <c r="M113" s="898"/>
      <c r="N113" s="118">
        <v>0.09</v>
      </c>
      <c r="O113" s="104">
        <v>0.09</v>
      </c>
      <c r="P113" s="116">
        <f t="shared" si="2"/>
        <v>1</v>
      </c>
      <c r="Q113" s="38">
        <v>0</v>
      </c>
      <c r="R113" s="38">
        <v>0</v>
      </c>
      <c r="S113" s="116">
        <v>0</v>
      </c>
      <c r="T113" s="32" t="s">
        <v>864</v>
      </c>
    </row>
    <row r="114" spans="1:20" ht="60" customHeight="1" x14ac:dyDescent="0.25">
      <c r="A114" s="840"/>
      <c r="B114" s="835"/>
      <c r="C114" s="837"/>
      <c r="D114" s="25">
        <v>103</v>
      </c>
      <c r="E114" s="26" t="s">
        <v>651</v>
      </c>
      <c r="F114" s="26" t="s">
        <v>652</v>
      </c>
      <c r="G114" s="26" t="s">
        <v>653</v>
      </c>
      <c r="H114" s="26" t="s">
        <v>654</v>
      </c>
      <c r="I114" s="32" t="s">
        <v>655</v>
      </c>
      <c r="J114" s="826"/>
      <c r="K114" s="809"/>
      <c r="L114" s="837"/>
      <c r="M114" s="898"/>
      <c r="N114" s="118">
        <v>0.09</v>
      </c>
      <c r="O114" s="104">
        <v>0.09</v>
      </c>
      <c r="P114" s="116">
        <f t="shared" si="2"/>
        <v>1</v>
      </c>
      <c r="Q114" s="38">
        <v>0</v>
      </c>
      <c r="R114" s="38">
        <v>0</v>
      </c>
      <c r="S114" s="116">
        <v>0</v>
      </c>
      <c r="T114" s="32" t="s">
        <v>864</v>
      </c>
    </row>
    <row r="115" spans="1:20" ht="60" customHeight="1" x14ac:dyDescent="0.25">
      <c r="A115" s="840"/>
      <c r="B115" s="835"/>
      <c r="C115" s="837"/>
      <c r="D115" s="29">
        <v>104</v>
      </c>
      <c r="E115" s="26" t="s">
        <v>656</v>
      </c>
      <c r="F115" s="26" t="s">
        <v>657</v>
      </c>
      <c r="G115" s="26" t="s">
        <v>658</v>
      </c>
      <c r="H115" s="26" t="s">
        <v>659</v>
      </c>
      <c r="I115" s="32" t="s">
        <v>660</v>
      </c>
      <c r="J115" s="826"/>
      <c r="K115" s="809"/>
      <c r="L115" s="837"/>
      <c r="M115" s="898"/>
      <c r="N115" s="118">
        <v>0.09</v>
      </c>
      <c r="O115" s="104">
        <v>0.09</v>
      </c>
      <c r="P115" s="116">
        <f t="shared" si="2"/>
        <v>1</v>
      </c>
      <c r="Q115" s="38">
        <v>0</v>
      </c>
      <c r="R115" s="38">
        <v>0</v>
      </c>
      <c r="S115" s="116">
        <v>0</v>
      </c>
      <c r="T115" s="32" t="s">
        <v>865</v>
      </c>
    </row>
    <row r="116" spans="1:20" ht="60" customHeight="1" x14ac:dyDescent="0.25">
      <c r="A116" s="840"/>
      <c r="B116" s="835"/>
      <c r="C116" s="837"/>
      <c r="D116" s="25">
        <v>105</v>
      </c>
      <c r="E116" s="26" t="s">
        <v>661</v>
      </c>
      <c r="F116" s="26" t="s">
        <v>662</v>
      </c>
      <c r="G116" s="26" t="s">
        <v>663</v>
      </c>
      <c r="H116" s="26" t="s">
        <v>664</v>
      </c>
      <c r="I116" s="32" t="s">
        <v>665</v>
      </c>
      <c r="J116" s="826"/>
      <c r="K116" s="809"/>
      <c r="L116" s="837"/>
      <c r="M116" s="898"/>
      <c r="N116" s="121">
        <v>1.2E-2</v>
      </c>
      <c r="O116" s="105">
        <v>5.0000000000000001E-3</v>
      </c>
      <c r="P116" s="116">
        <f t="shared" si="2"/>
        <v>0.41666666666666669</v>
      </c>
      <c r="Q116" s="38">
        <v>13000000</v>
      </c>
      <c r="R116" s="38">
        <v>13000000</v>
      </c>
      <c r="S116" s="116">
        <f>R116/Q116</f>
        <v>1</v>
      </c>
      <c r="T116" s="32" t="s">
        <v>866</v>
      </c>
    </row>
    <row r="117" spans="1:20" ht="60" customHeight="1" x14ac:dyDescent="0.25">
      <c r="A117" s="840"/>
      <c r="B117" s="835"/>
      <c r="C117" s="837"/>
      <c r="D117" s="25">
        <v>106</v>
      </c>
      <c r="E117" s="26" t="s">
        <v>666</v>
      </c>
      <c r="F117" s="26" t="s">
        <v>667</v>
      </c>
      <c r="G117" s="26" t="s">
        <v>668</v>
      </c>
      <c r="H117" s="26" t="s">
        <v>669</v>
      </c>
      <c r="I117" s="32" t="s">
        <v>670</v>
      </c>
      <c r="J117" s="826"/>
      <c r="K117" s="809"/>
      <c r="L117" s="837"/>
      <c r="M117" s="898"/>
      <c r="N117" s="118">
        <v>0.09</v>
      </c>
      <c r="O117" s="104">
        <v>0.09</v>
      </c>
      <c r="P117" s="116">
        <f t="shared" si="2"/>
        <v>1</v>
      </c>
      <c r="Q117" s="38">
        <v>0</v>
      </c>
      <c r="R117" s="38">
        <v>0</v>
      </c>
      <c r="S117" s="116">
        <v>0</v>
      </c>
      <c r="T117" s="32" t="s">
        <v>867</v>
      </c>
    </row>
    <row r="118" spans="1:20" ht="60" customHeight="1" x14ac:dyDescent="0.25">
      <c r="A118" s="840"/>
      <c r="B118" s="835"/>
      <c r="C118" s="837"/>
      <c r="D118" s="25">
        <v>107</v>
      </c>
      <c r="E118" s="26" t="s">
        <v>671</v>
      </c>
      <c r="F118" s="26" t="s">
        <v>672</v>
      </c>
      <c r="G118" s="26" t="s">
        <v>673</v>
      </c>
      <c r="H118" s="26" t="s">
        <v>59</v>
      </c>
      <c r="I118" s="32" t="s">
        <v>674</v>
      </c>
      <c r="J118" s="826"/>
      <c r="K118" s="809"/>
      <c r="L118" s="837"/>
      <c r="M118" s="898"/>
      <c r="N118" s="118">
        <v>0.09</v>
      </c>
      <c r="O118" s="104">
        <v>0.09</v>
      </c>
      <c r="P118" s="116">
        <f t="shared" si="2"/>
        <v>1</v>
      </c>
      <c r="Q118" s="38">
        <v>0</v>
      </c>
      <c r="R118" s="38">
        <v>0</v>
      </c>
      <c r="S118" s="116">
        <v>0</v>
      </c>
      <c r="T118" s="32" t="s">
        <v>868</v>
      </c>
    </row>
    <row r="119" spans="1:20" ht="60" customHeight="1" x14ac:dyDescent="0.25">
      <c r="A119" s="840"/>
      <c r="B119" s="843" t="s">
        <v>675</v>
      </c>
      <c r="C119" s="835" t="s">
        <v>676</v>
      </c>
      <c r="D119" s="29">
        <v>108</v>
      </c>
      <c r="E119" s="26" t="s">
        <v>677</v>
      </c>
      <c r="F119" s="26" t="s">
        <v>678</v>
      </c>
      <c r="G119" s="26" t="s">
        <v>679</v>
      </c>
      <c r="H119" s="26" t="s">
        <v>680</v>
      </c>
      <c r="I119" s="32" t="s">
        <v>670</v>
      </c>
      <c r="J119" s="826"/>
      <c r="K119" s="809"/>
      <c r="L119" s="837"/>
      <c r="M119" s="898"/>
      <c r="N119" s="118">
        <v>0.09</v>
      </c>
      <c r="O119" s="104">
        <v>0.09</v>
      </c>
      <c r="P119" s="116">
        <f t="shared" si="2"/>
        <v>1</v>
      </c>
      <c r="Q119" s="38">
        <v>0</v>
      </c>
      <c r="R119" s="38">
        <v>0</v>
      </c>
      <c r="S119" s="116">
        <v>0</v>
      </c>
      <c r="T119" s="32" t="s">
        <v>869</v>
      </c>
    </row>
    <row r="120" spans="1:20" ht="60" customHeight="1" thickBot="1" x14ac:dyDescent="0.3">
      <c r="A120" s="841"/>
      <c r="B120" s="844"/>
      <c r="C120" s="894"/>
      <c r="D120" s="71">
        <v>109</v>
      </c>
      <c r="E120" s="34" t="s">
        <v>681</v>
      </c>
      <c r="F120" s="34" t="s">
        <v>682</v>
      </c>
      <c r="G120" s="34" t="s">
        <v>683</v>
      </c>
      <c r="H120" s="34" t="s">
        <v>684</v>
      </c>
      <c r="I120" s="35" t="s">
        <v>685</v>
      </c>
      <c r="J120" s="848"/>
      <c r="K120" s="849"/>
      <c r="L120" s="850"/>
      <c r="M120" s="899"/>
      <c r="N120" s="72">
        <v>0.09</v>
      </c>
      <c r="O120" s="122">
        <v>0.09</v>
      </c>
      <c r="P120" s="45">
        <f t="shared" si="2"/>
        <v>1</v>
      </c>
      <c r="Q120" s="46">
        <v>0</v>
      </c>
      <c r="R120" s="46">
        <v>0</v>
      </c>
      <c r="S120" s="45">
        <v>0</v>
      </c>
      <c r="T120" s="35" t="s">
        <v>870</v>
      </c>
    </row>
  </sheetData>
  <mergeCells count="144">
    <mergeCell ref="T32:T35"/>
    <mergeCell ref="Q36:Q41"/>
    <mergeCell ref="R36:R41"/>
    <mergeCell ref="S36:S41"/>
    <mergeCell ref="T36:T41"/>
    <mergeCell ref="A1:I1"/>
    <mergeCell ref="A2:A3"/>
    <mergeCell ref="B2:B3"/>
    <mergeCell ref="C2:C3"/>
    <mergeCell ref="D2:D3"/>
    <mergeCell ref="E2:E3"/>
    <mergeCell ref="F2:F3"/>
    <mergeCell ref="G2:G3"/>
    <mergeCell ref="H2:H3"/>
    <mergeCell ref="I2:I3"/>
    <mergeCell ref="T2:T3"/>
    <mergeCell ref="A4:A51"/>
    <mergeCell ref="B4:B23"/>
    <mergeCell ref="C4:C10"/>
    <mergeCell ref="C11:C13"/>
    <mergeCell ref="C14:C17"/>
    <mergeCell ref="C18:C23"/>
    <mergeCell ref="J18:J20"/>
    <mergeCell ref="K18:K20"/>
    <mergeCell ref="L18:L20"/>
    <mergeCell ref="J2:M2"/>
    <mergeCell ref="N2:O2"/>
    <mergeCell ref="P2:P3"/>
    <mergeCell ref="Q2:R2"/>
    <mergeCell ref="S2:S3"/>
    <mergeCell ref="N32:N35"/>
    <mergeCell ref="M18:M20"/>
    <mergeCell ref="S32:S35"/>
    <mergeCell ref="N36:N41"/>
    <mergeCell ref="O32:O35"/>
    <mergeCell ref="P32:P35"/>
    <mergeCell ref="O36:O41"/>
    <mergeCell ref="P36:P41"/>
    <mergeCell ref="Q32:Q35"/>
    <mergeCell ref="R32:R35"/>
    <mergeCell ref="C36:C42"/>
    <mergeCell ref="D36:D41"/>
    <mergeCell ref="E36:E41"/>
    <mergeCell ref="F36:F41"/>
    <mergeCell ref="G36:G41"/>
    <mergeCell ref="H36:H41"/>
    <mergeCell ref="I36:I37"/>
    <mergeCell ref="J36:J37"/>
    <mergeCell ref="K36:K37"/>
    <mergeCell ref="L36:L37"/>
    <mergeCell ref="M36:M37"/>
    <mergeCell ref="G32:G35"/>
    <mergeCell ref="H32:H35"/>
    <mergeCell ref="I32:I35"/>
    <mergeCell ref="B24:B30"/>
    <mergeCell ref="C24:C26"/>
    <mergeCell ref="C27:C28"/>
    <mergeCell ref="C29:C30"/>
    <mergeCell ref="B31:B51"/>
    <mergeCell ref="C31:C35"/>
    <mergeCell ref="D32:D35"/>
    <mergeCell ref="E32:E35"/>
    <mergeCell ref="F32:F35"/>
    <mergeCell ref="C43:C47"/>
    <mergeCell ref="C48:C51"/>
    <mergeCell ref="J48:J49"/>
    <mergeCell ref="K48:K49"/>
    <mergeCell ref="L48:L49"/>
    <mergeCell ref="M48:M49"/>
    <mergeCell ref="J50:J51"/>
    <mergeCell ref="K50:K51"/>
    <mergeCell ref="L50:L51"/>
    <mergeCell ref="M50:M51"/>
    <mergeCell ref="A68:A84"/>
    <mergeCell ref="B68:B76"/>
    <mergeCell ref="C68:C71"/>
    <mergeCell ref="J70:J71"/>
    <mergeCell ref="K70:K71"/>
    <mergeCell ref="L70:L71"/>
    <mergeCell ref="M53:M55"/>
    <mergeCell ref="B56:B61"/>
    <mergeCell ref="C57:C59"/>
    <mergeCell ref="J57:J60"/>
    <mergeCell ref="K57:K60"/>
    <mergeCell ref="L57:L60"/>
    <mergeCell ref="M57:M60"/>
    <mergeCell ref="C60:C61"/>
    <mergeCell ref="A52:A67"/>
    <mergeCell ref="B52:B55"/>
    <mergeCell ref="C52:C55"/>
    <mergeCell ref="J53:J55"/>
    <mergeCell ref="K53:K55"/>
    <mergeCell ref="L53:L55"/>
    <mergeCell ref="B62:B65"/>
    <mergeCell ref="C62:C65"/>
    <mergeCell ref="J63:J67"/>
    <mergeCell ref="K63:K67"/>
    <mergeCell ref="C72:C76"/>
    <mergeCell ref="B77:B84"/>
    <mergeCell ref="C77:C79"/>
    <mergeCell ref="J78:J81"/>
    <mergeCell ref="K78:K81"/>
    <mergeCell ref="L78:L81"/>
    <mergeCell ref="C80:C84"/>
    <mergeCell ref="L63:L67"/>
    <mergeCell ref="M63:M67"/>
    <mergeCell ref="B66:B67"/>
    <mergeCell ref="C66:C67"/>
    <mergeCell ref="K93:K94"/>
    <mergeCell ref="L93:L94"/>
    <mergeCell ref="M93:M94"/>
    <mergeCell ref="J96:J98"/>
    <mergeCell ref="K96:K98"/>
    <mergeCell ref="L96:L98"/>
    <mergeCell ref="M96:M98"/>
    <mergeCell ref="A85:A108"/>
    <mergeCell ref="B85:B96"/>
    <mergeCell ref="C85:C89"/>
    <mergeCell ref="C90:C96"/>
    <mergeCell ref="I93:I94"/>
    <mergeCell ref="J93:J94"/>
    <mergeCell ref="B97:B99"/>
    <mergeCell ref="C97:C99"/>
    <mergeCell ref="J99:M99"/>
    <mergeCell ref="B100:B108"/>
    <mergeCell ref="C100:C107"/>
    <mergeCell ref="J100:J101"/>
    <mergeCell ref="K100:K101"/>
    <mergeCell ref="L100:L101"/>
    <mergeCell ref="M100:M101"/>
    <mergeCell ref="J106:J107"/>
    <mergeCell ref="K106:K107"/>
    <mergeCell ref="L106:L107"/>
    <mergeCell ref="M106:M107"/>
    <mergeCell ref="M109:M120"/>
    <mergeCell ref="C111:C118"/>
    <mergeCell ref="B119:B120"/>
    <mergeCell ref="C119:C120"/>
    <mergeCell ref="A109:A120"/>
    <mergeCell ref="B109:B118"/>
    <mergeCell ref="C109:C110"/>
    <mergeCell ref="J109:J120"/>
    <mergeCell ref="K109:K120"/>
    <mergeCell ref="L109:L120"/>
  </mergeCells>
  <conditionalFormatting sqref="L44">
    <cfRule type="duplicateValues" dxfId="1086" priority="12"/>
  </conditionalFormatting>
  <conditionalFormatting sqref="L39">
    <cfRule type="duplicateValues" dxfId="1085" priority="11"/>
  </conditionalFormatting>
  <conditionalFormatting sqref="L18">
    <cfRule type="duplicateValues" dxfId="1084" priority="10"/>
  </conditionalFormatting>
  <conditionalFormatting sqref="L42">
    <cfRule type="duplicateValues" dxfId="1083" priority="9"/>
  </conditionalFormatting>
  <conditionalFormatting sqref="L50">
    <cfRule type="duplicateValues" dxfId="1082" priority="8"/>
  </conditionalFormatting>
  <conditionalFormatting sqref="K75">
    <cfRule type="duplicateValues" dxfId="1081" priority="7"/>
  </conditionalFormatting>
  <conditionalFormatting sqref="L109">
    <cfRule type="duplicateValues" dxfId="1080" priority="6"/>
  </conditionalFormatting>
  <conditionalFormatting sqref="P36 P4:P32 P42:P120">
    <cfRule type="cellIs" dxfId="1079" priority="1" operator="lessThan">
      <formula>0.4</formula>
    </cfRule>
    <cfRule type="cellIs" dxfId="1078" priority="2" operator="between">
      <formula>0.4</formula>
      <formula>0.5999</formula>
    </cfRule>
    <cfRule type="cellIs" dxfId="1077" priority="3" operator="between">
      <formula>0.6</formula>
      <formula>0.6999</formula>
    </cfRule>
    <cfRule type="cellIs" dxfId="1076" priority="4" operator="between">
      <formula>0.7</formula>
      <formula>0.7999</formula>
    </cfRule>
    <cfRule type="cellIs" dxfId="1075" priority="5" operator="greaterThan">
      <formula>0.7999</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20"/>
  <sheetViews>
    <sheetView zoomScale="80" zoomScaleNormal="80" workbookViewId="0">
      <pane xSplit="6" ySplit="3" topLeftCell="N4" activePane="bottomRight" state="frozen"/>
      <selection pane="topRight" activeCell="G1" sqref="G1"/>
      <selection pane="bottomLeft" activeCell="A4" sqref="A4"/>
      <selection pane="bottomRight" activeCell="T1" sqref="T1"/>
    </sheetView>
  </sheetViews>
  <sheetFormatPr baseColWidth="10" defaultRowHeight="15" x14ac:dyDescent="0.25"/>
  <cols>
    <col min="1" max="3" width="14.5703125" style="1" customWidth="1"/>
    <col min="4" max="4" width="7.7109375" style="2" customWidth="1"/>
    <col min="5" max="5" width="40.7109375" style="1" customWidth="1"/>
    <col min="6" max="9" width="20.7109375" style="1" customWidth="1"/>
    <col min="10" max="11" width="14.7109375" style="1" customWidth="1"/>
    <col min="12" max="12" width="8.7109375" style="1" customWidth="1"/>
    <col min="13" max="13" width="20.7109375" style="1" customWidth="1"/>
    <col min="14" max="15" width="12.7109375" style="2" customWidth="1"/>
    <col min="16" max="16" width="9.7109375" style="4" customWidth="1"/>
    <col min="17" max="18" width="15.7109375" style="14" customWidth="1"/>
    <col min="19" max="19" width="9.7109375" style="4" customWidth="1"/>
    <col min="20" max="20" width="30.7109375" style="3" customWidth="1"/>
  </cols>
  <sheetData>
    <row r="1" spans="1:20" ht="21.75" thickBot="1" x14ac:dyDescent="0.3">
      <c r="A1" s="907" t="s">
        <v>698</v>
      </c>
      <c r="B1" s="908"/>
      <c r="C1" s="908"/>
      <c r="D1" s="908"/>
      <c r="E1" s="908"/>
      <c r="F1" s="908"/>
      <c r="G1" s="908"/>
      <c r="H1" s="908"/>
      <c r="I1" s="909"/>
      <c r="J1" s="20"/>
      <c r="K1" s="20"/>
      <c r="L1" s="20"/>
      <c r="M1" s="20"/>
      <c r="N1" s="21"/>
      <c r="O1" s="21"/>
      <c r="P1" s="22"/>
      <c r="Q1" s="24"/>
      <c r="R1" s="24"/>
      <c r="S1" s="22"/>
      <c r="T1" s="23"/>
    </row>
    <row r="2" spans="1:20" ht="24.75" customHeight="1" x14ac:dyDescent="0.25">
      <c r="A2" s="910" t="s">
        <v>0</v>
      </c>
      <c r="B2" s="910" t="s">
        <v>1</v>
      </c>
      <c r="C2" s="910" t="s">
        <v>2</v>
      </c>
      <c r="D2" s="910" t="s">
        <v>12</v>
      </c>
      <c r="E2" s="910" t="s">
        <v>3</v>
      </c>
      <c r="F2" s="910" t="s">
        <v>4</v>
      </c>
      <c r="G2" s="910" t="s">
        <v>5</v>
      </c>
      <c r="H2" s="910" t="s">
        <v>6</v>
      </c>
      <c r="I2" s="912" t="s">
        <v>7</v>
      </c>
      <c r="J2" s="901" t="s">
        <v>284</v>
      </c>
      <c r="K2" s="902"/>
      <c r="L2" s="902"/>
      <c r="M2" s="903"/>
      <c r="N2" s="897" t="s">
        <v>689</v>
      </c>
      <c r="O2" s="889"/>
      <c r="P2" s="890" t="s">
        <v>281</v>
      </c>
      <c r="Q2" s="889" t="s">
        <v>690</v>
      </c>
      <c r="R2" s="889"/>
      <c r="S2" s="890" t="s">
        <v>281</v>
      </c>
      <c r="T2" s="892" t="s">
        <v>691</v>
      </c>
    </row>
    <row r="3" spans="1:20" ht="26.25" thickBot="1" x14ac:dyDescent="0.3">
      <c r="A3" s="911"/>
      <c r="B3" s="911"/>
      <c r="C3" s="911"/>
      <c r="D3" s="911"/>
      <c r="E3" s="911"/>
      <c r="F3" s="911"/>
      <c r="G3" s="911"/>
      <c r="H3" s="911"/>
      <c r="I3" s="913"/>
      <c r="J3" s="74" t="s">
        <v>8</v>
      </c>
      <c r="K3" s="75" t="s">
        <v>9</v>
      </c>
      <c r="L3" s="75" t="s">
        <v>10</v>
      </c>
      <c r="M3" s="76" t="s">
        <v>11</v>
      </c>
      <c r="N3" s="77" t="s">
        <v>277</v>
      </c>
      <c r="O3" s="78" t="s">
        <v>278</v>
      </c>
      <c r="P3" s="891"/>
      <c r="Q3" s="78" t="s">
        <v>277</v>
      </c>
      <c r="R3" s="78" t="s">
        <v>278</v>
      </c>
      <c r="S3" s="891"/>
      <c r="T3" s="893"/>
    </row>
    <row r="4" spans="1:20" ht="60" customHeight="1" x14ac:dyDescent="0.25">
      <c r="A4" s="904" t="s">
        <v>13</v>
      </c>
      <c r="B4" s="905" t="s">
        <v>14</v>
      </c>
      <c r="C4" s="906" t="s">
        <v>15</v>
      </c>
      <c r="D4" s="80">
        <v>1</v>
      </c>
      <c r="E4" s="79" t="s">
        <v>16</v>
      </c>
      <c r="F4" s="79" t="s">
        <v>17</v>
      </c>
      <c r="G4" s="79" t="s">
        <v>18</v>
      </c>
      <c r="H4" s="79" t="s">
        <v>19</v>
      </c>
      <c r="I4" s="81" t="s">
        <v>20</v>
      </c>
      <c r="J4" s="47" t="s">
        <v>205</v>
      </c>
      <c r="K4" s="48" t="s">
        <v>206</v>
      </c>
      <c r="L4" s="48" t="s">
        <v>96</v>
      </c>
      <c r="M4" s="51" t="s">
        <v>207</v>
      </c>
      <c r="N4" s="47">
        <v>0.09</v>
      </c>
      <c r="O4" s="48">
        <v>0.09</v>
      </c>
      <c r="P4" s="49">
        <f>O4/N4</f>
        <v>1</v>
      </c>
      <c r="Q4" s="50" t="s">
        <v>96</v>
      </c>
      <c r="R4" s="50" t="s">
        <v>872</v>
      </c>
      <c r="S4" s="49"/>
      <c r="T4" s="51" t="s">
        <v>889</v>
      </c>
    </row>
    <row r="5" spans="1:20" ht="60" customHeight="1" x14ac:dyDescent="0.25">
      <c r="A5" s="826"/>
      <c r="B5" s="809"/>
      <c r="C5" s="835"/>
      <c r="D5" s="25">
        <v>2</v>
      </c>
      <c r="E5" s="26" t="s">
        <v>21</v>
      </c>
      <c r="F5" s="26" t="s">
        <v>22</v>
      </c>
      <c r="G5" s="26" t="s">
        <v>23</v>
      </c>
      <c r="H5" s="26" t="s">
        <v>24</v>
      </c>
      <c r="I5" s="32" t="s">
        <v>25</v>
      </c>
      <c r="J5" s="55" t="s">
        <v>208</v>
      </c>
      <c r="K5" s="26" t="s">
        <v>209</v>
      </c>
      <c r="L5" s="25">
        <v>52</v>
      </c>
      <c r="M5" s="32" t="s">
        <v>210</v>
      </c>
      <c r="N5" s="55">
        <v>3</v>
      </c>
      <c r="O5" s="25">
        <v>3</v>
      </c>
      <c r="P5" s="117">
        <f t="shared" ref="P5:P31" si="0">O5/N5</f>
        <v>1</v>
      </c>
      <c r="Q5" s="38">
        <v>245080000</v>
      </c>
      <c r="R5" s="38">
        <v>117720000</v>
      </c>
      <c r="S5" s="37">
        <f>R5/Q5</f>
        <v>0.48033295250530439</v>
      </c>
      <c r="T5" s="32" t="s">
        <v>890</v>
      </c>
    </row>
    <row r="6" spans="1:20" ht="60" customHeight="1" x14ac:dyDescent="0.25">
      <c r="A6" s="826"/>
      <c r="B6" s="809"/>
      <c r="C6" s="835"/>
      <c r="D6" s="25">
        <v>3</v>
      </c>
      <c r="E6" s="26" t="s">
        <v>26</v>
      </c>
      <c r="F6" s="26" t="s">
        <v>27</v>
      </c>
      <c r="G6" s="26" t="s">
        <v>28</v>
      </c>
      <c r="H6" s="26" t="s">
        <v>29</v>
      </c>
      <c r="I6" s="32" t="s">
        <v>30</v>
      </c>
      <c r="J6" s="55" t="s">
        <v>211</v>
      </c>
      <c r="K6" s="26" t="s">
        <v>212</v>
      </c>
      <c r="L6" s="25">
        <v>45</v>
      </c>
      <c r="M6" s="32" t="s">
        <v>213</v>
      </c>
      <c r="N6" s="55">
        <v>1</v>
      </c>
      <c r="O6" s="25">
        <v>1</v>
      </c>
      <c r="P6" s="117">
        <f t="shared" si="0"/>
        <v>1</v>
      </c>
      <c r="Q6" s="38">
        <v>69920000</v>
      </c>
      <c r="R6" s="38">
        <v>24640000</v>
      </c>
      <c r="S6" s="119">
        <f>R6/Q6</f>
        <v>0.35240274599542332</v>
      </c>
      <c r="T6" s="32" t="s">
        <v>891</v>
      </c>
    </row>
    <row r="7" spans="1:20" ht="60" customHeight="1" x14ac:dyDescent="0.25">
      <c r="A7" s="826"/>
      <c r="B7" s="809"/>
      <c r="C7" s="835"/>
      <c r="D7" s="25">
        <v>4</v>
      </c>
      <c r="E7" s="26" t="s">
        <v>31</v>
      </c>
      <c r="F7" s="26" t="s">
        <v>32</v>
      </c>
      <c r="G7" s="26" t="s">
        <v>33</v>
      </c>
      <c r="H7" s="26" t="s">
        <v>34</v>
      </c>
      <c r="I7" s="32" t="s">
        <v>35</v>
      </c>
      <c r="J7" s="55" t="s">
        <v>96</v>
      </c>
      <c r="K7" s="25" t="s">
        <v>96</v>
      </c>
      <c r="L7" s="25" t="s">
        <v>96</v>
      </c>
      <c r="M7" s="53" t="s">
        <v>96</v>
      </c>
      <c r="N7" s="55">
        <v>1</v>
      </c>
      <c r="O7" s="25">
        <v>1</v>
      </c>
      <c r="P7" s="117">
        <f t="shared" si="0"/>
        <v>1</v>
      </c>
      <c r="Q7" s="38" t="s">
        <v>873</v>
      </c>
      <c r="R7" s="38" t="s">
        <v>873</v>
      </c>
      <c r="S7" s="37"/>
      <c r="T7" s="32" t="s">
        <v>892</v>
      </c>
    </row>
    <row r="8" spans="1:20" ht="60" customHeight="1" x14ac:dyDescent="0.25">
      <c r="A8" s="826"/>
      <c r="B8" s="809"/>
      <c r="C8" s="835"/>
      <c r="D8" s="25">
        <v>5</v>
      </c>
      <c r="E8" s="26" t="s">
        <v>36</v>
      </c>
      <c r="F8" s="26" t="s">
        <v>37</v>
      </c>
      <c r="G8" s="26" t="s">
        <v>38</v>
      </c>
      <c r="H8" s="26" t="s">
        <v>39</v>
      </c>
      <c r="I8" s="32" t="s">
        <v>40</v>
      </c>
      <c r="J8" s="55" t="s">
        <v>211</v>
      </c>
      <c r="K8" s="26" t="s">
        <v>214</v>
      </c>
      <c r="L8" s="25">
        <v>45</v>
      </c>
      <c r="M8" s="32" t="s">
        <v>213</v>
      </c>
      <c r="N8" s="55">
        <v>1</v>
      </c>
      <c r="O8" s="25">
        <v>1</v>
      </c>
      <c r="P8" s="117">
        <f t="shared" si="0"/>
        <v>1</v>
      </c>
      <c r="Q8" s="38">
        <v>69920000</v>
      </c>
      <c r="R8" s="38">
        <v>24640000</v>
      </c>
      <c r="S8" s="37">
        <f>R8/Q8</f>
        <v>0.35240274599542332</v>
      </c>
      <c r="T8" s="32" t="s">
        <v>893</v>
      </c>
    </row>
    <row r="9" spans="1:20" ht="60" customHeight="1" x14ac:dyDescent="0.25">
      <c r="A9" s="826"/>
      <c r="B9" s="809"/>
      <c r="C9" s="835"/>
      <c r="D9" s="25">
        <v>6</v>
      </c>
      <c r="E9" s="26" t="s">
        <v>41</v>
      </c>
      <c r="F9" s="26" t="s">
        <v>42</v>
      </c>
      <c r="G9" s="26" t="s">
        <v>43</v>
      </c>
      <c r="H9" s="25" t="s">
        <v>44</v>
      </c>
      <c r="I9" s="53" t="s">
        <v>45</v>
      </c>
      <c r="J9" s="84" t="s">
        <v>215</v>
      </c>
      <c r="K9" s="26" t="s">
        <v>216</v>
      </c>
      <c r="L9" s="10">
        <v>197</v>
      </c>
      <c r="M9" s="32" t="s">
        <v>217</v>
      </c>
      <c r="N9" s="55">
        <v>0.08</v>
      </c>
      <c r="O9" s="25">
        <v>7.4999999999999997E-2</v>
      </c>
      <c r="P9" s="117">
        <f t="shared" si="0"/>
        <v>0.9375</v>
      </c>
      <c r="Q9" s="38">
        <v>82000000</v>
      </c>
      <c r="R9" s="38">
        <v>6570000</v>
      </c>
      <c r="S9" s="119">
        <f>R9/Q9</f>
        <v>8.0121951219512197E-2</v>
      </c>
      <c r="T9" s="32" t="s">
        <v>894</v>
      </c>
    </row>
    <row r="10" spans="1:20" ht="60" customHeight="1" x14ac:dyDescent="0.25">
      <c r="A10" s="826"/>
      <c r="B10" s="809"/>
      <c r="C10" s="835"/>
      <c r="D10" s="25">
        <v>7</v>
      </c>
      <c r="E10" s="26" t="s">
        <v>46</v>
      </c>
      <c r="F10" s="26" t="s">
        <v>47</v>
      </c>
      <c r="G10" s="26" t="s">
        <v>48</v>
      </c>
      <c r="H10" s="26" t="s">
        <v>19</v>
      </c>
      <c r="I10" s="32" t="s">
        <v>49</v>
      </c>
      <c r="J10" s="55" t="s">
        <v>96</v>
      </c>
      <c r="K10" s="25" t="s">
        <v>96</v>
      </c>
      <c r="L10" s="25" t="s">
        <v>96</v>
      </c>
      <c r="M10" s="53" t="s">
        <v>96</v>
      </c>
      <c r="N10" s="55">
        <v>0.1</v>
      </c>
      <c r="O10" s="25">
        <v>0.08</v>
      </c>
      <c r="P10" s="117">
        <f t="shared" si="0"/>
        <v>0.79999999999999993</v>
      </c>
      <c r="Q10" s="38" t="s">
        <v>873</v>
      </c>
      <c r="R10" s="38" t="s">
        <v>873</v>
      </c>
      <c r="S10" s="37"/>
      <c r="T10" s="32" t="s">
        <v>895</v>
      </c>
    </row>
    <row r="11" spans="1:20" ht="60" customHeight="1" x14ac:dyDescent="0.25">
      <c r="A11" s="826"/>
      <c r="B11" s="809"/>
      <c r="C11" s="835" t="s">
        <v>50</v>
      </c>
      <c r="D11" s="25">
        <v>8</v>
      </c>
      <c r="E11" s="26" t="s">
        <v>51</v>
      </c>
      <c r="F11" s="26" t="s">
        <v>52</v>
      </c>
      <c r="G11" s="26" t="s">
        <v>53</v>
      </c>
      <c r="H11" s="26" t="s">
        <v>54</v>
      </c>
      <c r="I11" s="32" t="s">
        <v>55</v>
      </c>
      <c r="J11" s="7" t="s">
        <v>211</v>
      </c>
      <c r="K11" s="26" t="s">
        <v>218</v>
      </c>
      <c r="L11" s="25">
        <v>33</v>
      </c>
      <c r="M11" s="32" t="s">
        <v>219</v>
      </c>
      <c r="N11" s="55">
        <v>10</v>
      </c>
      <c r="O11" s="25">
        <v>8</v>
      </c>
      <c r="P11" s="117">
        <f t="shared" si="0"/>
        <v>0.8</v>
      </c>
      <c r="Q11" s="38">
        <v>28600000</v>
      </c>
      <c r="R11" s="38">
        <v>25860000</v>
      </c>
      <c r="S11" s="37">
        <f>R11/Q11</f>
        <v>0.90419580419580414</v>
      </c>
      <c r="T11" s="32" t="s">
        <v>896</v>
      </c>
    </row>
    <row r="12" spans="1:20" ht="60" customHeight="1" x14ac:dyDescent="0.25">
      <c r="A12" s="826"/>
      <c r="B12" s="809"/>
      <c r="C12" s="835"/>
      <c r="D12" s="25">
        <v>9</v>
      </c>
      <c r="E12" s="26" t="s">
        <v>56</v>
      </c>
      <c r="F12" s="26" t="s">
        <v>57</v>
      </c>
      <c r="G12" s="26" t="s">
        <v>58</v>
      </c>
      <c r="H12" s="26" t="s">
        <v>59</v>
      </c>
      <c r="I12" s="32" t="s">
        <v>55</v>
      </c>
      <c r="J12" s="55" t="s">
        <v>211</v>
      </c>
      <c r="K12" s="25" t="s">
        <v>214</v>
      </c>
      <c r="L12" s="25">
        <v>28</v>
      </c>
      <c r="M12" s="32" t="s">
        <v>220</v>
      </c>
      <c r="N12" s="55">
        <v>0.09</v>
      </c>
      <c r="O12" s="25">
        <v>0.09</v>
      </c>
      <c r="P12" s="117">
        <f t="shared" si="0"/>
        <v>1</v>
      </c>
      <c r="Q12" s="38" t="s">
        <v>873</v>
      </c>
      <c r="R12" s="38" t="s">
        <v>873</v>
      </c>
      <c r="S12" s="37"/>
      <c r="T12" s="32" t="s">
        <v>897</v>
      </c>
    </row>
    <row r="13" spans="1:20" ht="60" customHeight="1" x14ac:dyDescent="0.25">
      <c r="A13" s="826"/>
      <c r="B13" s="809"/>
      <c r="C13" s="835"/>
      <c r="D13" s="25">
        <v>10</v>
      </c>
      <c r="E13" s="26" t="s">
        <v>60</v>
      </c>
      <c r="F13" s="26" t="s">
        <v>61</v>
      </c>
      <c r="G13" s="26" t="s">
        <v>62</v>
      </c>
      <c r="H13" s="26" t="s">
        <v>63</v>
      </c>
      <c r="I13" s="32" t="s">
        <v>55</v>
      </c>
      <c r="J13" s="55" t="s">
        <v>221</v>
      </c>
      <c r="K13" s="25" t="s">
        <v>222</v>
      </c>
      <c r="L13" s="25">
        <v>122</v>
      </c>
      <c r="M13" s="32" t="s">
        <v>223</v>
      </c>
      <c r="N13" s="55">
        <v>0.09</v>
      </c>
      <c r="O13" s="25">
        <v>0.09</v>
      </c>
      <c r="P13" s="117">
        <f t="shared" si="0"/>
        <v>1</v>
      </c>
      <c r="Q13" s="38">
        <v>3090000</v>
      </c>
      <c r="R13" s="38">
        <v>3090000</v>
      </c>
      <c r="S13" s="37">
        <f>R13/Q13</f>
        <v>1</v>
      </c>
      <c r="T13" s="32" t="s">
        <v>898</v>
      </c>
    </row>
    <row r="14" spans="1:20" ht="60" customHeight="1" x14ac:dyDescent="0.25">
      <c r="A14" s="826"/>
      <c r="B14" s="809"/>
      <c r="C14" s="835" t="s">
        <v>50</v>
      </c>
      <c r="D14" s="25">
        <v>11</v>
      </c>
      <c r="E14" s="26" t="s">
        <v>64</v>
      </c>
      <c r="F14" s="26" t="s">
        <v>65</v>
      </c>
      <c r="G14" s="26" t="s">
        <v>66</v>
      </c>
      <c r="H14" s="26" t="s">
        <v>67</v>
      </c>
      <c r="I14" s="32" t="s">
        <v>289</v>
      </c>
      <c r="J14" s="55" t="s">
        <v>224</v>
      </c>
      <c r="K14" s="25" t="s">
        <v>290</v>
      </c>
      <c r="L14" s="25" t="s">
        <v>225</v>
      </c>
      <c r="M14" s="32" t="s">
        <v>226</v>
      </c>
      <c r="N14" s="55">
        <v>9.5000000000000001E-2</v>
      </c>
      <c r="O14" s="25">
        <v>9.5000000000000001E-2</v>
      </c>
      <c r="P14" s="117">
        <f t="shared" si="0"/>
        <v>1</v>
      </c>
      <c r="Q14" s="38">
        <v>18000000</v>
      </c>
      <c r="R14" s="38">
        <v>0</v>
      </c>
      <c r="S14" s="37">
        <v>0</v>
      </c>
      <c r="T14" s="32" t="s">
        <v>899</v>
      </c>
    </row>
    <row r="15" spans="1:20" ht="60" customHeight="1" x14ac:dyDescent="0.25">
      <c r="A15" s="826"/>
      <c r="B15" s="809"/>
      <c r="C15" s="835"/>
      <c r="D15" s="25">
        <v>12</v>
      </c>
      <c r="E15" s="26" t="s">
        <v>69</v>
      </c>
      <c r="F15" s="26" t="s">
        <v>70</v>
      </c>
      <c r="G15" s="26" t="s">
        <v>71</v>
      </c>
      <c r="H15" s="26" t="s">
        <v>72</v>
      </c>
      <c r="I15" s="32" t="s">
        <v>285</v>
      </c>
      <c r="J15" s="7" t="s">
        <v>211</v>
      </c>
      <c r="K15" s="9" t="s">
        <v>212</v>
      </c>
      <c r="L15" s="25">
        <v>46</v>
      </c>
      <c r="M15" s="32" t="s">
        <v>227</v>
      </c>
      <c r="N15" s="55">
        <v>0.05</v>
      </c>
      <c r="O15" s="25">
        <v>0.05</v>
      </c>
      <c r="P15" s="117">
        <f t="shared" si="0"/>
        <v>1</v>
      </c>
      <c r="Q15" s="38">
        <v>215000000</v>
      </c>
      <c r="R15" s="38">
        <v>215000000</v>
      </c>
      <c r="S15" s="37">
        <f>R15/Q15</f>
        <v>1</v>
      </c>
      <c r="T15" s="32" t="s">
        <v>900</v>
      </c>
    </row>
    <row r="16" spans="1:20" ht="60" customHeight="1" x14ac:dyDescent="0.25">
      <c r="A16" s="826"/>
      <c r="B16" s="809"/>
      <c r="C16" s="835"/>
      <c r="D16" s="25">
        <v>13</v>
      </c>
      <c r="E16" s="26" t="s">
        <v>287</v>
      </c>
      <c r="F16" s="26" t="s">
        <v>288</v>
      </c>
      <c r="G16" s="26" t="s">
        <v>73</v>
      </c>
      <c r="H16" s="26" t="s">
        <v>74</v>
      </c>
      <c r="I16" s="32" t="s">
        <v>286</v>
      </c>
      <c r="J16" s="55" t="s">
        <v>228</v>
      </c>
      <c r="K16" s="27" t="s">
        <v>229</v>
      </c>
      <c r="L16" s="25" t="s">
        <v>230</v>
      </c>
      <c r="M16" s="54" t="s">
        <v>231</v>
      </c>
      <c r="N16" s="55">
        <v>0.05</v>
      </c>
      <c r="O16" s="25">
        <v>0.04</v>
      </c>
      <c r="P16" s="117">
        <f t="shared" si="0"/>
        <v>0.79999999999999993</v>
      </c>
      <c r="Q16" s="38" t="s">
        <v>874</v>
      </c>
      <c r="R16" s="38" t="s">
        <v>875</v>
      </c>
      <c r="S16" s="37"/>
      <c r="T16" s="32" t="s">
        <v>876</v>
      </c>
    </row>
    <row r="17" spans="1:20" ht="60" customHeight="1" x14ac:dyDescent="0.25">
      <c r="A17" s="826"/>
      <c r="B17" s="809"/>
      <c r="C17" s="835"/>
      <c r="D17" s="25">
        <v>14</v>
      </c>
      <c r="E17" s="26" t="s">
        <v>75</v>
      </c>
      <c r="F17" s="26" t="s">
        <v>76</v>
      </c>
      <c r="G17" s="26" t="s">
        <v>77</v>
      </c>
      <c r="H17" s="26" t="s">
        <v>78</v>
      </c>
      <c r="I17" s="32" t="s">
        <v>68</v>
      </c>
      <c r="J17" s="55" t="s">
        <v>211</v>
      </c>
      <c r="K17" s="25" t="s">
        <v>218</v>
      </c>
      <c r="L17" s="25">
        <v>32</v>
      </c>
      <c r="M17" s="32" t="s">
        <v>232</v>
      </c>
      <c r="N17" s="55">
        <v>0.08</v>
      </c>
      <c r="O17" s="25">
        <v>0.08</v>
      </c>
      <c r="P17" s="117">
        <f t="shared" si="0"/>
        <v>1</v>
      </c>
      <c r="Q17" s="38">
        <v>186900000</v>
      </c>
      <c r="R17" s="38">
        <v>59710000</v>
      </c>
      <c r="S17" s="37">
        <f>R17/Q17</f>
        <v>0.3194756554307116</v>
      </c>
      <c r="T17" s="32" t="s">
        <v>877</v>
      </c>
    </row>
    <row r="18" spans="1:20" ht="60" customHeight="1" x14ac:dyDescent="0.25">
      <c r="A18" s="826"/>
      <c r="B18" s="809"/>
      <c r="C18" s="835" t="s">
        <v>79</v>
      </c>
      <c r="D18" s="25">
        <v>15</v>
      </c>
      <c r="E18" s="26" t="s">
        <v>80</v>
      </c>
      <c r="F18" s="26" t="s">
        <v>81</v>
      </c>
      <c r="G18" s="26" t="s">
        <v>82</v>
      </c>
      <c r="H18" s="26" t="s">
        <v>83</v>
      </c>
      <c r="I18" s="32" t="s">
        <v>84</v>
      </c>
      <c r="J18" s="826" t="s">
        <v>233</v>
      </c>
      <c r="K18" s="809" t="s">
        <v>234</v>
      </c>
      <c r="L18" s="837">
        <v>197</v>
      </c>
      <c r="M18" s="898" t="s">
        <v>217</v>
      </c>
      <c r="N18" s="55">
        <v>0.1</v>
      </c>
      <c r="O18" s="25">
        <v>0.08</v>
      </c>
      <c r="P18" s="117">
        <f t="shared" si="0"/>
        <v>0.79999999999999993</v>
      </c>
      <c r="Q18" s="798">
        <v>82000000</v>
      </c>
      <c r="R18" s="798">
        <v>6570000</v>
      </c>
      <c r="S18" s="801">
        <f>R18/Q18</f>
        <v>8.0121951219512197E-2</v>
      </c>
      <c r="T18" s="32" t="s">
        <v>878</v>
      </c>
    </row>
    <row r="19" spans="1:20" ht="60" customHeight="1" x14ac:dyDescent="0.25">
      <c r="A19" s="826"/>
      <c r="B19" s="809"/>
      <c r="C19" s="835"/>
      <c r="D19" s="25">
        <v>16</v>
      </c>
      <c r="E19" s="26" t="s">
        <v>85</v>
      </c>
      <c r="F19" s="26" t="s">
        <v>86</v>
      </c>
      <c r="G19" s="26" t="s">
        <v>291</v>
      </c>
      <c r="H19" s="26" t="s">
        <v>87</v>
      </c>
      <c r="I19" s="82" t="s">
        <v>88</v>
      </c>
      <c r="J19" s="826"/>
      <c r="K19" s="809"/>
      <c r="L19" s="837"/>
      <c r="M19" s="898"/>
      <c r="N19" s="55">
        <v>2E-3</v>
      </c>
      <c r="O19" s="25">
        <v>6.9999999999999999E-4</v>
      </c>
      <c r="P19" s="117">
        <f t="shared" si="0"/>
        <v>0.35</v>
      </c>
      <c r="Q19" s="799"/>
      <c r="R19" s="799"/>
      <c r="S19" s="802"/>
      <c r="T19" s="32" t="s">
        <v>879</v>
      </c>
    </row>
    <row r="20" spans="1:20" ht="60" customHeight="1" x14ac:dyDescent="0.25">
      <c r="A20" s="826"/>
      <c r="B20" s="809"/>
      <c r="C20" s="835"/>
      <c r="D20" s="25">
        <v>17</v>
      </c>
      <c r="E20" s="26" t="s">
        <v>89</v>
      </c>
      <c r="F20" s="26" t="s">
        <v>90</v>
      </c>
      <c r="G20" s="26" t="s">
        <v>91</v>
      </c>
      <c r="H20" s="26" t="s">
        <v>87</v>
      </c>
      <c r="I20" s="82" t="s">
        <v>92</v>
      </c>
      <c r="J20" s="826"/>
      <c r="K20" s="809"/>
      <c r="L20" s="837"/>
      <c r="M20" s="898"/>
      <c r="N20" s="55">
        <v>1E-3</v>
      </c>
      <c r="O20" s="25">
        <v>2.9999999999999997E-4</v>
      </c>
      <c r="P20" s="117">
        <f t="shared" si="0"/>
        <v>0.3</v>
      </c>
      <c r="Q20" s="800"/>
      <c r="R20" s="800"/>
      <c r="S20" s="803"/>
      <c r="T20" s="32" t="s">
        <v>879</v>
      </c>
    </row>
    <row r="21" spans="1:20" ht="60" customHeight="1" x14ac:dyDescent="0.25">
      <c r="A21" s="826"/>
      <c r="B21" s="809"/>
      <c r="C21" s="835"/>
      <c r="D21" s="25">
        <v>18</v>
      </c>
      <c r="E21" s="26" t="s">
        <v>93</v>
      </c>
      <c r="F21" s="26" t="s">
        <v>94</v>
      </c>
      <c r="G21" s="26" t="s">
        <v>95</v>
      </c>
      <c r="H21" s="25" t="s">
        <v>96</v>
      </c>
      <c r="I21" s="82" t="s">
        <v>97</v>
      </c>
      <c r="J21" s="55" t="s">
        <v>96</v>
      </c>
      <c r="K21" s="25" t="s">
        <v>96</v>
      </c>
      <c r="L21" s="25" t="s">
        <v>96</v>
      </c>
      <c r="M21" s="53" t="s">
        <v>96</v>
      </c>
      <c r="N21" s="55">
        <v>0.09</v>
      </c>
      <c r="O21" s="25">
        <v>0.09</v>
      </c>
      <c r="P21" s="117">
        <f t="shared" si="0"/>
        <v>1</v>
      </c>
      <c r="Q21" s="38" t="s">
        <v>873</v>
      </c>
      <c r="R21" s="38" t="s">
        <v>873</v>
      </c>
      <c r="S21" s="37"/>
      <c r="T21" s="32" t="s">
        <v>880</v>
      </c>
    </row>
    <row r="22" spans="1:20" ht="60" customHeight="1" x14ac:dyDescent="0.25">
      <c r="A22" s="826"/>
      <c r="B22" s="809"/>
      <c r="C22" s="835"/>
      <c r="D22" s="25">
        <v>19</v>
      </c>
      <c r="E22" s="26" t="s">
        <v>98</v>
      </c>
      <c r="F22" s="26" t="s">
        <v>99</v>
      </c>
      <c r="G22" s="26" t="s">
        <v>100</v>
      </c>
      <c r="H22" s="26" t="s">
        <v>101</v>
      </c>
      <c r="I22" s="82" t="s">
        <v>102</v>
      </c>
      <c r="J22" s="55" t="s">
        <v>233</v>
      </c>
      <c r="K22" s="25" t="s">
        <v>234</v>
      </c>
      <c r="L22" s="29">
        <v>192</v>
      </c>
      <c r="M22" s="56" t="s">
        <v>235</v>
      </c>
      <c r="N22" s="55">
        <v>0.1</v>
      </c>
      <c r="O22" s="25">
        <v>0.1</v>
      </c>
      <c r="P22" s="117">
        <f t="shared" si="0"/>
        <v>1</v>
      </c>
      <c r="Q22" s="38">
        <v>82000000</v>
      </c>
      <c r="R22" s="38">
        <v>6570000</v>
      </c>
      <c r="S22" s="37">
        <f>R22/Q22</f>
        <v>8.0121951219512197E-2</v>
      </c>
      <c r="T22" s="32" t="s">
        <v>881</v>
      </c>
    </row>
    <row r="23" spans="1:20" ht="60" customHeight="1" x14ac:dyDescent="0.25">
      <c r="A23" s="826"/>
      <c r="B23" s="809"/>
      <c r="C23" s="835"/>
      <c r="D23" s="25">
        <v>20</v>
      </c>
      <c r="E23" s="26" t="s">
        <v>103</v>
      </c>
      <c r="F23" s="26" t="s">
        <v>104</v>
      </c>
      <c r="G23" s="26" t="s">
        <v>105</v>
      </c>
      <c r="H23" s="26" t="s">
        <v>106</v>
      </c>
      <c r="I23" s="32" t="s">
        <v>107</v>
      </c>
      <c r="J23" s="55" t="s">
        <v>96</v>
      </c>
      <c r="K23" s="25" t="s">
        <v>96</v>
      </c>
      <c r="L23" s="25" t="s">
        <v>96</v>
      </c>
      <c r="M23" s="53" t="s">
        <v>96</v>
      </c>
      <c r="N23" s="55">
        <v>0.1</v>
      </c>
      <c r="O23" s="25">
        <v>0</v>
      </c>
      <c r="P23" s="117">
        <f t="shared" si="0"/>
        <v>0</v>
      </c>
      <c r="Q23" s="38" t="s">
        <v>873</v>
      </c>
      <c r="R23" s="38" t="s">
        <v>873</v>
      </c>
      <c r="S23" s="37"/>
      <c r="T23" s="32"/>
    </row>
    <row r="24" spans="1:20" ht="60" customHeight="1" x14ac:dyDescent="0.25">
      <c r="A24" s="826"/>
      <c r="B24" s="839" t="s">
        <v>108</v>
      </c>
      <c r="C24" s="835" t="s">
        <v>109</v>
      </c>
      <c r="D24" s="25">
        <v>21</v>
      </c>
      <c r="E24" s="31" t="s">
        <v>110</v>
      </c>
      <c r="F24" s="26" t="s">
        <v>111</v>
      </c>
      <c r="G24" s="26" t="s">
        <v>112</v>
      </c>
      <c r="H24" s="26" t="s">
        <v>113</v>
      </c>
      <c r="I24" s="32" t="s">
        <v>114</v>
      </c>
      <c r="J24" s="55" t="s">
        <v>236</v>
      </c>
      <c r="K24" s="25" t="s">
        <v>237</v>
      </c>
      <c r="L24" s="25">
        <v>65</v>
      </c>
      <c r="M24" s="32" t="s">
        <v>238</v>
      </c>
      <c r="N24" s="55">
        <v>0.05</v>
      </c>
      <c r="O24" s="25">
        <v>0.04</v>
      </c>
      <c r="P24" s="117">
        <f t="shared" si="0"/>
        <v>0.79999999999999993</v>
      </c>
      <c r="Q24" s="38" t="s">
        <v>873</v>
      </c>
      <c r="R24" s="38" t="s">
        <v>873</v>
      </c>
      <c r="S24" s="37"/>
      <c r="T24" s="32" t="s">
        <v>882</v>
      </c>
    </row>
    <row r="25" spans="1:20" ht="60" customHeight="1" x14ac:dyDescent="0.25">
      <c r="A25" s="826"/>
      <c r="B25" s="839"/>
      <c r="C25" s="835"/>
      <c r="D25" s="25">
        <v>22</v>
      </c>
      <c r="E25" s="26" t="s">
        <v>115</v>
      </c>
      <c r="F25" s="26" t="s">
        <v>116</v>
      </c>
      <c r="G25" s="26" t="s">
        <v>117</v>
      </c>
      <c r="H25" s="26" t="s">
        <v>118</v>
      </c>
      <c r="I25" s="32" t="s">
        <v>119</v>
      </c>
      <c r="J25" s="87" t="s">
        <v>236</v>
      </c>
      <c r="K25" s="30" t="s">
        <v>239</v>
      </c>
      <c r="L25" s="25">
        <v>85</v>
      </c>
      <c r="M25" s="32" t="s">
        <v>240</v>
      </c>
      <c r="N25" s="55">
        <v>0.1</v>
      </c>
      <c r="O25" s="25">
        <v>0.05</v>
      </c>
      <c r="P25" s="117">
        <f t="shared" si="0"/>
        <v>0.5</v>
      </c>
      <c r="Q25" s="38" t="s">
        <v>873</v>
      </c>
      <c r="R25" s="38" t="s">
        <v>873</v>
      </c>
      <c r="S25" s="37"/>
      <c r="T25" s="32" t="s">
        <v>883</v>
      </c>
    </row>
    <row r="26" spans="1:20" ht="60" customHeight="1" x14ac:dyDescent="0.25">
      <c r="A26" s="826"/>
      <c r="B26" s="839"/>
      <c r="C26" s="835"/>
      <c r="D26" s="25">
        <v>23</v>
      </c>
      <c r="E26" s="26" t="s">
        <v>120</v>
      </c>
      <c r="F26" s="26" t="s">
        <v>121</v>
      </c>
      <c r="G26" s="26" t="s">
        <v>122</v>
      </c>
      <c r="H26" s="26" t="s">
        <v>118</v>
      </c>
      <c r="I26" s="32" t="s">
        <v>123</v>
      </c>
      <c r="J26" s="55" t="s">
        <v>96</v>
      </c>
      <c r="K26" s="25" t="s">
        <v>96</v>
      </c>
      <c r="L26" s="25" t="s">
        <v>96</v>
      </c>
      <c r="M26" s="58" t="s">
        <v>241</v>
      </c>
      <c r="N26" s="55">
        <v>0.1</v>
      </c>
      <c r="O26" s="25">
        <v>0.1</v>
      </c>
      <c r="P26" s="117">
        <f t="shared" si="0"/>
        <v>1</v>
      </c>
      <c r="Q26" s="38">
        <v>3000000000</v>
      </c>
      <c r="R26" s="38">
        <v>3000000000</v>
      </c>
      <c r="S26" s="37">
        <f>R26/Q26</f>
        <v>1</v>
      </c>
      <c r="T26" s="32" t="s">
        <v>884</v>
      </c>
    </row>
    <row r="27" spans="1:20" ht="60" customHeight="1" x14ac:dyDescent="0.25">
      <c r="A27" s="826"/>
      <c r="B27" s="839"/>
      <c r="C27" s="835" t="s">
        <v>124</v>
      </c>
      <c r="D27" s="25">
        <v>24</v>
      </c>
      <c r="E27" s="26" t="s">
        <v>125</v>
      </c>
      <c r="F27" s="26" t="s">
        <v>126</v>
      </c>
      <c r="G27" s="26" t="s">
        <v>127</v>
      </c>
      <c r="H27" s="26" t="s">
        <v>128</v>
      </c>
      <c r="I27" s="32" t="s">
        <v>129</v>
      </c>
      <c r="J27" s="55" t="s">
        <v>242</v>
      </c>
      <c r="K27" s="25" t="s">
        <v>243</v>
      </c>
      <c r="L27" s="25">
        <v>68</v>
      </c>
      <c r="M27" s="32" t="s">
        <v>244</v>
      </c>
      <c r="N27" s="55">
        <v>2E-3</v>
      </c>
      <c r="O27" s="25">
        <v>2E-3</v>
      </c>
      <c r="P27" s="117">
        <f t="shared" si="0"/>
        <v>1</v>
      </c>
      <c r="Q27" s="38">
        <v>10000000</v>
      </c>
      <c r="R27" s="38">
        <v>0</v>
      </c>
      <c r="S27" s="119">
        <f>R27/Q27</f>
        <v>0</v>
      </c>
      <c r="T27" s="32" t="s">
        <v>885</v>
      </c>
    </row>
    <row r="28" spans="1:20" ht="60" customHeight="1" x14ac:dyDescent="0.25">
      <c r="A28" s="826"/>
      <c r="B28" s="839"/>
      <c r="C28" s="835"/>
      <c r="D28" s="25">
        <v>25</v>
      </c>
      <c r="E28" s="31" t="s">
        <v>130</v>
      </c>
      <c r="F28" s="26" t="s">
        <v>131</v>
      </c>
      <c r="G28" s="26" t="s">
        <v>132</v>
      </c>
      <c r="H28" s="26" t="s">
        <v>133</v>
      </c>
      <c r="I28" s="32" t="s">
        <v>134</v>
      </c>
      <c r="J28" s="55" t="s">
        <v>245</v>
      </c>
      <c r="K28" s="25" t="s">
        <v>246</v>
      </c>
      <c r="L28" s="25">
        <v>107</v>
      </c>
      <c r="M28" s="32" t="s">
        <v>247</v>
      </c>
      <c r="N28" s="55">
        <v>0.08</v>
      </c>
      <c r="O28" s="25">
        <v>0.08</v>
      </c>
      <c r="P28" s="117">
        <f t="shared" si="0"/>
        <v>1</v>
      </c>
      <c r="Q28" s="38">
        <v>53800000</v>
      </c>
      <c r="R28" s="38">
        <v>53800000</v>
      </c>
      <c r="S28" s="119">
        <f>R28/Q28</f>
        <v>1</v>
      </c>
      <c r="T28" s="32" t="s">
        <v>886</v>
      </c>
    </row>
    <row r="29" spans="1:20" ht="60" customHeight="1" x14ac:dyDescent="0.25">
      <c r="A29" s="826"/>
      <c r="B29" s="839"/>
      <c r="C29" s="835" t="s">
        <v>135</v>
      </c>
      <c r="D29" s="25">
        <v>26</v>
      </c>
      <c r="E29" s="26" t="s">
        <v>136</v>
      </c>
      <c r="F29" s="26" t="s">
        <v>137</v>
      </c>
      <c r="G29" s="26" t="s">
        <v>138</v>
      </c>
      <c r="H29" s="26" t="s">
        <v>139</v>
      </c>
      <c r="I29" s="32" t="s">
        <v>140</v>
      </c>
      <c r="J29" s="55" t="s">
        <v>96</v>
      </c>
      <c r="K29" s="25" t="s">
        <v>96</v>
      </c>
      <c r="L29" s="25" t="s">
        <v>96</v>
      </c>
      <c r="M29" s="58" t="s">
        <v>241</v>
      </c>
      <c r="N29" s="55">
        <v>1</v>
      </c>
      <c r="O29" s="25">
        <v>1</v>
      </c>
      <c r="P29" s="117">
        <f t="shared" si="0"/>
        <v>1</v>
      </c>
      <c r="Q29" s="38" t="s">
        <v>873</v>
      </c>
      <c r="R29" s="38" t="s">
        <v>873</v>
      </c>
      <c r="S29" s="37"/>
      <c r="T29" s="32" t="s">
        <v>887</v>
      </c>
    </row>
    <row r="30" spans="1:20" ht="60" customHeight="1" x14ac:dyDescent="0.25">
      <c r="A30" s="826"/>
      <c r="B30" s="839"/>
      <c r="C30" s="835"/>
      <c r="D30" s="25">
        <v>27</v>
      </c>
      <c r="E30" s="27" t="s">
        <v>141</v>
      </c>
      <c r="F30" s="27" t="s">
        <v>142</v>
      </c>
      <c r="G30" s="27" t="s">
        <v>143</v>
      </c>
      <c r="H30" s="27" t="s">
        <v>144</v>
      </c>
      <c r="I30" s="60" t="s">
        <v>145</v>
      </c>
      <c r="J30" s="59" t="s">
        <v>215</v>
      </c>
      <c r="K30" s="27" t="s">
        <v>216</v>
      </c>
      <c r="L30" s="25">
        <v>197</v>
      </c>
      <c r="M30" s="60" t="s">
        <v>217</v>
      </c>
      <c r="N30" s="118">
        <v>0.1</v>
      </c>
      <c r="O30" s="104">
        <v>0.1</v>
      </c>
      <c r="P30" s="117">
        <f t="shared" si="0"/>
        <v>1</v>
      </c>
      <c r="Q30" s="38">
        <v>82000000</v>
      </c>
      <c r="R30" s="38">
        <v>6570000</v>
      </c>
      <c r="S30" s="37">
        <f>R30/Q30</f>
        <v>8.0121951219512197E-2</v>
      </c>
      <c r="T30" s="32" t="s">
        <v>888</v>
      </c>
    </row>
    <row r="31" spans="1:20" ht="60" customHeight="1" x14ac:dyDescent="0.25">
      <c r="A31" s="826"/>
      <c r="B31" s="837" t="s">
        <v>146</v>
      </c>
      <c r="C31" s="809" t="s">
        <v>147</v>
      </c>
      <c r="D31" s="25">
        <v>28</v>
      </c>
      <c r="E31" s="27" t="s">
        <v>148</v>
      </c>
      <c r="F31" s="27" t="s">
        <v>149</v>
      </c>
      <c r="G31" s="27" t="s">
        <v>150</v>
      </c>
      <c r="H31" s="27" t="s">
        <v>151</v>
      </c>
      <c r="I31" s="60" t="s">
        <v>152</v>
      </c>
      <c r="J31" s="59" t="s">
        <v>248</v>
      </c>
      <c r="K31" s="40" t="s">
        <v>249</v>
      </c>
      <c r="L31" s="25">
        <v>157</v>
      </c>
      <c r="M31" s="61" t="s">
        <v>250</v>
      </c>
      <c r="N31" s="118">
        <v>0.09</v>
      </c>
      <c r="O31" s="104">
        <v>0.09</v>
      </c>
      <c r="P31" s="117">
        <f t="shared" si="0"/>
        <v>1</v>
      </c>
      <c r="Q31" s="38">
        <v>61607604</v>
      </c>
      <c r="R31" s="38">
        <v>15840000</v>
      </c>
      <c r="S31" s="119">
        <f>R31/Q31</f>
        <v>0.25711111894564181</v>
      </c>
      <c r="T31" s="32" t="s">
        <v>901</v>
      </c>
    </row>
    <row r="32" spans="1:20" ht="60" customHeight="1" x14ac:dyDescent="0.25">
      <c r="A32" s="826"/>
      <c r="B32" s="837"/>
      <c r="C32" s="809"/>
      <c r="D32" s="809">
        <v>29</v>
      </c>
      <c r="E32" s="809" t="s">
        <v>153</v>
      </c>
      <c r="F32" s="809" t="s">
        <v>154</v>
      </c>
      <c r="G32" s="809" t="s">
        <v>155</v>
      </c>
      <c r="H32" s="809" t="s">
        <v>151</v>
      </c>
      <c r="I32" s="810" t="s">
        <v>152</v>
      </c>
      <c r="J32" s="55" t="s">
        <v>251</v>
      </c>
      <c r="K32" s="9" t="s">
        <v>252</v>
      </c>
      <c r="L32" s="25">
        <v>129</v>
      </c>
      <c r="M32" s="32" t="s">
        <v>253</v>
      </c>
      <c r="N32" s="914">
        <v>0.09</v>
      </c>
      <c r="O32" s="827">
        <v>0.09</v>
      </c>
      <c r="P32" s="801">
        <f>O32/N32</f>
        <v>1</v>
      </c>
      <c r="Q32" s="123">
        <v>58710000</v>
      </c>
      <c r="R32" s="123">
        <v>10140000</v>
      </c>
      <c r="S32" s="119">
        <f t="shared" ref="S32:S95" si="1">R32/Q32</f>
        <v>0.17271333673990802</v>
      </c>
      <c r="T32" s="126" t="s">
        <v>902</v>
      </c>
    </row>
    <row r="33" spans="1:20" ht="60" customHeight="1" x14ac:dyDescent="0.25">
      <c r="A33" s="826"/>
      <c r="B33" s="837"/>
      <c r="C33" s="809"/>
      <c r="D33" s="809"/>
      <c r="E33" s="809"/>
      <c r="F33" s="809"/>
      <c r="G33" s="809"/>
      <c r="H33" s="809"/>
      <c r="I33" s="810"/>
      <c r="J33" s="55" t="s">
        <v>254</v>
      </c>
      <c r="K33" s="9" t="s">
        <v>255</v>
      </c>
      <c r="L33" s="25">
        <v>134</v>
      </c>
      <c r="M33" s="32" t="s">
        <v>256</v>
      </c>
      <c r="N33" s="815"/>
      <c r="O33" s="818"/>
      <c r="P33" s="802"/>
      <c r="Q33" s="124">
        <v>54000000</v>
      </c>
      <c r="R33" s="124">
        <v>31680000</v>
      </c>
      <c r="S33" s="119">
        <f t="shared" si="1"/>
        <v>0.58666666666666667</v>
      </c>
      <c r="T33" s="127" t="s">
        <v>903</v>
      </c>
    </row>
    <row r="34" spans="1:20" ht="60" customHeight="1" x14ac:dyDescent="0.25">
      <c r="A34" s="826"/>
      <c r="B34" s="837"/>
      <c r="C34" s="809"/>
      <c r="D34" s="809"/>
      <c r="E34" s="809"/>
      <c r="F34" s="809"/>
      <c r="G34" s="809"/>
      <c r="H34" s="809"/>
      <c r="I34" s="810"/>
      <c r="J34" s="55" t="s">
        <v>254</v>
      </c>
      <c r="K34" s="9" t="s">
        <v>255</v>
      </c>
      <c r="L34" s="25">
        <v>133</v>
      </c>
      <c r="M34" s="32" t="s">
        <v>257</v>
      </c>
      <c r="N34" s="815"/>
      <c r="O34" s="818"/>
      <c r="P34" s="802"/>
      <c r="Q34" s="124">
        <v>25750000</v>
      </c>
      <c r="R34" s="124">
        <v>23220000</v>
      </c>
      <c r="S34" s="119">
        <f t="shared" si="1"/>
        <v>0.90174757281553397</v>
      </c>
      <c r="T34" s="127" t="s">
        <v>904</v>
      </c>
    </row>
    <row r="35" spans="1:20" ht="60" customHeight="1" x14ac:dyDescent="0.25">
      <c r="A35" s="826"/>
      <c r="B35" s="837"/>
      <c r="C35" s="809"/>
      <c r="D35" s="809"/>
      <c r="E35" s="809"/>
      <c r="F35" s="809"/>
      <c r="G35" s="809"/>
      <c r="H35" s="809"/>
      <c r="I35" s="810"/>
      <c r="J35" s="7" t="s">
        <v>254</v>
      </c>
      <c r="K35" s="9" t="s">
        <v>249</v>
      </c>
      <c r="L35" s="25">
        <v>154</v>
      </c>
      <c r="M35" s="32" t="s">
        <v>258</v>
      </c>
      <c r="N35" s="816"/>
      <c r="O35" s="819"/>
      <c r="P35" s="803"/>
      <c r="Q35" s="125">
        <v>159500000</v>
      </c>
      <c r="R35" s="125">
        <v>155340000</v>
      </c>
      <c r="S35" s="119">
        <f t="shared" si="1"/>
        <v>0.97391849529780561</v>
      </c>
      <c r="T35" s="128" t="s">
        <v>905</v>
      </c>
    </row>
    <row r="36" spans="1:20" ht="60" customHeight="1" x14ac:dyDescent="0.25">
      <c r="A36" s="826"/>
      <c r="B36" s="837"/>
      <c r="C36" s="835" t="s">
        <v>156</v>
      </c>
      <c r="D36" s="809">
        <v>30</v>
      </c>
      <c r="E36" s="809" t="s">
        <v>157</v>
      </c>
      <c r="F36" s="809" t="s">
        <v>158</v>
      </c>
      <c r="G36" s="809" t="s">
        <v>159</v>
      </c>
      <c r="H36" s="809" t="s">
        <v>151</v>
      </c>
      <c r="I36" s="810" t="s">
        <v>272</v>
      </c>
      <c r="J36" s="826" t="s">
        <v>254</v>
      </c>
      <c r="K36" s="809" t="s">
        <v>259</v>
      </c>
      <c r="L36" s="809">
        <v>143</v>
      </c>
      <c r="M36" s="810" t="s">
        <v>260</v>
      </c>
      <c r="N36" s="914">
        <v>0.09</v>
      </c>
      <c r="O36" s="827">
        <v>0.09</v>
      </c>
      <c r="P36" s="801">
        <f>O36/N36</f>
        <v>1</v>
      </c>
      <c r="Q36" s="917">
        <v>20000000</v>
      </c>
      <c r="R36" s="798">
        <v>19045950</v>
      </c>
      <c r="S36" s="801">
        <f t="shared" si="1"/>
        <v>0.95229750000000002</v>
      </c>
      <c r="T36" s="878" t="s">
        <v>906</v>
      </c>
    </row>
    <row r="37" spans="1:20" ht="60" customHeight="1" x14ac:dyDescent="0.25">
      <c r="A37" s="826"/>
      <c r="B37" s="837"/>
      <c r="C37" s="835"/>
      <c r="D37" s="809"/>
      <c r="E37" s="809"/>
      <c r="F37" s="809"/>
      <c r="G37" s="809"/>
      <c r="H37" s="809"/>
      <c r="I37" s="810"/>
      <c r="J37" s="826"/>
      <c r="K37" s="809"/>
      <c r="L37" s="809"/>
      <c r="M37" s="810"/>
      <c r="N37" s="815"/>
      <c r="O37" s="915"/>
      <c r="P37" s="802"/>
      <c r="Q37" s="918"/>
      <c r="R37" s="799"/>
      <c r="S37" s="803"/>
      <c r="T37" s="879"/>
    </row>
    <row r="38" spans="1:20" ht="60" customHeight="1" x14ac:dyDescent="0.25">
      <c r="A38" s="826"/>
      <c r="B38" s="837"/>
      <c r="C38" s="835"/>
      <c r="D38" s="809"/>
      <c r="E38" s="809"/>
      <c r="F38" s="809"/>
      <c r="G38" s="809"/>
      <c r="H38" s="809"/>
      <c r="I38" s="60" t="s">
        <v>273</v>
      </c>
      <c r="J38" s="59" t="s">
        <v>251</v>
      </c>
      <c r="K38" s="40" t="s">
        <v>252</v>
      </c>
      <c r="L38" s="27">
        <v>128</v>
      </c>
      <c r="M38" s="60" t="s">
        <v>261</v>
      </c>
      <c r="N38" s="815"/>
      <c r="O38" s="915"/>
      <c r="P38" s="802"/>
      <c r="Q38" s="124">
        <v>25750000</v>
      </c>
      <c r="R38" s="124">
        <v>15840000</v>
      </c>
      <c r="S38" s="119">
        <f t="shared" si="1"/>
        <v>0.61514563106796116</v>
      </c>
      <c r="T38" s="127" t="s">
        <v>907</v>
      </c>
    </row>
    <row r="39" spans="1:20" ht="60" customHeight="1" x14ac:dyDescent="0.25">
      <c r="A39" s="826"/>
      <c r="B39" s="837"/>
      <c r="C39" s="835"/>
      <c r="D39" s="809"/>
      <c r="E39" s="809"/>
      <c r="F39" s="809"/>
      <c r="G39" s="809"/>
      <c r="H39" s="809"/>
      <c r="I39" s="32" t="s">
        <v>274</v>
      </c>
      <c r="J39" s="7" t="s">
        <v>254</v>
      </c>
      <c r="K39" s="25" t="s">
        <v>262</v>
      </c>
      <c r="L39" s="29">
        <v>134</v>
      </c>
      <c r="M39" s="62" t="s">
        <v>256</v>
      </c>
      <c r="N39" s="815"/>
      <c r="O39" s="915"/>
      <c r="P39" s="802"/>
      <c r="Q39" s="124">
        <v>54000000</v>
      </c>
      <c r="R39" s="124">
        <v>31680000</v>
      </c>
      <c r="S39" s="119">
        <f t="shared" si="1"/>
        <v>0.58666666666666667</v>
      </c>
      <c r="T39" s="127" t="s">
        <v>908</v>
      </c>
    </row>
    <row r="40" spans="1:20" ht="60" customHeight="1" x14ac:dyDescent="0.25">
      <c r="A40" s="826"/>
      <c r="B40" s="837"/>
      <c r="C40" s="835"/>
      <c r="D40" s="809"/>
      <c r="E40" s="809"/>
      <c r="F40" s="809"/>
      <c r="G40" s="809"/>
      <c r="H40" s="809"/>
      <c r="I40" s="32" t="s">
        <v>275</v>
      </c>
      <c r="J40" s="7" t="s">
        <v>254</v>
      </c>
      <c r="K40" s="25" t="s">
        <v>262</v>
      </c>
      <c r="L40" s="25">
        <v>137</v>
      </c>
      <c r="M40" s="32" t="s">
        <v>263</v>
      </c>
      <c r="N40" s="815"/>
      <c r="O40" s="915"/>
      <c r="P40" s="802"/>
      <c r="Q40" s="124">
        <v>41200000</v>
      </c>
      <c r="R40" s="124">
        <v>38560000</v>
      </c>
      <c r="S40" s="119">
        <f t="shared" si="1"/>
        <v>0.93592233009708736</v>
      </c>
      <c r="T40" s="127" t="s">
        <v>909</v>
      </c>
    </row>
    <row r="41" spans="1:20" ht="60" customHeight="1" x14ac:dyDescent="0.25">
      <c r="A41" s="826"/>
      <c r="B41" s="837"/>
      <c r="C41" s="835"/>
      <c r="D41" s="809"/>
      <c r="E41" s="809"/>
      <c r="F41" s="809"/>
      <c r="G41" s="809"/>
      <c r="H41" s="809"/>
      <c r="I41" s="32" t="s">
        <v>276</v>
      </c>
      <c r="J41" s="55" t="s">
        <v>254</v>
      </c>
      <c r="K41" s="25" t="s">
        <v>259</v>
      </c>
      <c r="L41" s="25">
        <v>142</v>
      </c>
      <c r="M41" s="53" t="s">
        <v>264</v>
      </c>
      <c r="N41" s="816"/>
      <c r="O41" s="916"/>
      <c r="P41" s="803"/>
      <c r="Q41" s="124">
        <v>62147580</v>
      </c>
      <c r="R41" s="124">
        <v>57392120</v>
      </c>
      <c r="S41" s="119">
        <f t="shared" si="1"/>
        <v>0.92348117175278588</v>
      </c>
      <c r="T41" s="127" t="s">
        <v>910</v>
      </c>
    </row>
    <row r="42" spans="1:20" ht="60" customHeight="1" x14ac:dyDescent="0.25">
      <c r="A42" s="826"/>
      <c r="B42" s="837"/>
      <c r="C42" s="835"/>
      <c r="D42" s="25">
        <v>31</v>
      </c>
      <c r="E42" s="26" t="s">
        <v>160</v>
      </c>
      <c r="F42" s="26" t="s">
        <v>161</v>
      </c>
      <c r="G42" s="26" t="s">
        <v>162</v>
      </c>
      <c r="H42" s="26" t="s">
        <v>118</v>
      </c>
      <c r="I42" s="32" t="s">
        <v>163</v>
      </c>
      <c r="J42" s="55" t="s">
        <v>254</v>
      </c>
      <c r="K42" s="25" t="s">
        <v>255</v>
      </c>
      <c r="L42" s="29">
        <v>133</v>
      </c>
      <c r="M42" s="62" t="s">
        <v>257</v>
      </c>
      <c r="N42" s="55">
        <v>0.1</v>
      </c>
      <c r="O42" s="25">
        <v>0.1</v>
      </c>
      <c r="P42" s="37">
        <f>O42/N42</f>
        <v>1</v>
      </c>
      <c r="Q42" s="38">
        <v>25750000</v>
      </c>
      <c r="R42" s="38">
        <v>25750000</v>
      </c>
      <c r="S42" s="119">
        <f t="shared" si="1"/>
        <v>1</v>
      </c>
      <c r="T42" s="32" t="s">
        <v>911</v>
      </c>
    </row>
    <row r="43" spans="1:20" ht="60" customHeight="1" x14ac:dyDescent="0.25">
      <c r="A43" s="826"/>
      <c r="B43" s="837"/>
      <c r="C43" s="835" t="s">
        <v>164</v>
      </c>
      <c r="D43" s="25">
        <v>32</v>
      </c>
      <c r="E43" s="25" t="s">
        <v>165</v>
      </c>
      <c r="F43" s="25" t="s">
        <v>166</v>
      </c>
      <c r="G43" s="25" t="s">
        <v>167</v>
      </c>
      <c r="H43" s="25" t="s">
        <v>168</v>
      </c>
      <c r="I43" s="53" t="s">
        <v>169</v>
      </c>
      <c r="J43" s="55" t="s">
        <v>254</v>
      </c>
      <c r="K43" s="25" t="s">
        <v>255</v>
      </c>
      <c r="L43" s="25">
        <v>134</v>
      </c>
      <c r="M43" s="53" t="s">
        <v>256</v>
      </c>
      <c r="N43" s="55">
        <v>0.09</v>
      </c>
      <c r="O43" s="25">
        <v>0.09</v>
      </c>
      <c r="P43" s="119">
        <f t="shared" ref="P43:P106" si="2">O43/N43</f>
        <v>1</v>
      </c>
      <c r="Q43" s="38">
        <v>54000000</v>
      </c>
      <c r="R43" s="38">
        <v>31680000</v>
      </c>
      <c r="S43" s="119">
        <f t="shared" si="1"/>
        <v>0.58666666666666667</v>
      </c>
      <c r="T43" s="32" t="s">
        <v>912</v>
      </c>
    </row>
    <row r="44" spans="1:20" ht="60" customHeight="1" x14ac:dyDescent="0.25">
      <c r="A44" s="826"/>
      <c r="B44" s="837"/>
      <c r="C44" s="835"/>
      <c r="D44" s="25">
        <v>33</v>
      </c>
      <c r="E44" s="26" t="s">
        <v>170</v>
      </c>
      <c r="F44" s="26" t="s">
        <v>171</v>
      </c>
      <c r="G44" s="26" t="s">
        <v>172</v>
      </c>
      <c r="H44" s="26" t="s">
        <v>173</v>
      </c>
      <c r="I44" s="32" t="s">
        <v>174</v>
      </c>
      <c r="J44" s="7" t="s">
        <v>265</v>
      </c>
      <c r="K44" s="9" t="s">
        <v>266</v>
      </c>
      <c r="L44" s="29">
        <v>185</v>
      </c>
      <c r="M44" s="62" t="s">
        <v>267</v>
      </c>
      <c r="N44" s="55">
        <v>0.1</v>
      </c>
      <c r="O44" s="25">
        <v>0.08</v>
      </c>
      <c r="P44" s="119">
        <f t="shared" si="2"/>
        <v>0.79999999999999993</v>
      </c>
      <c r="Q44" s="38">
        <v>16500000</v>
      </c>
      <c r="R44" s="38">
        <v>0</v>
      </c>
      <c r="S44" s="119">
        <f t="shared" si="1"/>
        <v>0</v>
      </c>
      <c r="T44" s="32" t="s">
        <v>913</v>
      </c>
    </row>
    <row r="45" spans="1:20" ht="60" customHeight="1" x14ac:dyDescent="0.25">
      <c r="A45" s="826"/>
      <c r="B45" s="837"/>
      <c r="C45" s="835"/>
      <c r="D45" s="25">
        <v>34</v>
      </c>
      <c r="E45" s="26" t="s">
        <v>175</v>
      </c>
      <c r="F45" s="26" t="s">
        <v>176</v>
      </c>
      <c r="G45" s="26" t="s">
        <v>177</v>
      </c>
      <c r="H45" s="26" t="s">
        <v>178</v>
      </c>
      <c r="I45" s="32" t="s">
        <v>179</v>
      </c>
      <c r="J45" s="55" t="s">
        <v>254</v>
      </c>
      <c r="K45" s="10" t="s">
        <v>262</v>
      </c>
      <c r="L45" s="25">
        <v>137</v>
      </c>
      <c r="M45" s="53" t="s">
        <v>263</v>
      </c>
      <c r="N45" s="55">
        <v>0.1</v>
      </c>
      <c r="O45" s="25">
        <v>0.09</v>
      </c>
      <c r="P45" s="119">
        <f t="shared" si="2"/>
        <v>0.89999999999999991</v>
      </c>
      <c r="Q45" s="38">
        <v>41200000</v>
      </c>
      <c r="R45" s="38">
        <v>38560000</v>
      </c>
      <c r="S45" s="119">
        <f t="shared" si="1"/>
        <v>0.93592233009708736</v>
      </c>
      <c r="T45" s="32" t="s">
        <v>914</v>
      </c>
    </row>
    <row r="46" spans="1:20" ht="60" customHeight="1" x14ac:dyDescent="0.25">
      <c r="A46" s="826"/>
      <c r="B46" s="837"/>
      <c r="C46" s="835"/>
      <c r="D46" s="25">
        <v>35</v>
      </c>
      <c r="E46" s="26" t="s">
        <v>180</v>
      </c>
      <c r="F46" s="26" t="s">
        <v>181</v>
      </c>
      <c r="G46" s="26" t="s">
        <v>182</v>
      </c>
      <c r="H46" s="26" t="s">
        <v>183</v>
      </c>
      <c r="I46" s="32" t="s">
        <v>184</v>
      </c>
      <c r="J46" s="7" t="s">
        <v>254</v>
      </c>
      <c r="K46" s="39" t="s">
        <v>268</v>
      </c>
      <c r="L46" s="25">
        <v>139</v>
      </c>
      <c r="M46" s="58" t="s">
        <v>269</v>
      </c>
      <c r="N46" s="55">
        <v>0.09</v>
      </c>
      <c r="O46" s="25">
        <v>0.09</v>
      </c>
      <c r="P46" s="119">
        <f t="shared" si="2"/>
        <v>1</v>
      </c>
      <c r="Q46" s="38">
        <v>92700000</v>
      </c>
      <c r="R46" s="38">
        <v>89440000</v>
      </c>
      <c r="S46" s="119">
        <f t="shared" si="1"/>
        <v>0.96483279395900756</v>
      </c>
      <c r="T46" s="32" t="s">
        <v>915</v>
      </c>
    </row>
    <row r="47" spans="1:20" ht="60" customHeight="1" x14ac:dyDescent="0.25">
      <c r="A47" s="826"/>
      <c r="B47" s="837"/>
      <c r="C47" s="835"/>
      <c r="D47" s="25">
        <v>36</v>
      </c>
      <c r="E47" s="26" t="s">
        <v>185</v>
      </c>
      <c r="F47" s="26" t="s">
        <v>186</v>
      </c>
      <c r="G47" s="26" t="s">
        <v>187</v>
      </c>
      <c r="H47" s="26" t="s">
        <v>188</v>
      </c>
      <c r="I47" s="32" t="s">
        <v>189</v>
      </c>
      <c r="J47" s="7" t="s">
        <v>254</v>
      </c>
      <c r="K47" s="25" t="s">
        <v>270</v>
      </c>
      <c r="L47" s="25">
        <v>162</v>
      </c>
      <c r="M47" s="32" t="s">
        <v>271</v>
      </c>
      <c r="N47" s="55">
        <v>0.1</v>
      </c>
      <c r="O47" s="25">
        <v>0.1</v>
      </c>
      <c r="P47" s="119">
        <f t="shared" si="2"/>
        <v>1</v>
      </c>
      <c r="Q47" s="38">
        <v>279309844</v>
      </c>
      <c r="R47" s="38">
        <v>212685000</v>
      </c>
      <c r="S47" s="119">
        <f t="shared" si="1"/>
        <v>0.76146618018948165</v>
      </c>
      <c r="T47" s="32" t="s">
        <v>916</v>
      </c>
    </row>
    <row r="48" spans="1:20" ht="60" customHeight="1" x14ac:dyDescent="0.25">
      <c r="A48" s="826"/>
      <c r="B48" s="837"/>
      <c r="C48" s="835" t="s">
        <v>190</v>
      </c>
      <c r="D48" s="25">
        <v>37</v>
      </c>
      <c r="E48" s="26" t="s">
        <v>191</v>
      </c>
      <c r="F48" s="26" t="s">
        <v>192</v>
      </c>
      <c r="G48" s="26" t="s">
        <v>193</v>
      </c>
      <c r="H48" s="26" t="s">
        <v>194</v>
      </c>
      <c r="I48" s="32" t="s">
        <v>179</v>
      </c>
      <c r="J48" s="826" t="s">
        <v>254</v>
      </c>
      <c r="K48" s="809" t="s">
        <v>262</v>
      </c>
      <c r="L48" s="809">
        <v>137</v>
      </c>
      <c r="M48" s="810" t="s">
        <v>263</v>
      </c>
      <c r="N48" s="55">
        <v>0.1</v>
      </c>
      <c r="O48" s="25">
        <v>0.1</v>
      </c>
      <c r="P48" s="119">
        <f t="shared" si="2"/>
        <v>1</v>
      </c>
      <c r="Q48" s="798">
        <v>41200000</v>
      </c>
      <c r="R48" s="798">
        <v>38560000</v>
      </c>
      <c r="S48" s="801">
        <f t="shared" si="1"/>
        <v>0.93592233009708736</v>
      </c>
      <c r="T48" s="32" t="s">
        <v>917</v>
      </c>
    </row>
    <row r="49" spans="1:20" ht="60" customHeight="1" x14ac:dyDescent="0.25">
      <c r="A49" s="826"/>
      <c r="B49" s="837"/>
      <c r="C49" s="835"/>
      <c r="D49" s="25">
        <v>38</v>
      </c>
      <c r="E49" s="26" t="s">
        <v>195</v>
      </c>
      <c r="F49" s="26" t="s">
        <v>192</v>
      </c>
      <c r="G49" s="26" t="s">
        <v>193</v>
      </c>
      <c r="H49" s="26" t="s">
        <v>194</v>
      </c>
      <c r="I49" s="32" t="s">
        <v>179</v>
      </c>
      <c r="J49" s="826"/>
      <c r="K49" s="809"/>
      <c r="L49" s="809"/>
      <c r="M49" s="810"/>
      <c r="N49" s="55">
        <v>0.1</v>
      </c>
      <c r="O49" s="25">
        <v>0.06</v>
      </c>
      <c r="P49" s="119">
        <f t="shared" si="2"/>
        <v>0.6</v>
      </c>
      <c r="Q49" s="800"/>
      <c r="R49" s="800"/>
      <c r="S49" s="803"/>
      <c r="T49" s="32" t="s">
        <v>918</v>
      </c>
    </row>
    <row r="50" spans="1:20" ht="60" customHeight="1" x14ac:dyDescent="0.25">
      <c r="A50" s="826"/>
      <c r="B50" s="837"/>
      <c r="C50" s="835"/>
      <c r="D50" s="25">
        <v>39</v>
      </c>
      <c r="E50" s="26" t="s">
        <v>196</v>
      </c>
      <c r="F50" s="26" t="s">
        <v>197</v>
      </c>
      <c r="G50" s="26" t="s">
        <v>198</v>
      </c>
      <c r="H50" s="26" t="s">
        <v>199</v>
      </c>
      <c r="I50" s="32" t="s">
        <v>179</v>
      </c>
      <c r="J50" s="826" t="s">
        <v>254</v>
      </c>
      <c r="K50" s="809" t="s">
        <v>255</v>
      </c>
      <c r="L50" s="837">
        <v>133</v>
      </c>
      <c r="M50" s="898" t="s">
        <v>257</v>
      </c>
      <c r="N50" s="55">
        <v>0.1</v>
      </c>
      <c r="O50" s="25">
        <v>8.5000000000000006E-2</v>
      </c>
      <c r="P50" s="119">
        <f t="shared" si="2"/>
        <v>0.85</v>
      </c>
      <c r="Q50" s="798">
        <v>25750000</v>
      </c>
      <c r="R50" s="798">
        <v>23220000</v>
      </c>
      <c r="S50" s="801">
        <f t="shared" si="1"/>
        <v>0.90174757281553397</v>
      </c>
      <c r="T50" s="32" t="s">
        <v>919</v>
      </c>
    </row>
    <row r="51" spans="1:20" ht="60" customHeight="1" x14ac:dyDescent="0.25">
      <c r="A51" s="826"/>
      <c r="B51" s="837"/>
      <c r="C51" s="835"/>
      <c r="D51" s="25">
        <v>40</v>
      </c>
      <c r="E51" s="26" t="s">
        <v>200</v>
      </c>
      <c r="F51" s="26" t="s">
        <v>201</v>
      </c>
      <c r="G51" s="26" t="s">
        <v>202</v>
      </c>
      <c r="H51" s="26" t="s">
        <v>203</v>
      </c>
      <c r="I51" s="32" t="s">
        <v>204</v>
      </c>
      <c r="J51" s="826"/>
      <c r="K51" s="809"/>
      <c r="L51" s="837"/>
      <c r="M51" s="898"/>
      <c r="N51" s="55">
        <v>0.1</v>
      </c>
      <c r="O51" s="25">
        <v>0.09</v>
      </c>
      <c r="P51" s="119">
        <f t="shared" si="2"/>
        <v>0.89999999999999991</v>
      </c>
      <c r="Q51" s="800"/>
      <c r="R51" s="800"/>
      <c r="S51" s="803"/>
      <c r="T51" s="32" t="s">
        <v>919</v>
      </c>
    </row>
    <row r="52" spans="1:20" ht="60" customHeight="1" x14ac:dyDescent="0.25">
      <c r="A52" s="826" t="s">
        <v>292</v>
      </c>
      <c r="B52" s="835" t="s">
        <v>293</v>
      </c>
      <c r="C52" s="835" t="s">
        <v>294</v>
      </c>
      <c r="D52" s="25">
        <v>41</v>
      </c>
      <c r="E52" s="31" t="s">
        <v>295</v>
      </c>
      <c r="F52" s="31" t="s">
        <v>296</v>
      </c>
      <c r="G52" s="31" t="s">
        <v>297</v>
      </c>
      <c r="H52" s="31" t="s">
        <v>298</v>
      </c>
      <c r="I52" s="33" t="s">
        <v>299</v>
      </c>
      <c r="J52" s="63" t="s">
        <v>382</v>
      </c>
      <c r="K52" s="9" t="s">
        <v>383</v>
      </c>
      <c r="L52" s="11">
        <v>250</v>
      </c>
      <c r="M52" s="58" t="s">
        <v>384</v>
      </c>
      <c r="N52" s="55">
        <v>0.09</v>
      </c>
      <c r="O52" s="25">
        <v>0.09</v>
      </c>
      <c r="P52" s="119">
        <f t="shared" si="2"/>
        <v>1</v>
      </c>
      <c r="Q52" s="38">
        <v>274250000</v>
      </c>
      <c r="R52" s="38">
        <v>31600000</v>
      </c>
      <c r="S52" s="119">
        <f t="shared" si="1"/>
        <v>0.11522333637192343</v>
      </c>
      <c r="T52" s="32" t="s">
        <v>923</v>
      </c>
    </row>
    <row r="53" spans="1:20" ht="60" customHeight="1" x14ac:dyDescent="0.25">
      <c r="A53" s="826"/>
      <c r="B53" s="835"/>
      <c r="C53" s="835"/>
      <c r="D53" s="25">
        <v>42</v>
      </c>
      <c r="E53" s="31" t="s">
        <v>300</v>
      </c>
      <c r="F53" s="31" t="s">
        <v>301</v>
      </c>
      <c r="G53" s="31" t="s">
        <v>302</v>
      </c>
      <c r="H53" s="31" t="s">
        <v>303</v>
      </c>
      <c r="I53" s="33" t="s">
        <v>304</v>
      </c>
      <c r="J53" s="826" t="s">
        <v>215</v>
      </c>
      <c r="K53" s="809" t="s">
        <v>216</v>
      </c>
      <c r="L53" s="809">
        <v>197</v>
      </c>
      <c r="M53" s="810" t="s">
        <v>217</v>
      </c>
      <c r="N53" s="55">
        <v>0.1</v>
      </c>
      <c r="O53" s="25">
        <v>0.1</v>
      </c>
      <c r="P53" s="119">
        <f t="shared" si="2"/>
        <v>1</v>
      </c>
      <c r="Q53" s="798">
        <v>82000000</v>
      </c>
      <c r="R53" s="798">
        <v>6570000</v>
      </c>
      <c r="S53" s="801">
        <f t="shared" si="1"/>
        <v>8.0121951219512197E-2</v>
      </c>
      <c r="T53" s="32" t="s">
        <v>920</v>
      </c>
    </row>
    <row r="54" spans="1:20" ht="60" customHeight="1" x14ac:dyDescent="0.25">
      <c r="A54" s="826"/>
      <c r="B54" s="835"/>
      <c r="C54" s="835"/>
      <c r="D54" s="25">
        <v>43</v>
      </c>
      <c r="E54" s="31" t="s">
        <v>305</v>
      </c>
      <c r="F54" s="31" t="s">
        <v>306</v>
      </c>
      <c r="G54" s="31" t="s">
        <v>307</v>
      </c>
      <c r="H54" s="31" t="s">
        <v>308</v>
      </c>
      <c r="I54" s="33" t="s">
        <v>309</v>
      </c>
      <c r="J54" s="826"/>
      <c r="K54" s="809"/>
      <c r="L54" s="809"/>
      <c r="M54" s="810"/>
      <c r="N54" s="55">
        <v>0.1</v>
      </c>
      <c r="O54" s="25">
        <v>0.1</v>
      </c>
      <c r="P54" s="119">
        <f t="shared" si="2"/>
        <v>1</v>
      </c>
      <c r="Q54" s="799"/>
      <c r="R54" s="799"/>
      <c r="S54" s="802"/>
      <c r="T54" s="32" t="s">
        <v>921</v>
      </c>
    </row>
    <row r="55" spans="1:20" ht="60" customHeight="1" x14ac:dyDescent="0.25">
      <c r="A55" s="826"/>
      <c r="B55" s="835"/>
      <c r="C55" s="835"/>
      <c r="D55" s="25">
        <v>44</v>
      </c>
      <c r="E55" s="31" t="s">
        <v>310</v>
      </c>
      <c r="F55" s="31" t="s">
        <v>311</v>
      </c>
      <c r="G55" s="31" t="s">
        <v>312</v>
      </c>
      <c r="H55" s="31" t="s">
        <v>313</v>
      </c>
      <c r="I55" s="33" t="s">
        <v>314</v>
      </c>
      <c r="J55" s="826"/>
      <c r="K55" s="809"/>
      <c r="L55" s="809"/>
      <c r="M55" s="810"/>
      <c r="N55" s="55">
        <v>0.1</v>
      </c>
      <c r="O55" s="25">
        <v>0.1</v>
      </c>
      <c r="P55" s="119">
        <f t="shared" si="2"/>
        <v>1</v>
      </c>
      <c r="Q55" s="800"/>
      <c r="R55" s="800"/>
      <c r="S55" s="803"/>
      <c r="T55" s="32" t="s">
        <v>922</v>
      </c>
    </row>
    <row r="56" spans="1:20" ht="60" customHeight="1" x14ac:dyDescent="0.25">
      <c r="A56" s="826"/>
      <c r="B56" s="835" t="s">
        <v>380</v>
      </c>
      <c r="C56" s="31" t="s">
        <v>315</v>
      </c>
      <c r="D56" s="25">
        <v>45</v>
      </c>
      <c r="E56" s="31" t="s">
        <v>316</v>
      </c>
      <c r="F56" s="31" t="s">
        <v>317</v>
      </c>
      <c r="G56" s="31" t="s">
        <v>318</v>
      </c>
      <c r="H56" s="31" t="s">
        <v>319</v>
      </c>
      <c r="I56" s="33" t="s">
        <v>320</v>
      </c>
      <c r="J56" s="8" t="s">
        <v>385</v>
      </c>
      <c r="K56" s="30" t="s">
        <v>386</v>
      </c>
      <c r="L56" s="10" t="s">
        <v>387</v>
      </c>
      <c r="M56" s="58" t="s">
        <v>388</v>
      </c>
      <c r="N56" s="55">
        <v>0.1</v>
      </c>
      <c r="O56" s="25">
        <v>0.1</v>
      </c>
      <c r="P56" s="119">
        <f t="shared" si="2"/>
        <v>1</v>
      </c>
      <c r="Q56" s="38" t="s">
        <v>924</v>
      </c>
      <c r="R56" s="38" t="s">
        <v>925</v>
      </c>
      <c r="S56" s="119"/>
      <c r="T56" s="32" t="s">
        <v>926</v>
      </c>
    </row>
    <row r="57" spans="1:20" ht="60" customHeight="1" x14ac:dyDescent="0.25">
      <c r="A57" s="826"/>
      <c r="B57" s="835"/>
      <c r="C57" s="835" t="s">
        <v>321</v>
      </c>
      <c r="D57" s="25">
        <v>46</v>
      </c>
      <c r="E57" s="31" t="s">
        <v>322</v>
      </c>
      <c r="F57" s="31" t="s">
        <v>323</v>
      </c>
      <c r="G57" s="31" t="s">
        <v>324</v>
      </c>
      <c r="H57" s="31" t="s">
        <v>325</v>
      </c>
      <c r="I57" s="83" t="s">
        <v>326</v>
      </c>
      <c r="J57" s="826" t="s">
        <v>215</v>
      </c>
      <c r="K57" s="809" t="s">
        <v>216</v>
      </c>
      <c r="L57" s="836">
        <v>197</v>
      </c>
      <c r="M57" s="810" t="s">
        <v>217</v>
      </c>
      <c r="N57" s="55">
        <v>0.09</v>
      </c>
      <c r="O57" s="25">
        <v>0.09</v>
      </c>
      <c r="P57" s="119">
        <f t="shared" si="2"/>
        <v>1</v>
      </c>
      <c r="Q57" s="798">
        <v>82000000</v>
      </c>
      <c r="R57" s="798">
        <v>6570000</v>
      </c>
      <c r="S57" s="801">
        <f t="shared" si="1"/>
        <v>8.0121951219512197E-2</v>
      </c>
      <c r="T57" s="32" t="s">
        <v>927</v>
      </c>
    </row>
    <row r="58" spans="1:20" ht="60" customHeight="1" x14ac:dyDescent="0.25">
      <c r="A58" s="826"/>
      <c r="B58" s="835"/>
      <c r="C58" s="835"/>
      <c r="D58" s="25">
        <v>47</v>
      </c>
      <c r="E58" s="31" t="s">
        <v>327</v>
      </c>
      <c r="F58" s="31" t="s">
        <v>328</v>
      </c>
      <c r="G58" s="31" t="s">
        <v>329</v>
      </c>
      <c r="H58" s="31" t="s">
        <v>330</v>
      </c>
      <c r="I58" s="33" t="s">
        <v>331</v>
      </c>
      <c r="J58" s="826"/>
      <c r="K58" s="809"/>
      <c r="L58" s="836"/>
      <c r="M58" s="810"/>
      <c r="N58" s="55">
        <v>0.1</v>
      </c>
      <c r="O58" s="25">
        <v>0.1</v>
      </c>
      <c r="P58" s="119">
        <f t="shared" si="2"/>
        <v>1</v>
      </c>
      <c r="Q58" s="799"/>
      <c r="R58" s="799"/>
      <c r="S58" s="802"/>
      <c r="T58" s="32" t="s">
        <v>928</v>
      </c>
    </row>
    <row r="59" spans="1:20" ht="60" customHeight="1" x14ac:dyDescent="0.25">
      <c r="A59" s="826"/>
      <c r="B59" s="835"/>
      <c r="C59" s="835"/>
      <c r="D59" s="25">
        <v>48</v>
      </c>
      <c r="E59" s="31" t="s">
        <v>332</v>
      </c>
      <c r="F59" s="31" t="s">
        <v>333</v>
      </c>
      <c r="G59" s="31" t="s">
        <v>334</v>
      </c>
      <c r="H59" s="31" t="s">
        <v>335</v>
      </c>
      <c r="I59" s="83" t="s">
        <v>336</v>
      </c>
      <c r="J59" s="826"/>
      <c r="K59" s="809"/>
      <c r="L59" s="836"/>
      <c r="M59" s="810"/>
      <c r="N59" s="55">
        <v>0.1</v>
      </c>
      <c r="O59" s="25">
        <v>0.1</v>
      </c>
      <c r="P59" s="119">
        <f t="shared" si="2"/>
        <v>1</v>
      </c>
      <c r="Q59" s="799"/>
      <c r="R59" s="799"/>
      <c r="S59" s="802"/>
      <c r="T59" s="32" t="s">
        <v>929</v>
      </c>
    </row>
    <row r="60" spans="1:20" ht="60" customHeight="1" x14ac:dyDescent="0.25">
      <c r="A60" s="826"/>
      <c r="B60" s="835"/>
      <c r="C60" s="835" t="s">
        <v>337</v>
      </c>
      <c r="D60" s="25">
        <v>49</v>
      </c>
      <c r="E60" s="26" t="s">
        <v>338</v>
      </c>
      <c r="F60" s="26" t="s">
        <v>339</v>
      </c>
      <c r="G60" s="26" t="s">
        <v>340</v>
      </c>
      <c r="H60" s="26" t="s">
        <v>341</v>
      </c>
      <c r="I60" s="82" t="s">
        <v>342</v>
      </c>
      <c r="J60" s="826"/>
      <c r="K60" s="809"/>
      <c r="L60" s="836"/>
      <c r="M60" s="810"/>
      <c r="N60" s="55">
        <v>0.1</v>
      </c>
      <c r="O60" s="25">
        <v>0.1</v>
      </c>
      <c r="P60" s="119">
        <f t="shared" si="2"/>
        <v>1</v>
      </c>
      <c r="Q60" s="800"/>
      <c r="R60" s="800"/>
      <c r="S60" s="803"/>
      <c r="T60" s="32" t="s">
        <v>930</v>
      </c>
    </row>
    <row r="61" spans="1:20" ht="60" customHeight="1" x14ac:dyDescent="0.25">
      <c r="A61" s="826"/>
      <c r="B61" s="835"/>
      <c r="C61" s="835"/>
      <c r="D61" s="25">
        <v>50</v>
      </c>
      <c r="E61" s="31" t="s">
        <v>343</v>
      </c>
      <c r="F61" s="31" t="s">
        <v>344</v>
      </c>
      <c r="G61" s="31" t="s">
        <v>345</v>
      </c>
      <c r="H61" s="31" t="s">
        <v>346</v>
      </c>
      <c r="I61" s="33" t="s">
        <v>347</v>
      </c>
      <c r="J61" s="63" t="s">
        <v>389</v>
      </c>
      <c r="K61" s="9" t="s">
        <v>390</v>
      </c>
      <c r="L61" s="11">
        <v>231</v>
      </c>
      <c r="M61" s="58" t="s">
        <v>391</v>
      </c>
      <c r="N61" s="55">
        <v>0.1</v>
      </c>
      <c r="O61" s="25">
        <v>6.8000000000000005E-2</v>
      </c>
      <c r="P61" s="119">
        <f t="shared" si="2"/>
        <v>0.68</v>
      </c>
      <c r="Q61" s="38">
        <v>3090000</v>
      </c>
      <c r="R61" s="38">
        <v>3090000</v>
      </c>
      <c r="S61" s="119">
        <f t="shared" si="1"/>
        <v>1</v>
      </c>
      <c r="T61" s="32" t="s">
        <v>931</v>
      </c>
    </row>
    <row r="62" spans="1:20" ht="60" customHeight="1" x14ac:dyDescent="0.25">
      <c r="A62" s="826"/>
      <c r="B62" s="835" t="s">
        <v>381</v>
      </c>
      <c r="C62" s="839" t="s">
        <v>348</v>
      </c>
      <c r="D62" s="25">
        <v>51</v>
      </c>
      <c r="E62" s="36" t="s">
        <v>349</v>
      </c>
      <c r="F62" s="31" t="s">
        <v>350</v>
      </c>
      <c r="G62" s="31" t="s">
        <v>351</v>
      </c>
      <c r="H62" s="31" t="s">
        <v>352</v>
      </c>
      <c r="I62" s="33" t="s">
        <v>353</v>
      </c>
      <c r="J62" s="63" t="s">
        <v>385</v>
      </c>
      <c r="K62" s="9" t="s">
        <v>386</v>
      </c>
      <c r="L62" s="11">
        <v>222</v>
      </c>
      <c r="M62" s="58" t="s">
        <v>392</v>
      </c>
      <c r="N62" s="55">
        <v>0.1</v>
      </c>
      <c r="O62" s="25">
        <v>0.1</v>
      </c>
      <c r="P62" s="119">
        <f t="shared" si="2"/>
        <v>1</v>
      </c>
      <c r="Q62" s="38">
        <v>18000000</v>
      </c>
      <c r="R62" s="38">
        <v>0</v>
      </c>
      <c r="S62" s="119">
        <f t="shared" si="1"/>
        <v>0</v>
      </c>
      <c r="T62" s="32" t="s">
        <v>932</v>
      </c>
    </row>
    <row r="63" spans="1:20" ht="60" customHeight="1" x14ac:dyDescent="0.25">
      <c r="A63" s="826"/>
      <c r="B63" s="835"/>
      <c r="C63" s="839"/>
      <c r="D63" s="25">
        <v>52</v>
      </c>
      <c r="E63" s="36" t="s">
        <v>354</v>
      </c>
      <c r="F63" s="31" t="s">
        <v>355</v>
      </c>
      <c r="G63" s="31" t="s">
        <v>356</v>
      </c>
      <c r="H63" s="31" t="s">
        <v>357</v>
      </c>
      <c r="I63" s="33" t="s">
        <v>353</v>
      </c>
      <c r="J63" s="826" t="s">
        <v>215</v>
      </c>
      <c r="K63" s="809" t="s">
        <v>216</v>
      </c>
      <c r="L63" s="836">
        <v>197</v>
      </c>
      <c r="M63" s="810" t="s">
        <v>217</v>
      </c>
      <c r="N63" s="55">
        <v>0.1</v>
      </c>
      <c r="O63" s="25">
        <v>0</v>
      </c>
      <c r="P63" s="119">
        <f t="shared" si="2"/>
        <v>0</v>
      </c>
      <c r="Q63" s="798">
        <v>82000000</v>
      </c>
      <c r="R63" s="798">
        <v>6570000</v>
      </c>
      <c r="S63" s="801">
        <f t="shared" si="1"/>
        <v>8.0121951219512197E-2</v>
      </c>
      <c r="T63" s="32" t="s">
        <v>933</v>
      </c>
    </row>
    <row r="64" spans="1:20" ht="60" customHeight="1" x14ac:dyDescent="0.25">
      <c r="A64" s="826"/>
      <c r="B64" s="835"/>
      <c r="C64" s="839"/>
      <c r="D64" s="25">
        <v>53</v>
      </c>
      <c r="E64" s="36" t="s">
        <v>358</v>
      </c>
      <c r="F64" s="31" t="s">
        <v>359</v>
      </c>
      <c r="G64" s="31" t="s">
        <v>360</v>
      </c>
      <c r="H64" s="31" t="s">
        <v>361</v>
      </c>
      <c r="I64" s="33" t="s">
        <v>362</v>
      </c>
      <c r="J64" s="826"/>
      <c r="K64" s="809"/>
      <c r="L64" s="836"/>
      <c r="M64" s="810"/>
      <c r="N64" s="55">
        <v>0.1</v>
      </c>
      <c r="O64" s="25">
        <v>7.0000000000000007E-2</v>
      </c>
      <c r="P64" s="119">
        <f t="shared" si="2"/>
        <v>0.70000000000000007</v>
      </c>
      <c r="Q64" s="799"/>
      <c r="R64" s="799"/>
      <c r="S64" s="802"/>
      <c r="T64" s="32" t="s">
        <v>934</v>
      </c>
    </row>
    <row r="65" spans="1:20" ht="60" customHeight="1" x14ac:dyDescent="0.25">
      <c r="A65" s="826"/>
      <c r="B65" s="835"/>
      <c r="C65" s="839"/>
      <c r="D65" s="25">
        <v>54</v>
      </c>
      <c r="E65" s="36" t="s">
        <v>363</v>
      </c>
      <c r="F65" s="31" t="s">
        <v>364</v>
      </c>
      <c r="G65" s="31" t="s">
        <v>365</v>
      </c>
      <c r="H65" s="31" t="s">
        <v>366</v>
      </c>
      <c r="I65" s="83" t="s">
        <v>367</v>
      </c>
      <c r="J65" s="826"/>
      <c r="K65" s="809"/>
      <c r="L65" s="836"/>
      <c r="M65" s="810"/>
      <c r="N65" s="55">
        <v>0.1</v>
      </c>
      <c r="O65" s="25">
        <v>0.1</v>
      </c>
      <c r="P65" s="119">
        <f t="shared" si="2"/>
        <v>1</v>
      </c>
      <c r="Q65" s="799"/>
      <c r="R65" s="799"/>
      <c r="S65" s="802"/>
      <c r="T65" s="32" t="s">
        <v>935</v>
      </c>
    </row>
    <row r="66" spans="1:20" ht="60" customHeight="1" x14ac:dyDescent="0.25">
      <c r="A66" s="826"/>
      <c r="B66" s="835" t="s">
        <v>368</v>
      </c>
      <c r="C66" s="835" t="s">
        <v>369</v>
      </c>
      <c r="D66" s="25">
        <v>55</v>
      </c>
      <c r="E66" s="31" t="s">
        <v>370</v>
      </c>
      <c r="F66" s="31" t="s">
        <v>371</v>
      </c>
      <c r="G66" s="31" t="s">
        <v>372</v>
      </c>
      <c r="H66" s="31" t="s">
        <v>373</v>
      </c>
      <c r="I66" s="33" t="s">
        <v>374</v>
      </c>
      <c r="J66" s="826"/>
      <c r="K66" s="809"/>
      <c r="L66" s="836"/>
      <c r="M66" s="810"/>
      <c r="N66" s="55">
        <v>0.1</v>
      </c>
      <c r="O66" s="25">
        <v>0.1</v>
      </c>
      <c r="P66" s="119">
        <f t="shared" si="2"/>
        <v>1</v>
      </c>
      <c r="Q66" s="799"/>
      <c r="R66" s="799"/>
      <c r="S66" s="802"/>
      <c r="T66" s="32" t="s">
        <v>936</v>
      </c>
    </row>
    <row r="67" spans="1:20" ht="60" customHeight="1" x14ac:dyDescent="0.25">
      <c r="A67" s="826"/>
      <c r="B67" s="835"/>
      <c r="C67" s="835"/>
      <c r="D67" s="25">
        <v>56</v>
      </c>
      <c r="E67" s="31" t="s">
        <v>375</v>
      </c>
      <c r="F67" s="31" t="s">
        <v>376</v>
      </c>
      <c r="G67" s="31" t="s">
        <v>377</v>
      </c>
      <c r="H67" s="31" t="s">
        <v>378</v>
      </c>
      <c r="I67" s="33" t="s">
        <v>379</v>
      </c>
      <c r="J67" s="826"/>
      <c r="K67" s="809"/>
      <c r="L67" s="836"/>
      <c r="M67" s="810"/>
      <c r="N67" s="55">
        <v>0.12</v>
      </c>
      <c r="O67" s="25">
        <v>0</v>
      </c>
      <c r="P67" s="119">
        <f t="shared" si="2"/>
        <v>0</v>
      </c>
      <c r="Q67" s="800"/>
      <c r="R67" s="800"/>
      <c r="S67" s="803"/>
      <c r="T67" s="32" t="s">
        <v>933</v>
      </c>
    </row>
    <row r="68" spans="1:20" ht="60" customHeight="1" x14ac:dyDescent="0.25">
      <c r="A68" s="842" t="s">
        <v>393</v>
      </c>
      <c r="B68" s="809" t="s">
        <v>394</v>
      </c>
      <c r="C68" s="809" t="s">
        <v>395</v>
      </c>
      <c r="D68" s="25">
        <v>57</v>
      </c>
      <c r="E68" s="31" t="s">
        <v>396</v>
      </c>
      <c r="F68" s="31" t="s">
        <v>397</v>
      </c>
      <c r="G68" s="31" t="s">
        <v>398</v>
      </c>
      <c r="H68" s="31" t="s">
        <v>399</v>
      </c>
      <c r="I68" s="33" t="s">
        <v>400</v>
      </c>
      <c r="J68" s="55" t="s">
        <v>233</v>
      </c>
      <c r="K68" s="25" t="s">
        <v>234</v>
      </c>
      <c r="L68" s="29">
        <v>197</v>
      </c>
      <c r="M68" s="56" t="s">
        <v>217</v>
      </c>
      <c r="N68" s="55">
        <v>0.1</v>
      </c>
      <c r="O68" s="25">
        <v>0.08</v>
      </c>
      <c r="P68" s="119">
        <f t="shared" si="2"/>
        <v>0.79999999999999993</v>
      </c>
      <c r="Q68" s="38">
        <v>82000000</v>
      </c>
      <c r="R68" s="38">
        <v>6570000</v>
      </c>
      <c r="S68" s="119">
        <f t="shared" si="1"/>
        <v>8.0121951219512197E-2</v>
      </c>
      <c r="T68" s="32" t="s">
        <v>937</v>
      </c>
    </row>
    <row r="69" spans="1:20" ht="60" customHeight="1" x14ac:dyDescent="0.25">
      <c r="A69" s="842"/>
      <c r="B69" s="809"/>
      <c r="C69" s="809"/>
      <c r="D69" s="25">
        <v>58</v>
      </c>
      <c r="E69" s="31" t="s">
        <v>401</v>
      </c>
      <c r="F69" s="31" t="s">
        <v>402</v>
      </c>
      <c r="G69" s="31" t="s">
        <v>403</v>
      </c>
      <c r="H69" s="31" t="s">
        <v>404</v>
      </c>
      <c r="I69" s="33" t="s">
        <v>405</v>
      </c>
      <c r="J69" s="84" t="s">
        <v>406</v>
      </c>
      <c r="K69" s="29" t="s">
        <v>407</v>
      </c>
      <c r="L69" s="41">
        <v>207</v>
      </c>
      <c r="M69" s="64" t="s">
        <v>408</v>
      </c>
      <c r="N69" s="55">
        <v>0.1</v>
      </c>
      <c r="O69" s="25">
        <v>0.1</v>
      </c>
      <c r="P69" s="119">
        <f t="shared" si="2"/>
        <v>1</v>
      </c>
      <c r="Q69" s="38">
        <v>63190226</v>
      </c>
      <c r="R69" s="38">
        <v>63190226</v>
      </c>
      <c r="S69" s="119">
        <f t="shared" si="1"/>
        <v>1</v>
      </c>
      <c r="T69" s="32" t="s">
        <v>938</v>
      </c>
    </row>
    <row r="70" spans="1:20" ht="60" customHeight="1" x14ac:dyDescent="0.25">
      <c r="A70" s="842"/>
      <c r="B70" s="809"/>
      <c r="C70" s="809"/>
      <c r="D70" s="25">
        <v>59</v>
      </c>
      <c r="E70" s="25" t="s">
        <v>409</v>
      </c>
      <c r="F70" s="25" t="s">
        <v>410</v>
      </c>
      <c r="G70" s="25" t="s">
        <v>411</v>
      </c>
      <c r="H70" s="25" t="s">
        <v>412</v>
      </c>
      <c r="I70" s="53" t="s">
        <v>413</v>
      </c>
      <c r="J70" s="826" t="s">
        <v>233</v>
      </c>
      <c r="K70" s="809" t="s">
        <v>234</v>
      </c>
      <c r="L70" s="837">
        <v>197</v>
      </c>
      <c r="M70" s="56" t="s">
        <v>217</v>
      </c>
      <c r="N70" s="55">
        <v>0.09</v>
      </c>
      <c r="O70" s="25">
        <v>0.09</v>
      </c>
      <c r="P70" s="119">
        <f t="shared" si="2"/>
        <v>1</v>
      </c>
      <c r="Q70" s="798">
        <v>82000000</v>
      </c>
      <c r="R70" s="798">
        <v>6570000</v>
      </c>
      <c r="S70" s="801">
        <f t="shared" si="1"/>
        <v>8.0121951219512197E-2</v>
      </c>
      <c r="T70" s="32" t="s">
        <v>939</v>
      </c>
    </row>
    <row r="71" spans="1:20" ht="60" customHeight="1" x14ac:dyDescent="0.25">
      <c r="A71" s="842"/>
      <c r="B71" s="809"/>
      <c r="C71" s="809"/>
      <c r="D71" s="25">
        <v>60</v>
      </c>
      <c r="E71" s="15" t="s">
        <v>414</v>
      </c>
      <c r="F71" s="15" t="s">
        <v>415</v>
      </c>
      <c r="G71" s="15" t="s">
        <v>416</v>
      </c>
      <c r="H71" s="15" t="s">
        <v>417</v>
      </c>
      <c r="I71" s="85" t="s">
        <v>413</v>
      </c>
      <c r="J71" s="826"/>
      <c r="K71" s="809"/>
      <c r="L71" s="837"/>
      <c r="M71" s="65" t="s">
        <v>217</v>
      </c>
      <c r="N71" s="55">
        <v>1</v>
      </c>
      <c r="O71" s="25">
        <v>1</v>
      </c>
      <c r="P71" s="119">
        <f t="shared" si="2"/>
        <v>1</v>
      </c>
      <c r="Q71" s="800"/>
      <c r="R71" s="800"/>
      <c r="S71" s="803"/>
      <c r="T71" s="32" t="s">
        <v>940</v>
      </c>
    </row>
    <row r="72" spans="1:20" ht="60" customHeight="1" x14ac:dyDescent="0.25">
      <c r="A72" s="842"/>
      <c r="B72" s="809"/>
      <c r="C72" s="809" t="s">
        <v>418</v>
      </c>
      <c r="D72" s="25">
        <v>61</v>
      </c>
      <c r="E72" s="31" t="s">
        <v>419</v>
      </c>
      <c r="F72" s="31" t="s">
        <v>420</v>
      </c>
      <c r="G72" s="31" t="s">
        <v>421</v>
      </c>
      <c r="H72" s="31" t="s">
        <v>422</v>
      </c>
      <c r="I72" s="33" t="s">
        <v>423</v>
      </c>
      <c r="J72" s="55" t="s">
        <v>389</v>
      </c>
      <c r="K72" s="25" t="s">
        <v>424</v>
      </c>
      <c r="L72" s="29">
        <v>234</v>
      </c>
      <c r="M72" s="62" t="s">
        <v>425</v>
      </c>
      <c r="N72" s="55">
        <v>1</v>
      </c>
      <c r="O72" s="25">
        <v>1</v>
      </c>
      <c r="P72" s="119">
        <f t="shared" si="2"/>
        <v>1</v>
      </c>
      <c r="Q72" s="38">
        <v>13390000</v>
      </c>
      <c r="R72" s="38">
        <v>13390000</v>
      </c>
      <c r="S72" s="119">
        <f t="shared" si="1"/>
        <v>1</v>
      </c>
      <c r="T72" s="32" t="s">
        <v>941</v>
      </c>
    </row>
    <row r="73" spans="1:20" ht="60" customHeight="1" x14ac:dyDescent="0.25">
      <c r="A73" s="842"/>
      <c r="B73" s="809"/>
      <c r="C73" s="809"/>
      <c r="D73" s="25">
        <v>62</v>
      </c>
      <c r="E73" s="31" t="s">
        <v>426</v>
      </c>
      <c r="F73" s="31" t="s">
        <v>427</v>
      </c>
      <c r="G73" s="31" t="s">
        <v>428</v>
      </c>
      <c r="H73" s="31" t="s">
        <v>429</v>
      </c>
      <c r="I73" s="33" t="s">
        <v>430</v>
      </c>
      <c r="J73" s="55" t="s">
        <v>233</v>
      </c>
      <c r="K73" s="25" t="s">
        <v>234</v>
      </c>
      <c r="L73" s="29">
        <v>197</v>
      </c>
      <c r="M73" s="56" t="s">
        <v>217</v>
      </c>
      <c r="N73" s="55">
        <v>0.09</v>
      </c>
      <c r="O73" s="25">
        <v>0.01</v>
      </c>
      <c r="P73" s="119">
        <f t="shared" si="2"/>
        <v>0.11111111111111112</v>
      </c>
      <c r="Q73" s="38">
        <v>82000000</v>
      </c>
      <c r="R73" s="38">
        <v>6570000</v>
      </c>
      <c r="S73" s="119">
        <f t="shared" si="1"/>
        <v>8.0121951219512197E-2</v>
      </c>
      <c r="T73" s="32" t="s">
        <v>933</v>
      </c>
    </row>
    <row r="74" spans="1:20" ht="60" customHeight="1" x14ac:dyDescent="0.25">
      <c r="A74" s="842"/>
      <c r="B74" s="809"/>
      <c r="C74" s="809"/>
      <c r="D74" s="25">
        <v>63</v>
      </c>
      <c r="E74" s="31" t="s">
        <v>431</v>
      </c>
      <c r="F74" s="31" t="s">
        <v>432</v>
      </c>
      <c r="G74" s="31" t="s">
        <v>433</v>
      </c>
      <c r="H74" s="31" t="s">
        <v>434</v>
      </c>
      <c r="I74" s="33" t="s">
        <v>435</v>
      </c>
      <c r="J74" s="66" t="s">
        <v>96</v>
      </c>
      <c r="K74" s="40" t="s">
        <v>96</v>
      </c>
      <c r="L74" s="40" t="s">
        <v>96</v>
      </c>
      <c r="M74" s="61" t="s">
        <v>96</v>
      </c>
      <c r="N74" s="55">
        <v>3.0000000000000001E-3</v>
      </c>
      <c r="O74" s="25">
        <v>2.2000000000000001E-3</v>
      </c>
      <c r="P74" s="119">
        <f t="shared" si="2"/>
        <v>0.73333333333333339</v>
      </c>
      <c r="Q74" s="38" t="s">
        <v>873</v>
      </c>
      <c r="R74" s="38" t="s">
        <v>873</v>
      </c>
      <c r="S74" s="119"/>
      <c r="T74" s="32" t="s">
        <v>942</v>
      </c>
    </row>
    <row r="75" spans="1:20" ht="60" customHeight="1" x14ac:dyDescent="0.25">
      <c r="A75" s="842"/>
      <c r="B75" s="809"/>
      <c r="C75" s="809"/>
      <c r="D75" s="25">
        <v>64</v>
      </c>
      <c r="E75" s="15" t="s">
        <v>436</v>
      </c>
      <c r="F75" s="15" t="s">
        <v>437</v>
      </c>
      <c r="G75" s="15" t="s">
        <v>438</v>
      </c>
      <c r="H75" s="15" t="s">
        <v>439</v>
      </c>
      <c r="I75" s="85" t="s">
        <v>440</v>
      </c>
      <c r="J75" s="87" t="s">
        <v>389</v>
      </c>
      <c r="K75" s="17" t="s">
        <v>390</v>
      </c>
      <c r="L75" s="40" t="s">
        <v>441</v>
      </c>
      <c r="M75" s="67" t="s">
        <v>442</v>
      </c>
      <c r="N75" s="55">
        <v>0.05</v>
      </c>
      <c r="O75" s="25">
        <v>0.05</v>
      </c>
      <c r="P75" s="119">
        <f t="shared" si="2"/>
        <v>1</v>
      </c>
      <c r="Q75" s="38" t="s">
        <v>952</v>
      </c>
      <c r="R75" s="38" t="s">
        <v>953</v>
      </c>
      <c r="S75" s="119"/>
      <c r="T75" s="32" t="s">
        <v>943</v>
      </c>
    </row>
    <row r="76" spans="1:20" ht="60" customHeight="1" x14ac:dyDescent="0.25">
      <c r="A76" s="842"/>
      <c r="B76" s="809"/>
      <c r="C76" s="809"/>
      <c r="D76" s="25">
        <v>65</v>
      </c>
      <c r="E76" s="31" t="s">
        <v>443</v>
      </c>
      <c r="F76" s="31" t="s">
        <v>444</v>
      </c>
      <c r="G76" s="31" t="s">
        <v>445</v>
      </c>
      <c r="H76" s="31" t="s">
        <v>446</v>
      </c>
      <c r="I76" s="33" t="s">
        <v>447</v>
      </c>
      <c r="J76" s="69" t="s">
        <v>233</v>
      </c>
      <c r="K76" s="41" t="s">
        <v>234</v>
      </c>
      <c r="L76" s="29">
        <v>197</v>
      </c>
      <c r="M76" s="56" t="s">
        <v>217</v>
      </c>
      <c r="N76" s="55">
        <v>0.09</v>
      </c>
      <c r="O76" s="25">
        <v>0.09</v>
      </c>
      <c r="P76" s="119">
        <f t="shared" si="2"/>
        <v>1</v>
      </c>
      <c r="Q76" s="38">
        <v>82000000</v>
      </c>
      <c r="R76" s="38">
        <v>6570000</v>
      </c>
      <c r="S76" s="119">
        <f t="shared" si="1"/>
        <v>8.0121951219512197E-2</v>
      </c>
      <c r="T76" s="32" t="s">
        <v>944</v>
      </c>
    </row>
    <row r="77" spans="1:20" ht="60" customHeight="1" x14ac:dyDescent="0.25">
      <c r="A77" s="842"/>
      <c r="B77" s="809" t="s">
        <v>448</v>
      </c>
      <c r="C77" s="809" t="s">
        <v>449</v>
      </c>
      <c r="D77" s="25">
        <v>66</v>
      </c>
      <c r="E77" s="25" t="s">
        <v>450</v>
      </c>
      <c r="F77" s="25" t="s">
        <v>451</v>
      </c>
      <c r="G77" s="25" t="s">
        <v>452</v>
      </c>
      <c r="H77" s="25" t="s">
        <v>453</v>
      </c>
      <c r="I77" s="53" t="s">
        <v>454</v>
      </c>
      <c r="J77" s="55" t="s">
        <v>254</v>
      </c>
      <c r="K77" s="25" t="s">
        <v>262</v>
      </c>
      <c r="L77" s="42">
        <v>136</v>
      </c>
      <c r="M77" s="56" t="s">
        <v>455</v>
      </c>
      <c r="N77" s="55">
        <v>0.1</v>
      </c>
      <c r="O77" s="25">
        <v>0.1</v>
      </c>
      <c r="P77" s="119">
        <f t="shared" si="2"/>
        <v>1</v>
      </c>
      <c r="Q77" s="38">
        <v>55750000</v>
      </c>
      <c r="R77" s="38">
        <v>4630000</v>
      </c>
      <c r="S77" s="119">
        <f t="shared" si="1"/>
        <v>8.3049327354260086E-2</v>
      </c>
      <c r="T77" s="32" t="s">
        <v>945</v>
      </c>
    </row>
    <row r="78" spans="1:20" ht="60" customHeight="1" x14ac:dyDescent="0.25">
      <c r="A78" s="842"/>
      <c r="B78" s="809"/>
      <c r="C78" s="809"/>
      <c r="D78" s="25">
        <v>67</v>
      </c>
      <c r="E78" s="31" t="s">
        <v>456</v>
      </c>
      <c r="F78" s="31" t="s">
        <v>457</v>
      </c>
      <c r="G78" s="31" t="s">
        <v>458</v>
      </c>
      <c r="H78" s="31" t="s">
        <v>459</v>
      </c>
      <c r="I78" s="33" t="s">
        <v>460</v>
      </c>
      <c r="J78" s="826" t="s">
        <v>233</v>
      </c>
      <c r="K78" s="809" t="s">
        <v>234</v>
      </c>
      <c r="L78" s="837">
        <v>197</v>
      </c>
      <c r="M78" s="56" t="s">
        <v>217</v>
      </c>
      <c r="N78" s="55">
        <v>6.0000000000000001E-3</v>
      </c>
      <c r="O78" s="25">
        <v>2.5000000000000001E-3</v>
      </c>
      <c r="P78" s="119">
        <f t="shared" si="2"/>
        <v>0.41666666666666669</v>
      </c>
      <c r="Q78" s="798">
        <v>82000000</v>
      </c>
      <c r="R78" s="798">
        <v>6570000</v>
      </c>
      <c r="S78" s="801">
        <f t="shared" si="1"/>
        <v>8.0121951219512197E-2</v>
      </c>
      <c r="T78" s="32" t="s">
        <v>946</v>
      </c>
    </row>
    <row r="79" spans="1:20" ht="60" customHeight="1" x14ac:dyDescent="0.25">
      <c r="A79" s="842"/>
      <c r="B79" s="809"/>
      <c r="C79" s="809"/>
      <c r="D79" s="25">
        <v>68</v>
      </c>
      <c r="E79" s="31" t="s">
        <v>461</v>
      </c>
      <c r="F79" s="31" t="s">
        <v>462</v>
      </c>
      <c r="G79" s="31" t="s">
        <v>463</v>
      </c>
      <c r="H79" s="31" t="s">
        <v>464</v>
      </c>
      <c r="I79" s="33" t="s">
        <v>465</v>
      </c>
      <c r="J79" s="826"/>
      <c r="K79" s="809"/>
      <c r="L79" s="837"/>
      <c r="M79" s="56" t="s">
        <v>217</v>
      </c>
      <c r="N79" s="55">
        <v>0.1</v>
      </c>
      <c r="O79" s="25">
        <v>0.1</v>
      </c>
      <c r="P79" s="119">
        <f t="shared" si="2"/>
        <v>1</v>
      </c>
      <c r="Q79" s="799"/>
      <c r="R79" s="799"/>
      <c r="S79" s="802"/>
      <c r="T79" s="32" t="s">
        <v>947</v>
      </c>
    </row>
    <row r="80" spans="1:20" ht="60" customHeight="1" x14ac:dyDescent="0.25">
      <c r="A80" s="842"/>
      <c r="B80" s="809"/>
      <c r="C80" s="809" t="s">
        <v>466</v>
      </c>
      <c r="D80" s="25">
        <v>69</v>
      </c>
      <c r="E80" s="31" t="s">
        <v>467</v>
      </c>
      <c r="F80" s="31" t="s">
        <v>468</v>
      </c>
      <c r="G80" s="31" t="s">
        <v>469</v>
      </c>
      <c r="H80" s="31" t="s">
        <v>470</v>
      </c>
      <c r="I80" s="33" t="s">
        <v>471</v>
      </c>
      <c r="J80" s="826"/>
      <c r="K80" s="809"/>
      <c r="L80" s="837"/>
      <c r="M80" s="56" t="s">
        <v>217</v>
      </c>
      <c r="N80" s="55">
        <v>5.0000000000000001E-3</v>
      </c>
      <c r="O80" s="25">
        <v>5.0000000000000001E-3</v>
      </c>
      <c r="P80" s="119">
        <f t="shared" si="2"/>
        <v>1</v>
      </c>
      <c r="Q80" s="799"/>
      <c r="R80" s="799"/>
      <c r="S80" s="802"/>
      <c r="T80" s="32" t="s">
        <v>948</v>
      </c>
    </row>
    <row r="81" spans="1:20" ht="60" customHeight="1" x14ac:dyDescent="0.25">
      <c r="A81" s="842"/>
      <c r="B81" s="809"/>
      <c r="C81" s="809"/>
      <c r="D81" s="25">
        <v>70</v>
      </c>
      <c r="E81" s="25" t="s">
        <v>472</v>
      </c>
      <c r="F81" s="25" t="s">
        <v>473</v>
      </c>
      <c r="G81" s="25" t="s">
        <v>474</v>
      </c>
      <c r="H81" s="25" t="s">
        <v>475</v>
      </c>
      <c r="I81" s="53" t="s">
        <v>476</v>
      </c>
      <c r="J81" s="826"/>
      <c r="K81" s="809"/>
      <c r="L81" s="837"/>
      <c r="M81" s="56" t="s">
        <v>217</v>
      </c>
      <c r="N81" s="55">
        <v>0.08</v>
      </c>
      <c r="O81" s="25">
        <v>0.01</v>
      </c>
      <c r="P81" s="119">
        <f t="shared" si="2"/>
        <v>0.125</v>
      </c>
      <c r="Q81" s="800"/>
      <c r="R81" s="800"/>
      <c r="S81" s="803"/>
      <c r="T81" s="32" t="s">
        <v>933</v>
      </c>
    </row>
    <row r="82" spans="1:20" ht="60" customHeight="1" x14ac:dyDescent="0.25">
      <c r="A82" s="842"/>
      <c r="B82" s="809"/>
      <c r="C82" s="809"/>
      <c r="D82" s="25">
        <v>71</v>
      </c>
      <c r="E82" s="25" t="s">
        <v>477</v>
      </c>
      <c r="F82" s="25" t="s">
        <v>478</v>
      </c>
      <c r="G82" s="25" t="s">
        <v>479</v>
      </c>
      <c r="H82" s="25" t="s">
        <v>480</v>
      </c>
      <c r="I82" s="53" t="s">
        <v>481</v>
      </c>
      <c r="J82" s="55" t="s">
        <v>385</v>
      </c>
      <c r="K82" s="25" t="s">
        <v>386</v>
      </c>
      <c r="L82" s="41">
        <v>219</v>
      </c>
      <c r="M82" s="56" t="s">
        <v>482</v>
      </c>
      <c r="N82" s="55">
        <v>0.08</v>
      </c>
      <c r="O82" s="25">
        <v>0.08</v>
      </c>
      <c r="P82" s="119">
        <f t="shared" si="2"/>
        <v>1</v>
      </c>
      <c r="Q82" s="38">
        <v>160719971</v>
      </c>
      <c r="R82" s="38">
        <v>160719971</v>
      </c>
      <c r="S82" s="119">
        <f t="shared" si="1"/>
        <v>1</v>
      </c>
      <c r="T82" s="32" t="s">
        <v>949</v>
      </c>
    </row>
    <row r="83" spans="1:20" ht="60" customHeight="1" x14ac:dyDescent="0.25">
      <c r="A83" s="842"/>
      <c r="B83" s="809"/>
      <c r="C83" s="809"/>
      <c r="D83" s="25">
        <v>72</v>
      </c>
      <c r="E83" s="25" t="s">
        <v>483</v>
      </c>
      <c r="F83" s="25" t="s">
        <v>484</v>
      </c>
      <c r="G83" s="25" t="s">
        <v>485</v>
      </c>
      <c r="H83" s="25" t="s">
        <v>486</v>
      </c>
      <c r="I83" s="53" t="s">
        <v>487</v>
      </c>
      <c r="J83" s="55" t="s">
        <v>233</v>
      </c>
      <c r="K83" s="25" t="s">
        <v>234</v>
      </c>
      <c r="L83" s="29">
        <v>197</v>
      </c>
      <c r="M83" s="56" t="s">
        <v>217</v>
      </c>
      <c r="N83" s="55">
        <v>9.5000000000000001E-2</v>
      </c>
      <c r="O83" s="25">
        <v>0</v>
      </c>
      <c r="P83" s="119">
        <f t="shared" si="2"/>
        <v>0</v>
      </c>
      <c r="Q83" s="38">
        <v>82000000</v>
      </c>
      <c r="R83" s="38">
        <v>6570000</v>
      </c>
      <c r="S83" s="119">
        <f t="shared" si="1"/>
        <v>8.0121951219512197E-2</v>
      </c>
      <c r="T83" s="32" t="s">
        <v>950</v>
      </c>
    </row>
    <row r="84" spans="1:20" ht="60" customHeight="1" x14ac:dyDescent="0.25">
      <c r="A84" s="842"/>
      <c r="B84" s="809"/>
      <c r="C84" s="809"/>
      <c r="D84" s="25">
        <v>73</v>
      </c>
      <c r="E84" s="31" t="s">
        <v>488</v>
      </c>
      <c r="F84" s="31" t="s">
        <v>489</v>
      </c>
      <c r="G84" s="31" t="s">
        <v>490</v>
      </c>
      <c r="H84" s="31" t="s">
        <v>491</v>
      </c>
      <c r="I84" s="33" t="s">
        <v>492</v>
      </c>
      <c r="J84" s="66" t="s">
        <v>236</v>
      </c>
      <c r="K84" s="40" t="s">
        <v>493</v>
      </c>
      <c r="L84" s="41">
        <v>86</v>
      </c>
      <c r="M84" s="32" t="s">
        <v>494</v>
      </c>
      <c r="N84" s="55">
        <v>0.09</v>
      </c>
      <c r="O84" s="25">
        <v>0.09</v>
      </c>
      <c r="P84" s="119">
        <f t="shared" si="2"/>
        <v>1</v>
      </c>
      <c r="Q84" s="38">
        <v>46673401</v>
      </c>
      <c r="R84" s="38">
        <v>0</v>
      </c>
      <c r="S84" s="119">
        <f t="shared" si="1"/>
        <v>0</v>
      </c>
      <c r="T84" s="32" t="s">
        <v>951</v>
      </c>
    </row>
    <row r="85" spans="1:20" ht="60" customHeight="1" x14ac:dyDescent="0.25">
      <c r="A85" s="842" t="s">
        <v>495</v>
      </c>
      <c r="B85" s="837" t="s">
        <v>496</v>
      </c>
      <c r="C85" s="809" t="s">
        <v>497</v>
      </c>
      <c r="D85" s="25">
        <v>74</v>
      </c>
      <c r="E85" s="25" t="s">
        <v>498</v>
      </c>
      <c r="F85" s="25" t="s">
        <v>499</v>
      </c>
      <c r="G85" s="25" t="s">
        <v>500</v>
      </c>
      <c r="H85" s="25" t="s">
        <v>501</v>
      </c>
      <c r="I85" s="53" t="s">
        <v>502</v>
      </c>
      <c r="J85" s="55" t="s">
        <v>382</v>
      </c>
      <c r="K85" s="25" t="s">
        <v>383</v>
      </c>
      <c r="L85" s="41">
        <v>250</v>
      </c>
      <c r="M85" s="53" t="s">
        <v>384</v>
      </c>
      <c r="N85" s="55">
        <v>0.09</v>
      </c>
      <c r="O85" s="25">
        <v>0.09</v>
      </c>
      <c r="P85" s="119">
        <f t="shared" si="2"/>
        <v>1</v>
      </c>
      <c r="Q85" s="38">
        <v>274250000</v>
      </c>
      <c r="R85" s="38">
        <v>31600000</v>
      </c>
      <c r="S85" s="119">
        <f t="shared" si="1"/>
        <v>0.11522333637192343</v>
      </c>
      <c r="T85" s="32" t="s">
        <v>958</v>
      </c>
    </row>
    <row r="86" spans="1:20" ht="60" customHeight="1" x14ac:dyDescent="0.25">
      <c r="A86" s="842"/>
      <c r="B86" s="837"/>
      <c r="C86" s="809"/>
      <c r="D86" s="25">
        <v>75</v>
      </c>
      <c r="E86" s="25" t="s">
        <v>503</v>
      </c>
      <c r="F86" s="25" t="s">
        <v>504</v>
      </c>
      <c r="G86" s="25" t="s">
        <v>505</v>
      </c>
      <c r="H86" s="25" t="s">
        <v>506</v>
      </c>
      <c r="I86" s="53" t="s">
        <v>507</v>
      </c>
      <c r="J86" s="55" t="s">
        <v>406</v>
      </c>
      <c r="K86" s="25" t="s">
        <v>407</v>
      </c>
      <c r="L86" s="41">
        <v>231</v>
      </c>
      <c r="M86" s="53" t="s">
        <v>391</v>
      </c>
      <c r="N86" s="55">
        <v>0.1</v>
      </c>
      <c r="O86" s="25">
        <v>0.1</v>
      </c>
      <c r="P86" s="119">
        <f t="shared" si="2"/>
        <v>1</v>
      </c>
      <c r="Q86" s="38">
        <v>3090000</v>
      </c>
      <c r="R86" s="38">
        <v>3090000</v>
      </c>
      <c r="S86" s="119">
        <f t="shared" si="1"/>
        <v>1</v>
      </c>
      <c r="T86" s="32" t="s">
        <v>762</v>
      </c>
    </row>
    <row r="87" spans="1:20" ht="60" customHeight="1" x14ac:dyDescent="0.25">
      <c r="A87" s="842"/>
      <c r="B87" s="837"/>
      <c r="C87" s="809"/>
      <c r="D87" s="25">
        <v>76</v>
      </c>
      <c r="E87" s="25" t="s">
        <v>508</v>
      </c>
      <c r="F87" s="25" t="s">
        <v>509</v>
      </c>
      <c r="G87" s="25" t="s">
        <v>510</v>
      </c>
      <c r="H87" s="25" t="s">
        <v>511</v>
      </c>
      <c r="I87" s="86" t="s">
        <v>512</v>
      </c>
      <c r="J87" s="55" t="s">
        <v>389</v>
      </c>
      <c r="K87" s="25" t="s">
        <v>390</v>
      </c>
      <c r="L87" s="41">
        <v>232</v>
      </c>
      <c r="M87" s="53" t="s">
        <v>391</v>
      </c>
      <c r="N87" s="55">
        <v>0.1</v>
      </c>
      <c r="O87" s="25">
        <v>0.1</v>
      </c>
      <c r="P87" s="119">
        <f t="shared" si="2"/>
        <v>1</v>
      </c>
      <c r="Q87" s="38">
        <v>18952000</v>
      </c>
      <c r="R87" s="38">
        <v>8952000</v>
      </c>
      <c r="S87" s="119">
        <f t="shared" si="1"/>
        <v>0.47235120303925709</v>
      </c>
      <c r="T87" s="32" t="s">
        <v>959</v>
      </c>
    </row>
    <row r="88" spans="1:20" ht="60" customHeight="1" x14ac:dyDescent="0.25">
      <c r="A88" s="842"/>
      <c r="B88" s="837"/>
      <c r="C88" s="809"/>
      <c r="D88" s="25">
        <v>77</v>
      </c>
      <c r="E88" s="25" t="s">
        <v>513</v>
      </c>
      <c r="F88" s="25" t="s">
        <v>514</v>
      </c>
      <c r="G88" s="25" t="s">
        <v>515</v>
      </c>
      <c r="H88" s="25" t="s">
        <v>516</v>
      </c>
      <c r="I88" s="53" t="s">
        <v>517</v>
      </c>
      <c r="J88" s="59" t="s">
        <v>215</v>
      </c>
      <c r="K88" s="27" t="s">
        <v>216</v>
      </c>
      <c r="L88" s="28">
        <v>197</v>
      </c>
      <c r="M88" s="60" t="s">
        <v>217</v>
      </c>
      <c r="N88" s="55">
        <v>0.09</v>
      </c>
      <c r="O88" s="25">
        <v>0.09</v>
      </c>
      <c r="P88" s="119">
        <f t="shared" si="2"/>
        <v>1</v>
      </c>
      <c r="Q88" s="798">
        <v>82000000</v>
      </c>
      <c r="R88" s="798">
        <v>6570000</v>
      </c>
      <c r="S88" s="801">
        <f t="shared" si="1"/>
        <v>8.0121951219512197E-2</v>
      </c>
      <c r="T88" s="32" t="s">
        <v>960</v>
      </c>
    </row>
    <row r="89" spans="1:20" ht="60" customHeight="1" x14ac:dyDescent="0.25">
      <c r="A89" s="842"/>
      <c r="B89" s="837"/>
      <c r="C89" s="809"/>
      <c r="D89" s="25">
        <v>78</v>
      </c>
      <c r="E89" s="25" t="s">
        <v>518</v>
      </c>
      <c r="F89" s="25" t="s">
        <v>519</v>
      </c>
      <c r="G89" s="25" t="s">
        <v>520</v>
      </c>
      <c r="H89" s="25" t="s">
        <v>516</v>
      </c>
      <c r="I89" s="53" t="s">
        <v>521</v>
      </c>
      <c r="J89" s="59" t="s">
        <v>215</v>
      </c>
      <c r="K89" s="27" t="s">
        <v>216</v>
      </c>
      <c r="L89" s="28">
        <v>197</v>
      </c>
      <c r="M89" s="60" t="s">
        <v>217</v>
      </c>
      <c r="N89" s="55">
        <v>0.09</v>
      </c>
      <c r="O89" s="25">
        <v>6.4000000000000001E-2</v>
      </c>
      <c r="P89" s="119">
        <f t="shared" si="2"/>
        <v>0.71111111111111114</v>
      </c>
      <c r="Q89" s="799"/>
      <c r="R89" s="799"/>
      <c r="S89" s="802"/>
      <c r="T89" s="32" t="s">
        <v>961</v>
      </c>
    </row>
    <row r="90" spans="1:20" ht="60" customHeight="1" x14ac:dyDescent="0.25">
      <c r="A90" s="842"/>
      <c r="B90" s="837"/>
      <c r="C90" s="835" t="s">
        <v>522</v>
      </c>
      <c r="D90" s="25">
        <v>79</v>
      </c>
      <c r="E90" s="25" t="s">
        <v>523</v>
      </c>
      <c r="F90" s="25" t="s">
        <v>524</v>
      </c>
      <c r="G90" s="25" t="s">
        <v>525</v>
      </c>
      <c r="H90" s="25" t="s">
        <v>59</v>
      </c>
      <c r="I90" s="53" t="s">
        <v>521</v>
      </c>
      <c r="J90" s="87" t="s">
        <v>265</v>
      </c>
      <c r="K90" s="17" t="s">
        <v>266</v>
      </c>
      <c r="L90" s="27">
        <v>186</v>
      </c>
      <c r="M90" s="62" t="s">
        <v>526</v>
      </c>
      <c r="N90" s="55">
        <v>0.09</v>
      </c>
      <c r="O90" s="25">
        <v>0.09</v>
      </c>
      <c r="P90" s="119">
        <f t="shared" si="2"/>
        <v>1</v>
      </c>
      <c r="Q90" s="800"/>
      <c r="R90" s="800"/>
      <c r="S90" s="803"/>
      <c r="T90" s="32" t="s">
        <v>962</v>
      </c>
    </row>
    <row r="91" spans="1:20" ht="60" customHeight="1" x14ac:dyDescent="0.25">
      <c r="A91" s="842"/>
      <c r="B91" s="837"/>
      <c r="C91" s="835"/>
      <c r="D91" s="25">
        <v>80</v>
      </c>
      <c r="E91" s="25" t="s">
        <v>527</v>
      </c>
      <c r="F91" s="25" t="s">
        <v>528</v>
      </c>
      <c r="G91" s="25" t="s">
        <v>529</v>
      </c>
      <c r="H91" s="25" t="s">
        <v>530</v>
      </c>
      <c r="I91" s="86" t="s">
        <v>531</v>
      </c>
      <c r="J91" s="55" t="s">
        <v>532</v>
      </c>
      <c r="K91" s="25" t="s">
        <v>533</v>
      </c>
      <c r="L91" s="25" t="s">
        <v>534</v>
      </c>
      <c r="M91" s="53" t="s">
        <v>535</v>
      </c>
      <c r="N91" s="55">
        <v>0.09</v>
      </c>
      <c r="O91" s="25">
        <v>7.4999999999999997E-2</v>
      </c>
      <c r="P91" s="119">
        <f t="shared" si="2"/>
        <v>0.83333333333333337</v>
      </c>
      <c r="Q91" s="38" t="s">
        <v>954</v>
      </c>
      <c r="R91" s="38" t="s">
        <v>955</v>
      </c>
      <c r="S91" s="119"/>
      <c r="T91" s="32" t="s">
        <v>963</v>
      </c>
    </row>
    <row r="92" spans="1:20" ht="60" customHeight="1" x14ac:dyDescent="0.25">
      <c r="A92" s="842"/>
      <c r="B92" s="837"/>
      <c r="C92" s="835"/>
      <c r="D92" s="25">
        <v>81</v>
      </c>
      <c r="E92" s="25" t="s">
        <v>536</v>
      </c>
      <c r="F92" s="25" t="s">
        <v>537</v>
      </c>
      <c r="G92" s="25" t="s">
        <v>538</v>
      </c>
      <c r="H92" s="25" t="s">
        <v>539</v>
      </c>
      <c r="I92" s="53" t="s">
        <v>540</v>
      </c>
      <c r="J92" s="55" t="s">
        <v>385</v>
      </c>
      <c r="K92" s="25" t="s">
        <v>386</v>
      </c>
      <c r="L92" s="41">
        <v>219</v>
      </c>
      <c r="M92" s="32" t="s">
        <v>482</v>
      </c>
      <c r="N92" s="55">
        <v>0.09</v>
      </c>
      <c r="O92" s="25">
        <v>0.09</v>
      </c>
      <c r="P92" s="119">
        <f t="shared" si="2"/>
        <v>1</v>
      </c>
      <c r="Q92" s="38">
        <v>111600000</v>
      </c>
      <c r="R92" s="38">
        <v>94500000</v>
      </c>
      <c r="S92" s="119">
        <f t="shared" si="1"/>
        <v>0.84677419354838712</v>
      </c>
      <c r="T92" s="32" t="s">
        <v>964</v>
      </c>
    </row>
    <row r="93" spans="1:20" ht="60" customHeight="1" x14ac:dyDescent="0.25">
      <c r="A93" s="842"/>
      <c r="B93" s="837"/>
      <c r="C93" s="835"/>
      <c r="D93" s="25">
        <v>82</v>
      </c>
      <c r="E93" s="25" t="s">
        <v>541</v>
      </c>
      <c r="F93" s="25" t="s">
        <v>542</v>
      </c>
      <c r="G93" s="25" t="s">
        <v>543</v>
      </c>
      <c r="H93" s="25" t="s">
        <v>59</v>
      </c>
      <c r="I93" s="810" t="s">
        <v>544</v>
      </c>
      <c r="J93" s="826" t="s">
        <v>215</v>
      </c>
      <c r="K93" s="809" t="s">
        <v>216</v>
      </c>
      <c r="L93" s="836">
        <v>197</v>
      </c>
      <c r="M93" s="810" t="s">
        <v>217</v>
      </c>
      <c r="N93" s="55">
        <v>0.09</v>
      </c>
      <c r="O93" s="25">
        <v>0.09</v>
      </c>
      <c r="P93" s="119">
        <f t="shared" si="2"/>
        <v>1</v>
      </c>
      <c r="Q93" s="798">
        <v>82000000</v>
      </c>
      <c r="R93" s="798">
        <v>6570000</v>
      </c>
      <c r="S93" s="801">
        <f t="shared" si="1"/>
        <v>8.0121951219512197E-2</v>
      </c>
      <c r="T93" s="32" t="s">
        <v>965</v>
      </c>
    </row>
    <row r="94" spans="1:20" ht="60" customHeight="1" x14ac:dyDescent="0.25">
      <c r="A94" s="842"/>
      <c r="B94" s="837"/>
      <c r="C94" s="835"/>
      <c r="D94" s="25">
        <v>83</v>
      </c>
      <c r="E94" s="25" t="s">
        <v>545</v>
      </c>
      <c r="F94" s="25" t="s">
        <v>546</v>
      </c>
      <c r="G94" s="25" t="s">
        <v>547</v>
      </c>
      <c r="H94" s="25" t="s">
        <v>548</v>
      </c>
      <c r="I94" s="810"/>
      <c r="J94" s="826"/>
      <c r="K94" s="809"/>
      <c r="L94" s="836"/>
      <c r="M94" s="810"/>
      <c r="N94" s="55">
        <v>0.08</v>
      </c>
      <c r="O94" s="25">
        <v>0.03</v>
      </c>
      <c r="P94" s="119">
        <f t="shared" si="2"/>
        <v>0.375</v>
      </c>
      <c r="Q94" s="800"/>
      <c r="R94" s="800"/>
      <c r="S94" s="803"/>
      <c r="T94" s="32" t="s">
        <v>966</v>
      </c>
    </row>
    <row r="95" spans="1:20" ht="60" customHeight="1" x14ac:dyDescent="0.25">
      <c r="A95" s="842"/>
      <c r="B95" s="837"/>
      <c r="C95" s="835"/>
      <c r="D95" s="25">
        <v>84</v>
      </c>
      <c r="E95" s="25" t="s">
        <v>549</v>
      </c>
      <c r="F95" s="25" t="s">
        <v>550</v>
      </c>
      <c r="G95" s="25" t="s">
        <v>551</v>
      </c>
      <c r="H95" s="25" t="s">
        <v>59</v>
      </c>
      <c r="I95" s="53" t="s">
        <v>552</v>
      </c>
      <c r="J95" s="55" t="s">
        <v>389</v>
      </c>
      <c r="K95" s="25" t="s">
        <v>424</v>
      </c>
      <c r="L95" s="41">
        <v>234</v>
      </c>
      <c r="M95" s="32" t="s">
        <v>425</v>
      </c>
      <c r="N95" s="55">
        <v>0.09</v>
      </c>
      <c r="O95" s="25">
        <v>0.08</v>
      </c>
      <c r="P95" s="119">
        <f t="shared" si="2"/>
        <v>0.88888888888888895</v>
      </c>
      <c r="Q95" s="38">
        <v>13390000</v>
      </c>
      <c r="R95" s="38">
        <v>4955000</v>
      </c>
      <c r="S95" s="119">
        <f t="shared" si="1"/>
        <v>0.37005227781926808</v>
      </c>
      <c r="T95" s="32" t="s">
        <v>967</v>
      </c>
    </row>
    <row r="96" spans="1:20" ht="60" customHeight="1" x14ac:dyDescent="0.25">
      <c r="A96" s="842"/>
      <c r="B96" s="837"/>
      <c r="C96" s="835"/>
      <c r="D96" s="25">
        <v>85</v>
      </c>
      <c r="E96" s="25" t="s">
        <v>553</v>
      </c>
      <c r="F96" s="25" t="s">
        <v>554</v>
      </c>
      <c r="G96" s="25" t="s">
        <v>555</v>
      </c>
      <c r="H96" s="25" t="s">
        <v>556</v>
      </c>
      <c r="I96" s="53" t="s">
        <v>557</v>
      </c>
      <c r="J96" s="826" t="s">
        <v>215</v>
      </c>
      <c r="K96" s="809" t="s">
        <v>216</v>
      </c>
      <c r="L96" s="836">
        <v>197</v>
      </c>
      <c r="M96" s="810" t="s">
        <v>217</v>
      </c>
      <c r="N96" s="55">
        <v>0.08</v>
      </c>
      <c r="O96" s="25">
        <v>0</v>
      </c>
      <c r="P96" s="119">
        <f t="shared" si="2"/>
        <v>0</v>
      </c>
      <c r="Q96" s="798">
        <v>82000000</v>
      </c>
      <c r="R96" s="798">
        <v>6570000</v>
      </c>
      <c r="S96" s="801">
        <f t="shared" ref="S96:S109" si="3">R96/Q96</f>
        <v>8.0121951219512197E-2</v>
      </c>
      <c r="T96" s="32" t="s">
        <v>968</v>
      </c>
    </row>
    <row r="97" spans="1:20" ht="60" customHeight="1" x14ac:dyDescent="0.25">
      <c r="A97" s="842"/>
      <c r="B97" s="839" t="s">
        <v>558</v>
      </c>
      <c r="C97" s="835" t="s">
        <v>559</v>
      </c>
      <c r="D97" s="25">
        <v>86</v>
      </c>
      <c r="E97" s="25" t="s">
        <v>560</v>
      </c>
      <c r="F97" s="25" t="s">
        <v>561</v>
      </c>
      <c r="G97" s="25" t="s">
        <v>562</v>
      </c>
      <c r="H97" s="25" t="s">
        <v>563</v>
      </c>
      <c r="I97" s="86" t="s">
        <v>564</v>
      </c>
      <c r="J97" s="826"/>
      <c r="K97" s="809"/>
      <c r="L97" s="836"/>
      <c r="M97" s="810"/>
      <c r="N97" s="55">
        <v>0.1</v>
      </c>
      <c r="O97" s="25">
        <v>0.04</v>
      </c>
      <c r="P97" s="119">
        <f t="shared" si="2"/>
        <v>0.39999999999999997</v>
      </c>
      <c r="Q97" s="799"/>
      <c r="R97" s="799"/>
      <c r="S97" s="802"/>
      <c r="T97" s="32" t="s">
        <v>969</v>
      </c>
    </row>
    <row r="98" spans="1:20" ht="60" customHeight="1" x14ac:dyDescent="0.25">
      <c r="A98" s="842"/>
      <c r="B98" s="839"/>
      <c r="C98" s="835"/>
      <c r="D98" s="25">
        <v>87</v>
      </c>
      <c r="E98" s="25" t="s">
        <v>565</v>
      </c>
      <c r="F98" s="25" t="s">
        <v>566</v>
      </c>
      <c r="G98" s="25" t="s">
        <v>567</v>
      </c>
      <c r="H98" s="25" t="s">
        <v>568</v>
      </c>
      <c r="I98" s="53" t="s">
        <v>569</v>
      </c>
      <c r="J98" s="826"/>
      <c r="K98" s="809"/>
      <c r="L98" s="836"/>
      <c r="M98" s="810"/>
      <c r="N98" s="55">
        <v>0.09</v>
      </c>
      <c r="O98" s="25">
        <v>0.09</v>
      </c>
      <c r="P98" s="119">
        <f t="shared" si="2"/>
        <v>1</v>
      </c>
      <c r="Q98" s="800"/>
      <c r="R98" s="800"/>
      <c r="S98" s="803"/>
      <c r="T98" s="32" t="s">
        <v>970</v>
      </c>
    </row>
    <row r="99" spans="1:20" ht="60" customHeight="1" x14ac:dyDescent="0.25">
      <c r="A99" s="842"/>
      <c r="B99" s="839"/>
      <c r="C99" s="835"/>
      <c r="D99" s="25">
        <v>88</v>
      </c>
      <c r="E99" s="25" t="s">
        <v>570</v>
      </c>
      <c r="F99" s="25" t="s">
        <v>571</v>
      </c>
      <c r="G99" s="25" t="s">
        <v>572</v>
      </c>
      <c r="H99" s="25" t="s">
        <v>59</v>
      </c>
      <c r="I99" s="53" t="s">
        <v>573</v>
      </c>
      <c r="J99" s="852" t="s">
        <v>574</v>
      </c>
      <c r="K99" s="836"/>
      <c r="L99" s="836"/>
      <c r="M99" s="900"/>
      <c r="N99" s="55">
        <v>0.09</v>
      </c>
      <c r="O99" s="25"/>
      <c r="P99" s="119">
        <f t="shared" si="2"/>
        <v>0</v>
      </c>
      <c r="Q99" s="38" t="s">
        <v>873</v>
      </c>
      <c r="R99" s="38" t="s">
        <v>873</v>
      </c>
      <c r="S99" s="119"/>
      <c r="T99" s="32" t="s">
        <v>971</v>
      </c>
    </row>
    <row r="100" spans="1:20" ht="60" customHeight="1" x14ac:dyDescent="0.25">
      <c r="A100" s="842"/>
      <c r="B100" s="837" t="s">
        <v>558</v>
      </c>
      <c r="C100" s="835" t="s">
        <v>559</v>
      </c>
      <c r="D100" s="25">
        <v>89</v>
      </c>
      <c r="E100" s="25" t="s">
        <v>575</v>
      </c>
      <c r="F100" s="25" t="s">
        <v>576</v>
      </c>
      <c r="G100" s="25" t="s">
        <v>577</v>
      </c>
      <c r="H100" s="25" t="s">
        <v>59</v>
      </c>
      <c r="I100" s="53" t="s">
        <v>578</v>
      </c>
      <c r="J100" s="826" t="s">
        <v>215</v>
      </c>
      <c r="K100" s="809" t="s">
        <v>216</v>
      </c>
      <c r="L100" s="836">
        <v>197</v>
      </c>
      <c r="M100" s="810" t="s">
        <v>217</v>
      </c>
      <c r="N100" s="55">
        <v>0.09</v>
      </c>
      <c r="O100" s="25">
        <v>0.09</v>
      </c>
      <c r="P100" s="119">
        <f t="shared" si="2"/>
        <v>1</v>
      </c>
      <c r="Q100" s="798">
        <v>82000000</v>
      </c>
      <c r="R100" s="798">
        <v>6570000</v>
      </c>
      <c r="S100" s="801">
        <f t="shared" si="3"/>
        <v>8.0121951219512197E-2</v>
      </c>
      <c r="T100" s="32" t="s">
        <v>972</v>
      </c>
    </row>
    <row r="101" spans="1:20" ht="60" customHeight="1" x14ac:dyDescent="0.25">
      <c r="A101" s="842"/>
      <c r="B101" s="837"/>
      <c r="C101" s="835"/>
      <c r="D101" s="25">
        <v>90</v>
      </c>
      <c r="E101" s="25" t="s">
        <v>579</v>
      </c>
      <c r="F101" s="25" t="s">
        <v>580</v>
      </c>
      <c r="G101" s="25" t="s">
        <v>581</v>
      </c>
      <c r="H101" s="25" t="s">
        <v>563</v>
      </c>
      <c r="I101" s="53" t="s">
        <v>582</v>
      </c>
      <c r="J101" s="826"/>
      <c r="K101" s="809"/>
      <c r="L101" s="836"/>
      <c r="M101" s="810"/>
      <c r="N101" s="55">
        <v>0.1</v>
      </c>
      <c r="O101" s="25">
        <v>0.1</v>
      </c>
      <c r="P101" s="119">
        <f t="shared" si="2"/>
        <v>1</v>
      </c>
      <c r="Q101" s="800"/>
      <c r="R101" s="800"/>
      <c r="S101" s="803"/>
      <c r="T101" s="32" t="s">
        <v>973</v>
      </c>
    </row>
    <row r="102" spans="1:20" ht="60" customHeight="1" x14ac:dyDescent="0.25">
      <c r="A102" s="842"/>
      <c r="B102" s="837"/>
      <c r="C102" s="835"/>
      <c r="D102" s="25">
        <v>91</v>
      </c>
      <c r="E102" s="25" t="s">
        <v>583</v>
      </c>
      <c r="F102" s="25" t="s">
        <v>584</v>
      </c>
      <c r="G102" s="25" t="s">
        <v>585</v>
      </c>
      <c r="H102" s="25" t="s">
        <v>586</v>
      </c>
      <c r="I102" s="53" t="s">
        <v>587</v>
      </c>
      <c r="J102" s="55" t="s">
        <v>588</v>
      </c>
      <c r="K102" s="25" t="s">
        <v>589</v>
      </c>
      <c r="L102" s="25" t="s">
        <v>590</v>
      </c>
      <c r="M102" s="53" t="s">
        <v>591</v>
      </c>
      <c r="N102" s="55">
        <v>0.09</v>
      </c>
      <c r="O102" s="25">
        <v>7.8E-2</v>
      </c>
      <c r="P102" s="119">
        <f t="shared" si="2"/>
        <v>0.8666666666666667</v>
      </c>
      <c r="Q102" s="38" t="s">
        <v>956</v>
      </c>
      <c r="R102" s="38" t="s">
        <v>957</v>
      </c>
      <c r="S102" s="119"/>
      <c r="T102" s="32" t="s">
        <v>974</v>
      </c>
    </row>
    <row r="103" spans="1:20" ht="60" customHeight="1" x14ac:dyDescent="0.25">
      <c r="A103" s="842"/>
      <c r="B103" s="837"/>
      <c r="C103" s="835"/>
      <c r="D103" s="25">
        <v>92</v>
      </c>
      <c r="E103" s="25" t="s">
        <v>592</v>
      </c>
      <c r="F103" s="25" t="s">
        <v>593</v>
      </c>
      <c r="G103" s="25" t="s">
        <v>594</v>
      </c>
      <c r="H103" s="25" t="s">
        <v>595</v>
      </c>
      <c r="I103" s="53" t="s">
        <v>596</v>
      </c>
      <c r="J103" s="55" t="s">
        <v>597</v>
      </c>
      <c r="K103" s="25" t="s">
        <v>386</v>
      </c>
      <c r="L103" s="41">
        <v>219</v>
      </c>
      <c r="M103" s="32" t="s">
        <v>482</v>
      </c>
      <c r="N103" s="55">
        <v>0.1</v>
      </c>
      <c r="O103" s="25">
        <v>0.08</v>
      </c>
      <c r="P103" s="119">
        <f t="shared" si="2"/>
        <v>0.79999999999999993</v>
      </c>
      <c r="Q103" s="38">
        <v>111600000</v>
      </c>
      <c r="R103" s="38">
        <v>94500000</v>
      </c>
      <c r="S103" s="119">
        <f t="shared" si="3"/>
        <v>0.84677419354838712</v>
      </c>
      <c r="T103" s="32" t="s">
        <v>975</v>
      </c>
    </row>
    <row r="104" spans="1:20" ht="60" customHeight="1" x14ac:dyDescent="0.25">
      <c r="A104" s="842"/>
      <c r="B104" s="837"/>
      <c r="C104" s="835"/>
      <c r="D104" s="25">
        <v>93</v>
      </c>
      <c r="E104" s="25" t="s">
        <v>598</v>
      </c>
      <c r="F104" s="25" t="s">
        <v>599</v>
      </c>
      <c r="G104" s="25" t="s">
        <v>600</v>
      </c>
      <c r="H104" s="25" t="s">
        <v>601</v>
      </c>
      <c r="I104" s="53" t="s">
        <v>602</v>
      </c>
      <c r="J104" s="59" t="s">
        <v>389</v>
      </c>
      <c r="K104" s="27" t="s">
        <v>603</v>
      </c>
      <c r="L104" s="27">
        <v>228</v>
      </c>
      <c r="M104" s="60" t="s">
        <v>604</v>
      </c>
      <c r="N104" s="55">
        <v>0.1</v>
      </c>
      <c r="O104" s="25">
        <v>0.08</v>
      </c>
      <c r="P104" s="119">
        <f t="shared" si="2"/>
        <v>0.79999999999999993</v>
      </c>
      <c r="Q104" s="38">
        <v>25100000</v>
      </c>
      <c r="R104" s="38">
        <v>12176208</v>
      </c>
      <c r="S104" s="119">
        <f t="shared" si="3"/>
        <v>0.48510788844621516</v>
      </c>
      <c r="T104" s="32" t="s">
        <v>976</v>
      </c>
    </row>
    <row r="105" spans="1:20" ht="60" customHeight="1" x14ac:dyDescent="0.25">
      <c r="A105" s="842"/>
      <c r="B105" s="837"/>
      <c r="C105" s="835"/>
      <c r="D105" s="25">
        <v>94</v>
      </c>
      <c r="E105" s="25" t="s">
        <v>605</v>
      </c>
      <c r="F105" s="25" t="s">
        <v>606</v>
      </c>
      <c r="G105" s="25" t="s">
        <v>607</v>
      </c>
      <c r="H105" s="25" t="s">
        <v>608</v>
      </c>
      <c r="I105" s="53" t="s">
        <v>609</v>
      </c>
      <c r="J105" s="55" t="s">
        <v>254</v>
      </c>
      <c r="K105" s="41" t="s">
        <v>262</v>
      </c>
      <c r="L105" s="25">
        <v>137</v>
      </c>
      <c r="M105" s="53" t="s">
        <v>263</v>
      </c>
      <c r="N105" s="55">
        <v>0.1</v>
      </c>
      <c r="O105" s="25">
        <v>0.1</v>
      </c>
      <c r="P105" s="119">
        <f t="shared" si="2"/>
        <v>1</v>
      </c>
      <c r="Q105" s="38">
        <v>41200000</v>
      </c>
      <c r="R105" s="38">
        <v>38560000</v>
      </c>
      <c r="S105" s="119">
        <f t="shared" si="3"/>
        <v>0.93592233009708736</v>
      </c>
      <c r="T105" s="32" t="s">
        <v>977</v>
      </c>
    </row>
    <row r="106" spans="1:20" ht="60" customHeight="1" x14ac:dyDescent="0.25">
      <c r="A106" s="842"/>
      <c r="B106" s="837"/>
      <c r="C106" s="835"/>
      <c r="D106" s="25">
        <v>95</v>
      </c>
      <c r="E106" s="25" t="s">
        <v>610</v>
      </c>
      <c r="F106" s="25" t="s">
        <v>611</v>
      </c>
      <c r="G106" s="25" t="s">
        <v>612</v>
      </c>
      <c r="H106" s="25" t="s">
        <v>87</v>
      </c>
      <c r="I106" s="53" t="s">
        <v>613</v>
      </c>
      <c r="J106" s="826" t="s">
        <v>215</v>
      </c>
      <c r="K106" s="809" t="s">
        <v>216</v>
      </c>
      <c r="L106" s="836">
        <v>197</v>
      </c>
      <c r="M106" s="810" t="s">
        <v>217</v>
      </c>
      <c r="N106" s="55">
        <v>0.1</v>
      </c>
      <c r="O106" s="25">
        <v>0.06</v>
      </c>
      <c r="P106" s="119">
        <f t="shared" si="2"/>
        <v>0.6</v>
      </c>
      <c r="Q106" s="798">
        <v>82000000</v>
      </c>
      <c r="R106" s="798">
        <v>6570000</v>
      </c>
      <c r="S106" s="801">
        <f t="shared" si="3"/>
        <v>8.0121951219512197E-2</v>
      </c>
      <c r="T106" s="32" t="s">
        <v>978</v>
      </c>
    </row>
    <row r="107" spans="1:20" ht="60" customHeight="1" x14ac:dyDescent="0.25">
      <c r="A107" s="842"/>
      <c r="B107" s="837"/>
      <c r="C107" s="835"/>
      <c r="D107" s="25">
        <v>96</v>
      </c>
      <c r="E107" s="25" t="s">
        <v>614</v>
      </c>
      <c r="F107" s="25" t="s">
        <v>615</v>
      </c>
      <c r="G107" s="25" t="s">
        <v>616</v>
      </c>
      <c r="H107" s="25" t="s">
        <v>59</v>
      </c>
      <c r="I107" s="53" t="s">
        <v>617</v>
      </c>
      <c r="J107" s="826"/>
      <c r="K107" s="809"/>
      <c r="L107" s="836"/>
      <c r="M107" s="810"/>
      <c r="N107" s="55">
        <v>0.09</v>
      </c>
      <c r="O107" s="25">
        <v>0.06</v>
      </c>
      <c r="P107" s="119">
        <f t="shared" ref="P107:P120" si="4">O107/N107</f>
        <v>0.66666666666666663</v>
      </c>
      <c r="Q107" s="800"/>
      <c r="R107" s="800"/>
      <c r="S107" s="803"/>
      <c r="T107" s="32" t="s">
        <v>979</v>
      </c>
    </row>
    <row r="108" spans="1:20" ht="60" customHeight="1" x14ac:dyDescent="0.25">
      <c r="A108" s="842"/>
      <c r="B108" s="837"/>
      <c r="C108" s="27" t="s">
        <v>618</v>
      </c>
      <c r="D108" s="25">
        <v>97</v>
      </c>
      <c r="E108" s="25" t="s">
        <v>619</v>
      </c>
      <c r="F108" s="25" t="s">
        <v>620</v>
      </c>
      <c r="G108" s="25" t="s">
        <v>621</v>
      </c>
      <c r="H108" s="25" t="s">
        <v>59</v>
      </c>
      <c r="I108" s="53" t="s">
        <v>622</v>
      </c>
      <c r="J108" s="55" t="s">
        <v>406</v>
      </c>
      <c r="K108" s="25" t="s">
        <v>407</v>
      </c>
      <c r="L108" s="41">
        <v>136</v>
      </c>
      <c r="M108" s="53" t="s">
        <v>455</v>
      </c>
      <c r="N108" s="55">
        <v>0.09</v>
      </c>
      <c r="O108" s="25">
        <v>0.09</v>
      </c>
      <c r="P108" s="119">
        <f t="shared" si="4"/>
        <v>1</v>
      </c>
      <c r="Q108" s="38">
        <v>55750000</v>
      </c>
      <c r="R108" s="38">
        <v>4630000</v>
      </c>
      <c r="S108" s="119">
        <f t="shared" si="3"/>
        <v>8.3049327354260086E-2</v>
      </c>
      <c r="T108" s="32" t="s">
        <v>980</v>
      </c>
    </row>
    <row r="109" spans="1:20" ht="60" customHeight="1" x14ac:dyDescent="0.25">
      <c r="A109" s="840" t="s">
        <v>624</v>
      </c>
      <c r="B109" s="835" t="s">
        <v>625</v>
      </c>
      <c r="C109" s="847" t="s">
        <v>626</v>
      </c>
      <c r="D109" s="25">
        <v>98</v>
      </c>
      <c r="E109" s="31" t="s">
        <v>627</v>
      </c>
      <c r="F109" s="26" t="s">
        <v>628</v>
      </c>
      <c r="G109" s="26" t="s">
        <v>629</v>
      </c>
      <c r="H109" s="26" t="s">
        <v>630</v>
      </c>
      <c r="I109" s="32" t="s">
        <v>631</v>
      </c>
      <c r="J109" s="826" t="s">
        <v>233</v>
      </c>
      <c r="K109" s="809" t="s">
        <v>234</v>
      </c>
      <c r="L109" s="837">
        <v>197</v>
      </c>
      <c r="M109" s="898" t="s">
        <v>217</v>
      </c>
      <c r="N109" s="55">
        <v>0.1</v>
      </c>
      <c r="O109" s="25">
        <v>0</v>
      </c>
      <c r="P109" s="119">
        <f t="shared" si="4"/>
        <v>0</v>
      </c>
      <c r="Q109" s="798">
        <v>82000000</v>
      </c>
      <c r="R109" s="798">
        <v>6570000</v>
      </c>
      <c r="S109" s="801">
        <f t="shared" si="3"/>
        <v>8.0121951219512197E-2</v>
      </c>
      <c r="T109" s="32" t="s">
        <v>981</v>
      </c>
    </row>
    <row r="110" spans="1:20" ht="60" customHeight="1" x14ac:dyDescent="0.25">
      <c r="A110" s="840"/>
      <c r="B110" s="835"/>
      <c r="C110" s="847"/>
      <c r="D110" s="25">
        <v>99</v>
      </c>
      <c r="E110" s="31" t="s">
        <v>632</v>
      </c>
      <c r="F110" s="31" t="s">
        <v>633</v>
      </c>
      <c r="G110" s="31" t="s">
        <v>634</v>
      </c>
      <c r="H110" s="31" t="s">
        <v>635</v>
      </c>
      <c r="I110" s="33" t="s">
        <v>631</v>
      </c>
      <c r="J110" s="826"/>
      <c r="K110" s="809"/>
      <c r="L110" s="837"/>
      <c r="M110" s="898"/>
      <c r="N110" s="55">
        <v>0.08</v>
      </c>
      <c r="O110" s="25">
        <v>0.08</v>
      </c>
      <c r="P110" s="119">
        <f t="shared" si="4"/>
        <v>1</v>
      </c>
      <c r="Q110" s="799"/>
      <c r="R110" s="799"/>
      <c r="S110" s="802"/>
      <c r="T110" s="32" t="s">
        <v>982</v>
      </c>
    </row>
    <row r="111" spans="1:20" ht="60" customHeight="1" x14ac:dyDescent="0.25">
      <c r="A111" s="840"/>
      <c r="B111" s="835"/>
      <c r="C111" s="837" t="s">
        <v>636</v>
      </c>
      <c r="D111" s="29">
        <v>100</v>
      </c>
      <c r="E111" s="31" t="s">
        <v>637</v>
      </c>
      <c r="F111" s="26" t="s">
        <v>638</v>
      </c>
      <c r="G111" s="26" t="s">
        <v>639</v>
      </c>
      <c r="H111" s="26" t="s">
        <v>640</v>
      </c>
      <c r="I111" s="32" t="s">
        <v>641</v>
      </c>
      <c r="J111" s="826"/>
      <c r="K111" s="809"/>
      <c r="L111" s="837"/>
      <c r="M111" s="898"/>
      <c r="N111" s="55">
        <v>0.09</v>
      </c>
      <c r="O111" s="25">
        <v>0.09</v>
      </c>
      <c r="P111" s="119">
        <f t="shared" si="4"/>
        <v>1</v>
      </c>
      <c r="Q111" s="799"/>
      <c r="R111" s="799"/>
      <c r="S111" s="802"/>
      <c r="T111" s="32" t="s">
        <v>862</v>
      </c>
    </row>
    <row r="112" spans="1:20" ht="60" customHeight="1" x14ac:dyDescent="0.25">
      <c r="A112" s="840"/>
      <c r="B112" s="835"/>
      <c r="C112" s="837"/>
      <c r="D112" s="25">
        <v>101</v>
      </c>
      <c r="E112" s="30" t="s">
        <v>642</v>
      </c>
      <c r="F112" s="26" t="s">
        <v>643</v>
      </c>
      <c r="G112" s="26" t="s">
        <v>644</v>
      </c>
      <c r="H112" s="26" t="s">
        <v>645</v>
      </c>
      <c r="I112" s="32" t="s">
        <v>641</v>
      </c>
      <c r="J112" s="826"/>
      <c r="K112" s="809"/>
      <c r="L112" s="837"/>
      <c r="M112" s="898"/>
      <c r="N112" s="55">
        <v>0.09</v>
      </c>
      <c r="O112" s="25">
        <v>0.09</v>
      </c>
      <c r="P112" s="119">
        <f t="shared" si="4"/>
        <v>1</v>
      </c>
      <c r="Q112" s="799"/>
      <c r="R112" s="799"/>
      <c r="S112" s="802"/>
      <c r="T112" s="32" t="s">
        <v>983</v>
      </c>
    </row>
    <row r="113" spans="1:20" ht="60" customHeight="1" x14ac:dyDescent="0.25">
      <c r="A113" s="840"/>
      <c r="B113" s="835"/>
      <c r="C113" s="837"/>
      <c r="D113" s="25">
        <v>102</v>
      </c>
      <c r="E113" s="31" t="s">
        <v>646</v>
      </c>
      <c r="F113" s="26" t="s">
        <v>647</v>
      </c>
      <c r="G113" s="26" t="s">
        <v>648</v>
      </c>
      <c r="H113" s="26" t="s">
        <v>649</v>
      </c>
      <c r="I113" s="32" t="s">
        <v>650</v>
      </c>
      <c r="J113" s="826"/>
      <c r="K113" s="809"/>
      <c r="L113" s="837"/>
      <c r="M113" s="898"/>
      <c r="N113" s="55">
        <v>0.09</v>
      </c>
      <c r="O113" s="25">
        <v>7.0000000000000007E-2</v>
      </c>
      <c r="P113" s="119">
        <f t="shared" si="4"/>
        <v>0.7777777777777779</v>
      </c>
      <c r="Q113" s="799"/>
      <c r="R113" s="799"/>
      <c r="S113" s="802"/>
      <c r="T113" s="32" t="s">
        <v>984</v>
      </c>
    </row>
    <row r="114" spans="1:20" ht="60" customHeight="1" x14ac:dyDescent="0.25">
      <c r="A114" s="840"/>
      <c r="B114" s="835"/>
      <c r="C114" s="837"/>
      <c r="D114" s="25">
        <v>103</v>
      </c>
      <c r="E114" s="26" t="s">
        <v>651</v>
      </c>
      <c r="F114" s="26" t="s">
        <v>652</v>
      </c>
      <c r="G114" s="26" t="s">
        <v>653</v>
      </c>
      <c r="H114" s="26" t="s">
        <v>654</v>
      </c>
      <c r="I114" s="32" t="s">
        <v>655</v>
      </c>
      <c r="J114" s="826"/>
      <c r="K114" s="809"/>
      <c r="L114" s="837"/>
      <c r="M114" s="898"/>
      <c r="N114" s="55">
        <v>0.09</v>
      </c>
      <c r="O114" s="25">
        <v>0.09</v>
      </c>
      <c r="P114" s="119">
        <f t="shared" si="4"/>
        <v>1</v>
      </c>
      <c r="Q114" s="799"/>
      <c r="R114" s="799"/>
      <c r="S114" s="802"/>
      <c r="T114" s="32" t="s">
        <v>985</v>
      </c>
    </row>
    <row r="115" spans="1:20" ht="60" customHeight="1" x14ac:dyDescent="0.25">
      <c r="A115" s="840"/>
      <c r="B115" s="835"/>
      <c r="C115" s="837"/>
      <c r="D115" s="29">
        <v>104</v>
      </c>
      <c r="E115" s="26" t="s">
        <v>656</v>
      </c>
      <c r="F115" s="26" t="s">
        <v>657</v>
      </c>
      <c r="G115" s="26" t="s">
        <v>658</v>
      </c>
      <c r="H115" s="26" t="s">
        <v>659</v>
      </c>
      <c r="I115" s="32" t="s">
        <v>660</v>
      </c>
      <c r="J115" s="826"/>
      <c r="K115" s="809"/>
      <c r="L115" s="837"/>
      <c r="M115" s="898"/>
      <c r="N115" s="55">
        <v>0.09</v>
      </c>
      <c r="O115" s="25">
        <v>0.05</v>
      </c>
      <c r="P115" s="119">
        <f t="shared" si="4"/>
        <v>0.55555555555555558</v>
      </c>
      <c r="Q115" s="799"/>
      <c r="R115" s="799"/>
      <c r="S115" s="802"/>
      <c r="T115" s="32" t="s">
        <v>986</v>
      </c>
    </row>
    <row r="116" spans="1:20" ht="60" customHeight="1" x14ac:dyDescent="0.25">
      <c r="A116" s="840"/>
      <c r="B116" s="835"/>
      <c r="C116" s="837"/>
      <c r="D116" s="25">
        <v>105</v>
      </c>
      <c r="E116" s="26" t="s">
        <v>661</v>
      </c>
      <c r="F116" s="26" t="s">
        <v>662</v>
      </c>
      <c r="G116" s="26" t="s">
        <v>663</v>
      </c>
      <c r="H116" s="26" t="s">
        <v>664</v>
      </c>
      <c r="I116" s="32" t="s">
        <v>665</v>
      </c>
      <c r="J116" s="826"/>
      <c r="K116" s="809"/>
      <c r="L116" s="837"/>
      <c r="M116" s="898"/>
      <c r="N116" s="55">
        <v>1.2E-2</v>
      </c>
      <c r="O116" s="25">
        <v>0.01</v>
      </c>
      <c r="P116" s="119">
        <f t="shared" si="4"/>
        <v>0.83333333333333337</v>
      </c>
      <c r="Q116" s="799"/>
      <c r="R116" s="799"/>
      <c r="S116" s="802"/>
      <c r="T116" s="32" t="s">
        <v>987</v>
      </c>
    </row>
    <row r="117" spans="1:20" ht="60" customHeight="1" x14ac:dyDescent="0.25">
      <c r="A117" s="840"/>
      <c r="B117" s="835"/>
      <c r="C117" s="837"/>
      <c r="D117" s="25">
        <v>106</v>
      </c>
      <c r="E117" s="26" t="s">
        <v>666</v>
      </c>
      <c r="F117" s="26" t="s">
        <v>667</v>
      </c>
      <c r="G117" s="26" t="s">
        <v>668</v>
      </c>
      <c r="H117" s="26" t="s">
        <v>669</v>
      </c>
      <c r="I117" s="32" t="s">
        <v>670</v>
      </c>
      <c r="J117" s="826"/>
      <c r="K117" s="809"/>
      <c r="L117" s="837"/>
      <c r="M117" s="898"/>
      <c r="N117" s="55">
        <v>0.09</v>
      </c>
      <c r="O117" s="25">
        <v>0.09</v>
      </c>
      <c r="P117" s="119">
        <f t="shared" si="4"/>
        <v>1</v>
      </c>
      <c r="Q117" s="799"/>
      <c r="R117" s="799"/>
      <c r="S117" s="802"/>
      <c r="T117" s="32" t="s">
        <v>867</v>
      </c>
    </row>
    <row r="118" spans="1:20" ht="60" customHeight="1" x14ac:dyDescent="0.25">
      <c r="A118" s="840"/>
      <c r="B118" s="835"/>
      <c r="C118" s="837"/>
      <c r="D118" s="25">
        <v>107</v>
      </c>
      <c r="E118" s="26" t="s">
        <v>671</v>
      </c>
      <c r="F118" s="26" t="s">
        <v>672</v>
      </c>
      <c r="G118" s="26" t="s">
        <v>673</v>
      </c>
      <c r="H118" s="26" t="s">
        <v>59</v>
      </c>
      <c r="I118" s="32" t="s">
        <v>674</v>
      </c>
      <c r="J118" s="826"/>
      <c r="K118" s="809"/>
      <c r="L118" s="837"/>
      <c r="M118" s="898"/>
      <c r="N118" s="55">
        <v>0.09</v>
      </c>
      <c r="O118" s="25">
        <v>3.5999999999999997E-2</v>
      </c>
      <c r="P118" s="119">
        <f t="shared" si="4"/>
        <v>0.39999999999999997</v>
      </c>
      <c r="Q118" s="799"/>
      <c r="R118" s="799"/>
      <c r="S118" s="802"/>
      <c r="T118" s="32" t="s">
        <v>988</v>
      </c>
    </row>
    <row r="119" spans="1:20" ht="60" customHeight="1" x14ac:dyDescent="0.25">
      <c r="A119" s="840"/>
      <c r="B119" s="843" t="s">
        <v>675</v>
      </c>
      <c r="C119" s="835" t="s">
        <v>676</v>
      </c>
      <c r="D119" s="29">
        <v>108</v>
      </c>
      <c r="E119" s="26" t="s">
        <v>677</v>
      </c>
      <c r="F119" s="26" t="s">
        <v>678</v>
      </c>
      <c r="G119" s="26" t="s">
        <v>679</v>
      </c>
      <c r="H119" s="26" t="s">
        <v>680</v>
      </c>
      <c r="I119" s="32" t="s">
        <v>670</v>
      </c>
      <c r="J119" s="826"/>
      <c r="K119" s="809"/>
      <c r="L119" s="837"/>
      <c r="M119" s="898"/>
      <c r="N119" s="55">
        <v>0.09</v>
      </c>
      <c r="O119" s="25">
        <v>0.09</v>
      </c>
      <c r="P119" s="119">
        <f t="shared" si="4"/>
        <v>1</v>
      </c>
      <c r="Q119" s="799"/>
      <c r="R119" s="799"/>
      <c r="S119" s="802"/>
      <c r="T119" s="32" t="s">
        <v>989</v>
      </c>
    </row>
    <row r="120" spans="1:20" ht="60" customHeight="1" thickBot="1" x14ac:dyDescent="0.3">
      <c r="A120" s="841"/>
      <c r="B120" s="844"/>
      <c r="C120" s="894"/>
      <c r="D120" s="71">
        <v>109</v>
      </c>
      <c r="E120" s="34" t="s">
        <v>681</v>
      </c>
      <c r="F120" s="34" t="s">
        <v>682</v>
      </c>
      <c r="G120" s="34" t="s">
        <v>683</v>
      </c>
      <c r="H120" s="34" t="s">
        <v>684</v>
      </c>
      <c r="I120" s="35" t="s">
        <v>685</v>
      </c>
      <c r="J120" s="848"/>
      <c r="K120" s="849"/>
      <c r="L120" s="850"/>
      <c r="M120" s="899"/>
      <c r="N120" s="70">
        <v>0.09</v>
      </c>
      <c r="O120" s="71">
        <v>4.4999999999999998E-2</v>
      </c>
      <c r="P120" s="45">
        <f t="shared" si="4"/>
        <v>0.5</v>
      </c>
      <c r="Q120" s="919"/>
      <c r="R120" s="919"/>
      <c r="S120" s="920"/>
      <c r="T120" s="35" t="s">
        <v>870</v>
      </c>
    </row>
  </sheetData>
  <mergeCells count="182">
    <mergeCell ref="Q106:Q107"/>
    <mergeCell ref="R106:R107"/>
    <mergeCell ref="S106:S107"/>
    <mergeCell ref="Q109:Q120"/>
    <mergeCell ref="R109:R120"/>
    <mergeCell ref="S109:S120"/>
    <mergeCell ref="Q93:Q94"/>
    <mergeCell ref="R93:R94"/>
    <mergeCell ref="S93:S94"/>
    <mergeCell ref="Q96:Q98"/>
    <mergeCell ref="R96:R98"/>
    <mergeCell ref="S96:S98"/>
    <mergeCell ref="Q100:Q101"/>
    <mergeCell ref="R100:R101"/>
    <mergeCell ref="S100:S101"/>
    <mergeCell ref="Q70:Q71"/>
    <mergeCell ref="R70:R71"/>
    <mergeCell ref="S70:S71"/>
    <mergeCell ref="Q78:Q81"/>
    <mergeCell ref="R78:R81"/>
    <mergeCell ref="S78:S81"/>
    <mergeCell ref="Q88:Q90"/>
    <mergeCell ref="R88:R90"/>
    <mergeCell ref="S88:S90"/>
    <mergeCell ref="Q53:Q55"/>
    <mergeCell ref="R53:R55"/>
    <mergeCell ref="S53:S55"/>
    <mergeCell ref="Q57:Q60"/>
    <mergeCell ref="R57:R60"/>
    <mergeCell ref="S57:S60"/>
    <mergeCell ref="Q63:Q67"/>
    <mergeCell ref="R63:R67"/>
    <mergeCell ref="S63:S67"/>
    <mergeCell ref="R36:R37"/>
    <mergeCell ref="T36:T37"/>
    <mergeCell ref="Q48:Q49"/>
    <mergeCell ref="R48:R49"/>
    <mergeCell ref="Q50:Q51"/>
    <mergeCell ref="R50:R51"/>
    <mergeCell ref="S18:S20"/>
    <mergeCell ref="S36:S37"/>
    <mergeCell ref="S48:S49"/>
    <mergeCell ref="S50:S51"/>
    <mergeCell ref="A1:I1"/>
    <mergeCell ref="A2:A3"/>
    <mergeCell ref="B2:B3"/>
    <mergeCell ref="C2:C3"/>
    <mergeCell ref="D2:D3"/>
    <mergeCell ref="E2:E3"/>
    <mergeCell ref="F2:F3"/>
    <mergeCell ref="G2:G3"/>
    <mergeCell ref="H2:H3"/>
    <mergeCell ref="I2:I3"/>
    <mergeCell ref="T2:T3"/>
    <mergeCell ref="A4:A51"/>
    <mergeCell ref="B4:B23"/>
    <mergeCell ref="C4:C10"/>
    <mergeCell ref="C11:C13"/>
    <mergeCell ref="C14:C17"/>
    <mergeCell ref="C18:C23"/>
    <mergeCell ref="J18:J20"/>
    <mergeCell ref="J2:M2"/>
    <mergeCell ref="N2:O2"/>
    <mergeCell ref="Q18:Q20"/>
    <mergeCell ref="R18:R20"/>
    <mergeCell ref="Q36:Q37"/>
    <mergeCell ref="P2:P3"/>
    <mergeCell ref="Q2:R2"/>
    <mergeCell ref="S2:S3"/>
    <mergeCell ref="N32:N35"/>
    <mergeCell ref="O32:O35"/>
    <mergeCell ref="P32:P35"/>
    <mergeCell ref="N36:N41"/>
    <mergeCell ref="C36:C42"/>
    <mergeCell ref="D36:D41"/>
    <mergeCell ref="E36:E41"/>
    <mergeCell ref="F36:F41"/>
    <mergeCell ref="M18:M20"/>
    <mergeCell ref="I36:I37"/>
    <mergeCell ref="J36:J37"/>
    <mergeCell ref="K36:K37"/>
    <mergeCell ref="L36:L37"/>
    <mergeCell ref="M36:M37"/>
    <mergeCell ref="G32:G35"/>
    <mergeCell ref="H32:H35"/>
    <mergeCell ref="I32:I35"/>
    <mergeCell ref="K18:K20"/>
    <mergeCell ref="L18:L20"/>
    <mergeCell ref="O36:O41"/>
    <mergeCell ref="P36:P41"/>
    <mergeCell ref="B24:B30"/>
    <mergeCell ref="C24:C26"/>
    <mergeCell ref="C27:C28"/>
    <mergeCell ref="C29:C30"/>
    <mergeCell ref="B31:B51"/>
    <mergeCell ref="C31:C35"/>
    <mergeCell ref="D32:D35"/>
    <mergeCell ref="E32:E35"/>
    <mergeCell ref="F32:F35"/>
    <mergeCell ref="C43:C47"/>
    <mergeCell ref="C48:C51"/>
    <mergeCell ref="J48:J49"/>
    <mergeCell ref="K48:K49"/>
    <mergeCell ref="L48:L49"/>
    <mergeCell ref="M48:M49"/>
    <mergeCell ref="J50:J51"/>
    <mergeCell ref="K50:K51"/>
    <mergeCell ref="L50:L51"/>
    <mergeCell ref="M50:M51"/>
    <mergeCell ref="G36:G41"/>
    <mergeCell ref="H36:H41"/>
    <mergeCell ref="A68:A84"/>
    <mergeCell ref="B68:B76"/>
    <mergeCell ref="C68:C71"/>
    <mergeCell ref="J70:J71"/>
    <mergeCell ref="K70:K71"/>
    <mergeCell ref="L70:L71"/>
    <mergeCell ref="M53:M55"/>
    <mergeCell ref="B56:B61"/>
    <mergeCell ref="C57:C59"/>
    <mergeCell ref="J57:J60"/>
    <mergeCell ref="K57:K60"/>
    <mergeCell ref="L57:L60"/>
    <mergeCell ref="M57:M60"/>
    <mergeCell ref="C60:C61"/>
    <mergeCell ref="A52:A67"/>
    <mergeCell ref="B52:B55"/>
    <mergeCell ref="C52:C55"/>
    <mergeCell ref="J53:J55"/>
    <mergeCell ref="K53:K55"/>
    <mergeCell ref="L53:L55"/>
    <mergeCell ref="B62:B65"/>
    <mergeCell ref="C62:C65"/>
    <mergeCell ref="J63:J67"/>
    <mergeCell ref="K63:K67"/>
    <mergeCell ref="C72:C76"/>
    <mergeCell ref="B77:B84"/>
    <mergeCell ref="C77:C79"/>
    <mergeCell ref="J78:J81"/>
    <mergeCell ref="K78:K81"/>
    <mergeCell ref="L78:L81"/>
    <mergeCell ref="C80:C84"/>
    <mergeCell ref="L63:L67"/>
    <mergeCell ref="M63:M67"/>
    <mergeCell ref="B66:B67"/>
    <mergeCell ref="C66:C67"/>
    <mergeCell ref="K93:K94"/>
    <mergeCell ref="L93:L94"/>
    <mergeCell ref="M93:M94"/>
    <mergeCell ref="J96:J98"/>
    <mergeCell ref="K96:K98"/>
    <mergeCell ref="L96:L98"/>
    <mergeCell ref="M96:M98"/>
    <mergeCell ref="A85:A108"/>
    <mergeCell ref="B85:B96"/>
    <mergeCell ref="C85:C89"/>
    <mergeCell ref="C90:C96"/>
    <mergeCell ref="I93:I94"/>
    <mergeCell ref="J93:J94"/>
    <mergeCell ref="B97:B99"/>
    <mergeCell ref="C97:C99"/>
    <mergeCell ref="J99:M99"/>
    <mergeCell ref="B100:B108"/>
    <mergeCell ref="C100:C107"/>
    <mergeCell ref="J100:J101"/>
    <mergeCell ref="K100:K101"/>
    <mergeCell ref="L100:L101"/>
    <mergeCell ref="M100:M101"/>
    <mergeCell ref="J106:J107"/>
    <mergeCell ref="K106:K107"/>
    <mergeCell ref="L106:L107"/>
    <mergeCell ref="M106:M107"/>
    <mergeCell ref="M109:M120"/>
    <mergeCell ref="C111:C118"/>
    <mergeCell ref="B119:B120"/>
    <mergeCell ref="C119:C120"/>
    <mergeCell ref="A109:A120"/>
    <mergeCell ref="B109:B118"/>
    <mergeCell ref="C109:C110"/>
    <mergeCell ref="J109:J120"/>
    <mergeCell ref="K109:K120"/>
    <mergeCell ref="L109:L120"/>
  </mergeCells>
  <conditionalFormatting sqref="L44">
    <cfRule type="duplicateValues" dxfId="1074" priority="12"/>
  </conditionalFormatting>
  <conditionalFormatting sqref="L39">
    <cfRule type="duplicateValues" dxfId="1073" priority="11"/>
  </conditionalFormatting>
  <conditionalFormatting sqref="L18">
    <cfRule type="duplicateValues" dxfId="1072" priority="10"/>
  </conditionalFormatting>
  <conditionalFormatting sqref="L42">
    <cfRule type="duplicateValues" dxfId="1071" priority="9"/>
  </conditionalFormatting>
  <conditionalFormatting sqref="L50">
    <cfRule type="duplicateValues" dxfId="1070" priority="8"/>
  </conditionalFormatting>
  <conditionalFormatting sqref="K75">
    <cfRule type="duplicateValues" dxfId="1069" priority="7"/>
  </conditionalFormatting>
  <conditionalFormatting sqref="L109">
    <cfRule type="duplicateValues" dxfId="1068" priority="6"/>
  </conditionalFormatting>
  <conditionalFormatting sqref="P36 P4:P32 P42:P120">
    <cfRule type="cellIs" dxfId="1067" priority="1" operator="lessThan">
      <formula>0.4</formula>
    </cfRule>
    <cfRule type="cellIs" dxfId="1066" priority="2" operator="between">
      <formula>0.4</formula>
      <formula>0.5999</formula>
    </cfRule>
    <cfRule type="cellIs" dxfId="1065" priority="3" operator="between">
      <formula>0.6</formula>
      <formula>0.6999</formula>
    </cfRule>
    <cfRule type="cellIs" dxfId="1064" priority="4" operator="between">
      <formula>0.7</formula>
      <formula>0.7999</formula>
    </cfRule>
    <cfRule type="cellIs" dxfId="1063" priority="5" operator="greaterThan">
      <formula>0.7999</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120"/>
  <sheetViews>
    <sheetView zoomScale="50" zoomScaleNormal="50" workbookViewId="0">
      <pane xSplit="6" ySplit="3" topLeftCell="Q4" activePane="bottomRight" state="frozen"/>
      <selection pane="topRight" activeCell="G1" sqref="G1"/>
      <selection pane="bottomLeft" activeCell="A4" sqref="A4"/>
      <selection pane="bottomRight" activeCell="AB92" sqref="AB92"/>
    </sheetView>
  </sheetViews>
  <sheetFormatPr baseColWidth="10" defaultColWidth="11.42578125" defaultRowHeight="15" x14ac:dyDescent="0.25"/>
  <cols>
    <col min="1" max="3" width="14.5703125" style="2" customWidth="1"/>
    <col min="4" max="4" width="15.28515625" style="2" customWidth="1"/>
    <col min="5" max="5" width="40.7109375" style="2" customWidth="1"/>
    <col min="6" max="8" width="20.7109375" style="2" customWidth="1"/>
    <col min="9" max="9" width="30.7109375" style="2" customWidth="1"/>
    <col min="10" max="10" width="20.7109375" style="2" customWidth="1"/>
    <col min="11" max="11" width="22.85546875" style="2" customWidth="1"/>
    <col min="12" max="12" width="15.7109375" style="2" customWidth="1"/>
    <col min="13" max="13" width="35.28515625" style="2" customWidth="1"/>
    <col min="14" max="14" width="21.85546875" style="93" customWidth="1"/>
    <col min="15" max="15" width="21.140625" style="93" customWidth="1"/>
    <col min="16" max="16" width="15.140625" style="4" customWidth="1"/>
    <col min="17" max="17" width="21.85546875" style="93" customWidth="1"/>
    <col min="18" max="18" width="28.140625" style="93" customWidth="1"/>
    <col min="19" max="19" width="20.42578125" style="93" customWidth="1"/>
    <col min="20" max="20" width="16.7109375" style="93" customWidth="1"/>
    <col min="21" max="21" width="29" style="94" customWidth="1"/>
    <col min="22" max="22" width="16.7109375" style="93" customWidth="1"/>
    <col min="23" max="23" width="16.7109375" style="94" customWidth="1"/>
    <col min="24" max="24" width="16.7109375" style="93" customWidth="1"/>
    <col min="25" max="25" width="16.7109375" style="94" customWidth="1"/>
    <col min="26" max="26" width="16.7109375" style="93" customWidth="1"/>
    <col min="27" max="27" width="16.7109375" style="94" customWidth="1"/>
    <col min="28" max="28" width="79.85546875" style="2" customWidth="1"/>
    <col min="29" max="16384" width="11.42578125" style="177"/>
  </cols>
  <sheetData>
    <row r="1" spans="1:30" ht="39.75" customHeight="1" thickBot="1" x14ac:dyDescent="0.3">
      <c r="A1" s="907" t="s">
        <v>698</v>
      </c>
      <c r="B1" s="908"/>
      <c r="C1" s="908"/>
      <c r="D1" s="908"/>
      <c r="E1" s="908"/>
      <c r="F1" s="908"/>
      <c r="G1" s="908"/>
      <c r="H1" s="908"/>
      <c r="I1" s="909"/>
      <c r="J1" s="21"/>
      <c r="K1" s="21"/>
      <c r="L1" s="21"/>
      <c r="M1" s="21"/>
      <c r="P1" s="95"/>
      <c r="AB1" s="21"/>
    </row>
    <row r="2" spans="1:30" ht="51" customHeight="1" x14ac:dyDescent="0.25">
      <c r="A2" s="910" t="s">
        <v>0</v>
      </c>
      <c r="B2" s="910" t="s">
        <v>1</v>
      </c>
      <c r="C2" s="910" t="s">
        <v>2</v>
      </c>
      <c r="D2" s="910" t="s">
        <v>12</v>
      </c>
      <c r="E2" s="910" t="s">
        <v>3</v>
      </c>
      <c r="F2" s="910" t="s">
        <v>4</v>
      </c>
      <c r="G2" s="910" t="s">
        <v>5</v>
      </c>
      <c r="H2" s="910" t="s">
        <v>6</v>
      </c>
      <c r="I2" s="912" t="s">
        <v>7</v>
      </c>
      <c r="J2" s="901" t="s">
        <v>284</v>
      </c>
      <c r="K2" s="902"/>
      <c r="L2" s="902"/>
      <c r="M2" s="903"/>
      <c r="N2" s="966" t="s">
        <v>697</v>
      </c>
      <c r="O2" s="967"/>
      <c r="P2" s="890" t="s">
        <v>281</v>
      </c>
      <c r="Q2" s="967" t="s">
        <v>692</v>
      </c>
      <c r="R2" s="967"/>
      <c r="S2" s="968" t="s">
        <v>281</v>
      </c>
      <c r="T2" s="970" t="s">
        <v>703</v>
      </c>
      <c r="U2" s="971"/>
      <c r="V2" s="971" t="s">
        <v>704</v>
      </c>
      <c r="W2" s="971"/>
      <c r="X2" s="971" t="s">
        <v>705</v>
      </c>
      <c r="Y2" s="971"/>
      <c r="Z2" s="971" t="s">
        <v>706</v>
      </c>
      <c r="AA2" s="977"/>
      <c r="AB2" s="892" t="s">
        <v>693</v>
      </c>
    </row>
    <row r="3" spans="1:30" ht="48.75" customHeight="1" thickBot="1" x14ac:dyDescent="0.3">
      <c r="A3" s="911"/>
      <c r="B3" s="911"/>
      <c r="C3" s="911"/>
      <c r="D3" s="911"/>
      <c r="E3" s="911"/>
      <c r="F3" s="911"/>
      <c r="G3" s="911"/>
      <c r="H3" s="911"/>
      <c r="I3" s="913"/>
      <c r="J3" s="74" t="s">
        <v>8</v>
      </c>
      <c r="K3" s="75" t="s">
        <v>9</v>
      </c>
      <c r="L3" s="75" t="s">
        <v>10</v>
      </c>
      <c r="M3" s="76" t="s">
        <v>11</v>
      </c>
      <c r="N3" s="74" t="s">
        <v>707</v>
      </c>
      <c r="O3" s="102" t="s">
        <v>700</v>
      </c>
      <c r="P3" s="891"/>
      <c r="Q3" s="75" t="s">
        <v>707</v>
      </c>
      <c r="R3" s="102" t="s">
        <v>700</v>
      </c>
      <c r="S3" s="969"/>
      <c r="T3" s="74" t="s">
        <v>701</v>
      </c>
      <c r="U3" s="102" t="s">
        <v>702</v>
      </c>
      <c r="V3" s="75" t="s">
        <v>701</v>
      </c>
      <c r="W3" s="102" t="s">
        <v>702</v>
      </c>
      <c r="X3" s="75" t="s">
        <v>701</v>
      </c>
      <c r="Y3" s="102" t="s">
        <v>702</v>
      </c>
      <c r="Z3" s="75" t="s">
        <v>701</v>
      </c>
      <c r="AA3" s="103" t="s">
        <v>702</v>
      </c>
      <c r="AB3" s="973"/>
    </row>
    <row r="4" spans="1:30" ht="192" customHeight="1" x14ac:dyDescent="0.25">
      <c r="A4" s="904" t="s">
        <v>13</v>
      </c>
      <c r="B4" s="905" t="s">
        <v>14</v>
      </c>
      <c r="C4" s="905" t="s">
        <v>15</v>
      </c>
      <c r="D4" s="136">
        <v>1</v>
      </c>
      <c r="E4" s="136" t="s">
        <v>16</v>
      </c>
      <c r="F4" s="136" t="s">
        <v>17</v>
      </c>
      <c r="G4" s="136" t="s">
        <v>18</v>
      </c>
      <c r="H4" s="136" t="s">
        <v>19</v>
      </c>
      <c r="I4" s="178" t="s">
        <v>20</v>
      </c>
      <c r="J4" s="130" t="s">
        <v>211</v>
      </c>
      <c r="K4" s="131" t="s">
        <v>214</v>
      </c>
      <c r="L4" s="195">
        <v>45</v>
      </c>
      <c r="M4" s="153" t="s">
        <v>213</v>
      </c>
      <c r="N4" s="162">
        <v>3</v>
      </c>
      <c r="O4" s="162">
        <v>1</v>
      </c>
      <c r="P4" s="141">
        <f>(O4/N4)*1</f>
        <v>0.33333333333333331</v>
      </c>
      <c r="Q4" s="100">
        <v>115160000</v>
      </c>
      <c r="R4" s="101">
        <v>57660000</v>
      </c>
      <c r="S4" s="141">
        <f>(R4/Q4)*1</f>
        <v>0.50069468565474118</v>
      </c>
      <c r="T4" s="162">
        <v>3</v>
      </c>
      <c r="U4" s="101">
        <v>57660000</v>
      </c>
      <c r="V4" s="100"/>
      <c r="W4" s="101"/>
      <c r="X4" s="100"/>
      <c r="Y4" s="101"/>
      <c r="Z4" s="100"/>
      <c r="AA4" s="208"/>
      <c r="AB4" s="27" t="s">
        <v>1100</v>
      </c>
    </row>
    <row r="5" spans="1:30" ht="347.25" customHeight="1" x14ac:dyDescent="0.25">
      <c r="A5" s="826"/>
      <c r="B5" s="809"/>
      <c r="C5" s="809"/>
      <c r="D5" s="131">
        <v>2</v>
      </c>
      <c r="E5" s="131" t="s">
        <v>21</v>
      </c>
      <c r="F5" s="131" t="s">
        <v>22</v>
      </c>
      <c r="G5" s="131" t="s">
        <v>23</v>
      </c>
      <c r="H5" s="131" t="s">
        <v>24</v>
      </c>
      <c r="I5" s="132" t="s">
        <v>25</v>
      </c>
      <c r="J5" s="130" t="s">
        <v>211</v>
      </c>
      <c r="K5" s="131" t="s">
        <v>990</v>
      </c>
      <c r="L5" s="195">
        <v>22</v>
      </c>
      <c r="M5" s="153" t="s">
        <v>991</v>
      </c>
      <c r="N5" s="155">
        <v>2</v>
      </c>
      <c r="O5" s="163">
        <v>0.5</v>
      </c>
      <c r="P5" s="141">
        <f t="shared" ref="P5:P53" si="0">(O5/N5)*1</f>
        <v>0.25</v>
      </c>
      <c r="Q5" s="179">
        <v>28000000</v>
      </c>
      <c r="R5" s="180">
        <v>23020000</v>
      </c>
      <c r="S5" s="141">
        <f t="shared" ref="S5:S53" si="1">(R5/Q5)*1</f>
        <v>0.82214285714285718</v>
      </c>
      <c r="T5" s="155">
        <v>2</v>
      </c>
      <c r="U5" s="180">
        <v>23020000</v>
      </c>
      <c r="V5" s="143"/>
      <c r="W5" s="145"/>
      <c r="X5" s="143"/>
      <c r="Y5" s="145"/>
      <c r="Z5" s="143"/>
      <c r="AA5" s="147"/>
      <c r="AB5" s="27" t="s">
        <v>1101</v>
      </c>
      <c r="AD5" s="93"/>
    </row>
    <row r="6" spans="1:30" ht="228" customHeight="1" x14ac:dyDescent="0.25">
      <c r="A6" s="826"/>
      <c r="B6" s="809"/>
      <c r="C6" s="809"/>
      <c r="D6" s="131">
        <v>3</v>
      </c>
      <c r="E6" s="131" t="s">
        <v>26</v>
      </c>
      <c r="F6" s="131" t="s">
        <v>27</v>
      </c>
      <c r="G6" s="131" t="s">
        <v>28</v>
      </c>
      <c r="H6" s="131" t="s">
        <v>29</v>
      </c>
      <c r="I6" s="132" t="s">
        <v>30</v>
      </c>
      <c r="J6" s="130" t="s">
        <v>211</v>
      </c>
      <c r="K6" s="131" t="s">
        <v>212</v>
      </c>
      <c r="L6" s="195">
        <v>45</v>
      </c>
      <c r="M6" s="132" t="s">
        <v>213</v>
      </c>
      <c r="N6" s="162">
        <v>3</v>
      </c>
      <c r="O6" s="162">
        <v>1</v>
      </c>
      <c r="P6" s="141">
        <f t="shared" si="0"/>
        <v>0.33333333333333331</v>
      </c>
      <c r="Q6" s="100">
        <v>115160000</v>
      </c>
      <c r="R6" s="101">
        <v>57660000</v>
      </c>
      <c r="S6" s="141">
        <f>(R6/Q6)*1</f>
        <v>0.50069468565474118</v>
      </c>
      <c r="T6" s="162">
        <v>3</v>
      </c>
      <c r="U6" s="101">
        <v>57660000</v>
      </c>
      <c r="V6" s="143"/>
      <c r="W6" s="145"/>
      <c r="X6" s="143"/>
      <c r="Y6" s="145"/>
      <c r="Z6" s="143"/>
      <c r="AA6" s="146"/>
      <c r="AB6" s="132" t="s">
        <v>1012</v>
      </c>
    </row>
    <row r="7" spans="1:30" ht="130.5" customHeight="1" x14ac:dyDescent="0.25">
      <c r="A7" s="826"/>
      <c r="B7" s="809"/>
      <c r="C7" s="809"/>
      <c r="D7" s="131">
        <v>4</v>
      </c>
      <c r="E7" s="131" t="s">
        <v>31</v>
      </c>
      <c r="F7" s="131" t="s">
        <v>32</v>
      </c>
      <c r="G7" s="131" t="s">
        <v>33</v>
      </c>
      <c r="H7" s="131" t="s">
        <v>34</v>
      </c>
      <c r="I7" s="132" t="s">
        <v>35</v>
      </c>
      <c r="J7" s="130" t="s">
        <v>96</v>
      </c>
      <c r="K7" s="131" t="s">
        <v>96</v>
      </c>
      <c r="L7" s="131" t="s">
        <v>96</v>
      </c>
      <c r="M7" s="132" t="s">
        <v>96</v>
      </c>
      <c r="N7" s="142">
        <v>1</v>
      </c>
      <c r="O7" s="143">
        <f>T7+V7+X7+Z7</f>
        <v>1</v>
      </c>
      <c r="P7" s="141">
        <f t="shared" si="0"/>
        <v>1</v>
      </c>
      <c r="Q7" s="143" t="s">
        <v>1079</v>
      </c>
      <c r="R7" s="145" t="s">
        <v>1079</v>
      </c>
      <c r="S7" s="141" t="e">
        <f t="shared" si="1"/>
        <v>#VALUE!</v>
      </c>
      <c r="T7" s="142">
        <v>1</v>
      </c>
      <c r="U7" s="145" t="s">
        <v>1079</v>
      </c>
      <c r="V7" s="143"/>
      <c r="W7" s="145"/>
      <c r="X7" s="143"/>
      <c r="Y7" s="145"/>
      <c r="Z7" s="143"/>
      <c r="AA7" s="146"/>
      <c r="AB7" s="132" t="s">
        <v>1043</v>
      </c>
    </row>
    <row r="8" spans="1:30" ht="180" customHeight="1" x14ac:dyDescent="0.25">
      <c r="A8" s="826"/>
      <c r="B8" s="809"/>
      <c r="C8" s="809"/>
      <c r="D8" s="131">
        <v>5</v>
      </c>
      <c r="E8" s="131" t="s">
        <v>36</v>
      </c>
      <c r="F8" s="131" t="s">
        <v>37</v>
      </c>
      <c r="G8" s="131" t="s">
        <v>38</v>
      </c>
      <c r="H8" s="131" t="s">
        <v>39</v>
      </c>
      <c r="I8" s="132" t="s">
        <v>40</v>
      </c>
      <c r="J8" s="130" t="s">
        <v>211</v>
      </c>
      <c r="K8" s="131" t="s">
        <v>214</v>
      </c>
      <c r="L8" s="195">
        <v>45</v>
      </c>
      <c r="M8" s="132" t="s">
        <v>213</v>
      </c>
      <c r="N8" s="162">
        <v>3</v>
      </c>
      <c r="O8" s="162">
        <v>1</v>
      </c>
      <c r="P8" s="141">
        <f t="shared" si="0"/>
        <v>0.33333333333333331</v>
      </c>
      <c r="Q8" s="100">
        <v>115160000</v>
      </c>
      <c r="R8" s="101">
        <v>57660000</v>
      </c>
      <c r="S8" s="141">
        <f>(R8/Q8)*1</f>
        <v>0.50069468565474118</v>
      </c>
      <c r="T8" s="162">
        <v>3</v>
      </c>
      <c r="U8" s="101">
        <v>57660000</v>
      </c>
      <c r="V8" s="143"/>
      <c r="W8" s="145"/>
      <c r="X8" s="143"/>
      <c r="Y8" s="145"/>
      <c r="Z8" s="143"/>
      <c r="AA8" s="146"/>
      <c r="AB8" s="132" t="s">
        <v>1044</v>
      </c>
    </row>
    <row r="9" spans="1:30" ht="60" customHeight="1" x14ac:dyDescent="0.25">
      <c r="A9" s="826"/>
      <c r="B9" s="809"/>
      <c r="C9" s="809"/>
      <c r="D9" s="131">
        <v>6</v>
      </c>
      <c r="E9" s="131" t="s">
        <v>41</v>
      </c>
      <c r="F9" s="131" t="s">
        <v>42</v>
      </c>
      <c r="G9" s="131" t="s">
        <v>43</v>
      </c>
      <c r="H9" s="131" t="s">
        <v>44</v>
      </c>
      <c r="I9" s="132" t="s">
        <v>45</v>
      </c>
      <c r="J9" s="137" t="s">
        <v>215</v>
      </c>
      <c r="K9" s="131" t="s">
        <v>216</v>
      </c>
      <c r="L9" s="195">
        <v>33</v>
      </c>
      <c r="M9" s="132" t="s">
        <v>219</v>
      </c>
      <c r="N9" s="155">
        <v>400</v>
      </c>
      <c r="O9" s="156">
        <v>119</v>
      </c>
      <c r="P9" s="141">
        <f t="shared" si="0"/>
        <v>0.29749999999999999</v>
      </c>
      <c r="Q9" s="179">
        <v>28000000</v>
      </c>
      <c r="R9" s="175">
        <v>23280000</v>
      </c>
      <c r="S9" s="141">
        <f t="shared" si="1"/>
        <v>0.83142857142857141</v>
      </c>
      <c r="T9" s="155">
        <v>400</v>
      </c>
      <c r="U9" s="175">
        <v>23280000</v>
      </c>
      <c r="V9" s="143"/>
      <c r="W9" s="145"/>
      <c r="X9" s="143"/>
      <c r="Y9" s="145"/>
      <c r="Z9" s="143"/>
      <c r="AA9" s="146"/>
      <c r="AB9" s="132" t="s">
        <v>1081</v>
      </c>
    </row>
    <row r="10" spans="1:30" ht="60" customHeight="1" x14ac:dyDescent="0.25">
      <c r="A10" s="826"/>
      <c r="B10" s="809"/>
      <c r="C10" s="809"/>
      <c r="D10" s="131">
        <v>7</v>
      </c>
      <c r="E10" s="131" t="s">
        <v>46</v>
      </c>
      <c r="F10" s="131" t="s">
        <v>47</v>
      </c>
      <c r="G10" s="131" t="s">
        <v>48</v>
      </c>
      <c r="H10" s="131" t="s">
        <v>19</v>
      </c>
      <c r="I10" s="132" t="s">
        <v>49</v>
      </c>
      <c r="J10" s="130" t="s">
        <v>96</v>
      </c>
      <c r="K10" s="131" t="s">
        <v>96</v>
      </c>
      <c r="L10" s="131" t="s">
        <v>96</v>
      </c>
      <c r="M10" s="132" t="s">
        <v>96</v>
      </c>
      <c r="N10" s="142">
        <v>1</v>
      </c>
      <c r="O10" s="143">
        <v>1</v>
      </c>
      <c r="P10" s="141">
        <f t="shared" si="0"/>
        <v>1</v>
      </c>
      <c r="Q10" s="143" t="s">
        <v>1079</v>
      </c>
      <c r="R10" s="145" t="s">
        <v>1079</v>
      </c>
      <c r="S10" s="141" t="e">
        <f t="shared" si="1"/>
        <v>#VALUE!</v>
      </c>
      <c r="T10" s="142">
        <v>1</v>
      </c>
      <c r="U10" s="145" t="s">
        <v>1079</v>
      </c>
      <c r="V10" s="143"/>
      <c r="W10" s="145"/>
      <c r="X10" s="143"/>
      <c r="Y10" s="145"/>
      <c r="Z10" s="143"/>
      <c r="AA10" s="146"/>
      <c r="AB10" s="132" t="s">
        <v>1013</v>
      </c>
    </row>
    <row r="11" spans="1:30" ht="136.5" customHeight="1" x14ac:dyDescent="0.25">
      <c r="A11" s="826"/>
      <c r="B11" s="809"/>
      <c r="C11" s="809" t="s">
        <v>50</v>
      </c>
      <c r="D11" s="131">
        <v>8</v>
      </c>
      <c r="E11" s="131" t="s">
        <v>51</v>
      </c>
      <c r="F11" s="131" t="s">
        <v>52</v>
      </c>
      <c r="G11" s="131" t="s">
        <v>53</v>
      </c>
      <c r="H11" s="131" t="s">
        <v>54</v>
      </c>
      <c r="I11" s="132" t="s">
        <v>55</v>
      </c>
      <c r="J11" s="130" t="s">
        <v>211</v>
      </c>
      <c r="K11" s="131" t="s">
        <v>218</v>
      </c>
      <c r="L11" s="195">
        <v>33</v>
      </c>
      <c r="M11" s="132" t="s">
        <v>219</v>
      </c>
      <c r="N11" s="155">
        <v>400</v>
      </c>
      <c r="O11" s="156">
        <v>119</v>
      </c>
      <c r="P11" s="141">
        <f t="shared" si="0"/>
        <v>0.29749999999999999</v>
      </c>
      <c r="Q11" s="179">
        <v>28000000</v>
      </c>
      <c r="R11" s="175">
        <v>23280000</v>
      </c>
      <c r="S11" s="141">
        <f t="shared" si="1"/>
        <v>0.83142857142857141</v>
      </c>
      <c r="T11" s="155">
        <v>400</v>
      </c>
      <c r="U11" s="175">
        <v>23280000</v>
      </c>
      <c r="V11" s="143"/>
      <c r="W11" s="145"/>
      <c r="X11" s="143"/>
      <c r="Y11" s="145"/>
      <c r="Z11" s="143"/>
      <c r="AA11" s="146"/>
      <c r="AB11" s="132" t="s">
        <v>1045</v>
      </c>
    </row>
    <row r="12" spans="1:30" ht="91.5" customHeight="1" x14ac:dyDescent="0.25">
      <c r="A12" s="826"/>
      <c r="B12" s="809"/>
      <c r="C12" s="809"/>
      <c r="D12" s="131">
        <v>9</v>
      </c>
      <c r="E12" s="131" t="s">
        <v>56</v>
      </c>
      <c r="F12" s="131" t="s">
        <v>57</v>
      </c>
      <c r="G12" s="131" t="s">
        <v>58</v>
      </c>
      <c r="H12" s="131" t="s">
        <v>59</v>
      </c>
      <c r="I12" s="132" t="s">
        <v>55</v>
      </c>
      <c r="J12" s="130" t="s">
        <v>211</v>
      </c>
      <c r="K12" s="131" t="s">
        <v>214</v>
      </c>
      <c r="L12" s="131">
        <v>28</v>
      </c>
      <c r="M12" s="132" t="s">
        <v>220</v>
      </c>
      <c r="N12" s="155">
        <v>2</v>
      </c>
      <c r="O12" s="156">
        <v>0</v>
      </c>
      <c r="P12" s="141">
        <f t="shared" si="0"/>
        <v>0</v>
      </c>
      <c r="Q12" s="179">
        <v>21000000</v>
      </c>
      <c r="R12" s="180"/>
      <c r="S12" s="141">
        <f t="shared" si="1"/>
        <v>0</v>
      </c>
      <c r="T12" s="155">
        <v>2</v>
      </c>
      <c r="U12" s="180"/>
      <c r="V12" s="143"/>
      <c r="W12" s="145"/>
      <c r="X12" s="143"/>
      <c r="Y12" s="145"/>
      <c r="Z12" s="143"/>
      <c r="AA12" s="146"/>
      <c r="AB12" s="132" t="s">
        <v>1046</v>
      </c>
    </row>
    <row r="13" spans="1:30" ht="123.75" customHeight="1" x14ac:dyDescent="0.25">
      <c r="A13" s="826"/>
      <c r="B13" s="809"/>
      <c r="C13" s="809"/>
      <c r="D13" s="131">
        <v>10</v>
      </c>
      <c r="E13" s="129" t="s">
        <v>60</v>
      </c>
      <c r="F13" s="131" t="s">
        <v>61</v>
      </c>
      <c r="G13" s="131" t="s">
        <v>62</v>
      </c>
      <c r="H13" s="131" t="s">
        <v>63</v>
      </c>
      <c r="I13" s="132" t="s">
        <v>55</v>
      </c>
      <c r="J13" s="130" t="s">
        <v>221</v>
      </c>
      <c r="K13" s="131" t="s">
        <v>222</v>
      </c>
      <c r="L13" s="195">
        <v>122</v>
      </c>
      <c r="M13" s="132" t="s">
        <v>223</v>
      </c>
      <c r="N13" s="142">
        <v>1</v>
      </c>
      <c r="O13" s="143">
        <v>0.5</v>
      </c>
      <c r="P13" s="141">
        <f t="shared" si="0"/>
        <v>0.5</v>
      </c>
      <c r="Q13" s="143">
        <v>96174667</v>
      </c>
      <c r="R13" s="145">
        <v>25800000</v>
      </c>
      <c r="S13" s="141">
        <f t="shared" si="1"/>
        <v>0.26826191142413836</v>
      </c>
      <c r="T13" s="142">
        <v>1</v>
      </c>
      <c r="U13" s="145">
        <v>25800000</v>
      </c>
      <c r="V13" s="143"/>
      <c r="W13" s="145"/>
      <c r="X13" s="143"/>
      <c r="Y13" s="145"/>
      <c r="Z13" s="143"/>
      <c r="AA13" s="146"/>
      <c r="AB13" s="132" t="s">
        <v>1047</v>
      </c>
    </row>
    <row r="14" spans="1:30" ht="114" customHeight="1" x14ac:dyDescent="0.25">
      <c r="A14" s="826"/>
      <c r="B14" s="809"/>
      <c r="C14" s="809" t="s">
        <v>50</v>
      </c>
      <c r="D14" s="131">
        <v>11</v>
      </c>
      <c r="E14" s="131" t="s">
        <v>64</v>
      </c>
      <c r="F14" s="131" t="s">
        <v>65</v>
      </c>
      <c r="G14" s="131" t="s">
        <v>66</v>
      </c>
      <c r="H14" s="131" t="s">
        <v>67</v>
      </c>
      <c r="I14" s="132" t="s">
        <v>289</v>
      </c>
      <c r="J14" s="130" t="s">
        <v>224</v>
      </c>
      <c r="K14" s="131" t="s">
        <v>290</v>
      </c>
      <c r="L14" s="195" t="s">
        <v>225</v>
      </c>
      <c r="M14" s="132" t="s">
        <v>226</v>
      </c>
      <c r="N14" s="155">
        <v>600</v>
      </c>
      <c r="O14" s="156">
        <v>139</v>
      </c>
      <c r="P14" s="141">
        <f t="shared" si="0"/>
        <v>0.23166666666666666</v>
      </c>
      <c r="Q14" s="179">
        <v>28000000</v>
      </c>
      <c r="R14" s="175">
        <v>26620000</v>
      </c>
      <c r="S14" s="141">
        <f t="shared" si="1"/>
        <v>0.95071428571428573</v>
      </c>
      <c r="T14" s="155">
        <v>600</v>
      </c>
      <c r="U14" s="175">
        <v>26620000</v>
      </c>
      <c r="V14" s="143"/>
      <c r="W14" s="145"/>
      <c r="X14" s="143"/>
      <c r="Y14" s="145"/>
      <c r="Z14" s="143"/>
      <c r="AA14" s="146"/>
      <c r="AB14" s="132" t="s">
        <v>1048</v>
      </c>
    </row>
    <row r="15" spans="1:30" ht="84.75" customHeight="1" x14ac:dyDescent="0.25">
      <c r="A15" s="826"/>
      <c r="B15" s="809"/>
      <c r="C15" s="809"/>
      <c r="D15" s="131">
        <v>12</v>
      </c>
      <c r="E15" s="131" t="s">
        <v>69</v>
      </c>
      <c r="F15" s="131" t="s">
        <v>70</v>
      </c>
      <c r="G15" s="131" t="s">
        <v>71</v>
      </c>
      <c r="H15" s="131" t="s">
        <v>72</v>
      </c>
      <c r="I15" s="132" t="s">
        <v>285</v>
      </c>
      <c r="J15" s="130" t="s">
        <v>211</v>
      </c>
      <c r="K15" s="131" t="s">
        <v>212</v>
      </c>
      <c r="L15" s="195">
        <v>46</v>
      </c>
      <c r="M15" s="132" t="s">
        <v>227</v>
      </c>
      <c r="N15" s="142">
        <v>1</v>
      </c>
      <c r="O15" s="143">
        <v>0.25</v>
      </c>
      <c r="P15" s="141">
        <f t="shared" si="0"/>
        <v>0.25</v>
      </c>
      <c r="Q15" s="166">
        <v>100000000</v>
      </c>
      <c r="R15" s="166">
        <f>31680000+68320000</f>
        <v>100000000</v>
      </c>
      <c r="S15" s="141">
        <f t="shared" si="1"/>
        <v>1</v>
      </c>
      <c r="T15" s="142">
        <v>1</v>
      </c>
      <c r="U15" s="166">
        <f>31680000+68320000</f>
        <v>100000000</v>
      </c>
      <c r="V15" s="143"/>
      <c r="W15" s="145"/>
      <c r="X15" s="143"/>
      <c r="Y15" s="145"/>
      <c r="Z15" s="143"/>
      <c r="AA15" s="146"/>
      <c r="AB15" s="132" t="s">
        <v>1014</v>
      </c>
    </row>
    <row r="16" spans="1:30" ht="80.25" customHeight="1" x14ac:dyDescent="0.25">
      <c r="A16" s="826"/>
      <c r="B16" s="809"/>
      <c r="C16" s="809"/>
      <c r="D16" s="131">
        <v>13</v>
      </c>
      <c r="E16" s="131" t="s">
        <v>287</v>
      </c>
      <c r="F16" s="131" t="s">
        <v>288</v>
      </c>
      <c r="G16" s="131" t="s">
        <v>73</v>
      </c>
      <c r="H16" s="131" t="s">
        <v>74</v>
      </c>
      <c r="I16" s="132" t="s">
        <v>286</v>
      </c>
      <c r="J16" s="130" t="s">
        <v>228</v>
      </c>
      <c r="K16" s="131" t="s">
        <v>229</v>
      </c>
      <c r="L16" s="195" t="s">
        <v>230</v>
      </c>
      <c r="M16" s="132" t="s">
        <v>231</v>
      </c>
      <c r="N16" s="155">
        <v>70</v>
      </c>
      <c r="O16" s="157">
        <v>70</v>
      </c>
      <c r="P16" s="141">
        <f t="shared" si="0"/>
        <v>1</v>
      </c>
      <c r="Q16" s="179">
        <v>7000000</v>
      </c>
      <c r="R16" s="180">
        <v>5950000</v>
      </c>
      <c r="S16" s="141">
        <f t="shared" si="1"/>
        <v>0.85</v>
      </c>
      <c r="T16" s="155">
        <v>70</v>
      </c>
      <c r="U16" s="180">
        <v>5950000</v>
      </c>
      <c r="V16" s="143"/>
      <c r="W16" s="145"/>
      <c r="X16" s="143"/>
      <c r="Y16" s="145"/>
      <c r="Z16" s="143"/>
      <c r="AA16" s="146"/>
      <c r="AB16" s="132" t="s">
        <v>1049</v>
      </c>
    </row>
    <row r="17" spans="1:28" ht="60" customHeight="1" x14ac:dyDescent="0.25">
      <c r="A17" s="826"/>
      <c r="B17" s="809"/>
      <c r="C17" s="809"/>
      <c r="D17" s="131">
        <v>14</v>
      </c>
      <c r="E17" s="131" t="s">
        <v>75</v>
      </c>
      <c r="F17" s="131" t="s">
        <v>76</v>
      </c>
      <c r="G17" s="131" t="s">
        <v>77</v>
      </c>
      <c r="H17" s="131" t="s">
        <v>78</v>
      </c>
      <c r="I17" s="132" t="s">
        <v>68</v>
      </c>
      <c r="J17" s="130" t="s">
        <v>211</v>
      </c>
      <c r="K17" s="131" t="s">
        <v>218</v>
      </c>
      <c r="L17" s="195">
        <v>32</v>
      </c>
      <c r="M17" s="132" t="s">
        <v>232</v>
      </c>
      <c r="N17" s="155">
        <v>30</v>
      </c>
      <c r="O17" s="156">
        <v>15</v>
      </c>
      <c r="P17" s="141">
        <f t="shared" si="0"/>
        <v>0.5</v>
      </c>
      <c r="Q17" s="179">
        <v>140000000</v>
      </c>
      <c r="R17" s="175">
        <v>66320000</v>
      </c>
      <c r="S17" s="141">
        <f t="shared" si="1"/>
        <v>0.4737142857142857</v>
      </c>
      <c r="T17" s="155">
        <v>30</v>
      </c>
      <c r="U17" s="175">
        <v>66320000</v>
      </c>
      <c r="V17" s="143"/>
      <c r="W17" s="145"/>
      <c r="X17" s="143"/>
      <c r="Y17" s="145"/>
      <c r="Z17" s="143"/>
      <c r="AA17" s="146"/>
      <c r="AB17" s="176" t="s">
        <v>1050</v>
      </c>
    </row>
    <row r="18" spans="1:28" ht="60" customHeight="1" x14ac:dyDescent="0.25">
      <c r="A18" s="826"/>
      <c r="B18" s="809"/>
      <c r="C18" s="809" t="s">
        <v>79</v>
      </c>
      <c r="D18" s="131">
        <v>15</v>
      </c>
      <c r="E18" s="129" t="s">
        <v>80</v>
      </c>
      <c r="F18" s="131" t="s">
        <v>81</v>
      </c>
      <c r="G18" s="131" t="s">
        <v>82</v>
      </c>
      <c r="H18" s="131" t="s">
        <v>83</v>
      </c>
      <c r="I18" s="132" t="s">
        <v>84</v>
      </c>
      <c r="J18" s="826" t="s">
        <v>233</v>
      </c>
      <c r="K18" s="809" t="s">
        <v>234</v>
      </c>
      <c r="L18" s="965">
        <v>197</v>
      </c>
      <c r="M18" s="898" t="s">
        <v>217</v>
      </c>
      <c r="N18" s="921">
        <v>1</v>
      </c>
      <c r="O18" s="886">
        <v>0.2</v>
      </c>
      <c r="P18" s="801">
        <f t="shared" si="0"/>
        <v>0.2</v>
      </c>
      <c r="Q18" s="926">
        <v>69300000</v>
      </c>
      <c r="R18" s="928">
        <v>59520000</v>
      </c>
      <c r="S18" s="924">
        <f t="shared" si="1"/>
        <v>0.8588744588744589</v>
      </c>
      <c r="T18" s="921">
        <v>1</v>
      </c>
      <c r="U18" s="928">
        <v>59520000</v>
      </c>
      <c r="V18" s="143"/>
      <c r="W18" s="145"/>
      <c r="X18" s="143"/>
      <c r="Y18" s="145"/>
      <c r="Z18" s="143"/>
      <c r="AA18" s="147"/>
      <c r="AB18" s="972" t="s">
        <v>1027</v>
      </c>
    </row>
    <row r="19" spans="1:28" ht="94.5" customHeight="1" x14ac:dyDescent="0.25">
      <c r="A19" s="826"/>
      <c r="B19" s="809"/>
      <c r="C19" s="809"/>
      <c r="D19" s="131">
        <v>16</v>
      </c>
      <c r="E19" s="131" t="s">
        <v>85</v>
      </c>
      <c r="F19" s="131" t="s">
        <v>86</v>
      </c>
      <c r="G19" s="131" t="s">
        <v>291</v>
      </c>
      <c r="H19" s="131" t="s">
        <v>87</v>
      </c>
      <c r="I19" s="86" t="s">
        <v>88</v>
      </c>
      <c r="J19" s="826"/>
      <c r="K19" s="809"/>
      <c r="L19" s="965"/>
      <c r="M19" s="898"/>
      <c r="N19" s="922"/>
      <c r="O19" s="887"/>
      <c r="P19" s="802"/>
      <c r="Q19" s="931"/>
      <c r="R19" s="933"/>
      <c r="S19" s="936"/>
      <c r="T19" s="922"/>
      <c r="U19" s="933"/>
      <c r="V19" s="143"/>
      <c r="W19" s="145"/>
      <c r="X19" s="143"/>
      <c r="Y19" s="145"/>
      <c r="Z19" s="143"/>
      <c r="AA19" s="147"/>
      <c r="AB19" s="972"/>
    </row>
    <row r="20" spans="1:28" ht="80.25" customHeight="1" x14ac:dyDescent="0.25">
      <c r="A20" s="826"/>
      <c r="B20" s="809"/>
      <c r="C20" s="809"/>
      <c r="D20" s="131">
        <v>17</v>
      </c>
      <c r="E20" s="131" t="s">
        <v>89</v>
      </c>
      <c r="F20" s="131" t="s">
        <v>90</v>
      </c>
      <c r="G20" s="131" t="s">
        <v>91</v>
      </c>
      <c r="H20" s="131" t="s">
        <v>87</v>
      </c>
      <c r="I20" s="86" t="s">
        <v>92</v>
      </c>
      <c r="J20" s="826"/>
      <c r="K20" s="809"/>
      <c r="L20" s="965"/>
      <c r="M20" s="898"/>
      <c r="N20" s="935"/>
      <c r="O20" s="888"/>
      <c r="P20" s="803"/>
      <c r="Q20" s="927"/>
      <c r="R20" s="929"/>
      <c r="S20" s="925"/>
      <c r="T20" s="935"/>
      <c r="U20" s="929"/>
      <c r="V20" s="143"/>
      <c r="W20" s="145"/>
      <c r="X20" s="143"/>
      <c r="Y20" s="145"/>
      <c r="Z20" s="143"/>
      <c r="AA20" s="147"/>
      <c r="AB20" s="972"/>
    </row>
    <row r="21" spans="1:28" ht="86.25" customHeight="1" x14ac:dyDescent="0.25">
      <c r="A21" s="826"/>
      <c r="B21" s="809"/>
      <c r="C21" s="809"/>
      <c r="D21" s="131">
        <v>18</v>
      </c>
      <c r="E21" s="129" t="s">
        <v>93</v>
      </c>
      <c r="F21" s="131" t="s">
        <v>94</v>
      </c>
      <c r="G21" s="131" t="s">
        <v>95</v>
      </c>
      <c r="H21" s="131" t="s">
        <v>96</v>
      </c>
      <c r="I21" s="86" t="s">
        <v>97</v>
      </c>
      <c r="J21" s="130" t="s">
        <v>993</v>
      </c>
      <c r="K21" s="131" t="s">
        <v>218</v>
      </c>
      <c r="L21" s="194">
        <v>34</v>
      </c>
      <c r="M21" s="132" t="s">
        <v>992</v>
      </c>
      <c r="N21" s="155">
        <v>600</v>
      </c>
      <c r="O21" s="156">
        <v>139</v>
      </c>
      <c r="P21" s="141">
        <f t="shared" si="0"/>
        <v>0.23166666666666666</v>
      </c>
      <c r="Q21" s="179">
        <v>28000000</v>
      </c>
      <c r="R21" s="175">
        <v>26620000</v>
      </c>
      <c r="S21" s="141">
        <f t="shared" si="1"/>
        <v>0.95071428571428573</v>
      </c>
      <c r="T21" s="155">
        <v>600</v>
      </c>
      <c r="U21" s="175">
        <v>26620000</v>
      </c>
      <c r="V21" s="143"/>
      <c r="W21" s="145"/>
      <c r="X21" s="143"/>
      <c r="Y21" s="145"/>
      <c r="Z21" s="143"/>
      <c r="AA21" s="146"/>
      <c r="AB21" s="132" t="s">
        <v>1051</v>
      </c>
    </row>
    <row r="22" spans="1:28" ht="60" customHeight="1" x14ac:dyDescent="0.25">
      <c r="A22" s="826"/>
      <c r="B22" s="809"/>
      <c r="C22" s="809"/>
      <c r="D22" s="131">
        <v>19</v>
      </c>
      <c r="E22" s="131" t="s">
        <v>98</v>
      </c>
      <c r="F22" s="131" t="s">
        <v>99</v>
      </c>
      <c r="G22" s="131" t="s">
        <v>100</v>
      </c>
      <c r="H22" s="131" t="s">
        <v>101</v>
      </c>
      <c r="I22" s="86" t="s">
        <v>102</v>
      </c>
      <c r="J22" s="130" t="s">
        <v>233</v>
      </c>
      <c r="K22" s="131" t="s">
        <v>234</v>
      </c>
      <c r="L22" s="196">
        <v>192</v>
      </c>
      <c r="M22" s="134" t="s">
        <v>235</v>
      </c>
      <c r="N22" s="158">
        <v>1</v>
      </c>
      <c r="O22" s="159">
        <v>0.25</v>
      </c>
      <c r="P22" s="141">
        <f t="shared" si="0"/>
        <v>0.25</v>
      </c>
      <c r="Q22" s="167">
        <v>80000000</v>
      </c>
      <c r="R22" s="167">
        <v>20280000</v>
      </c>
      <c r="S22" s="141">
        <f t="shared" si="1"/>
        <v>0.2535</v>
      </c>
      <c r="T22" s="158">
        <v>1</v>
      </c>
      <c r="U22" s="167">
        <v>20280000</v>
      </c>
      <c r="V22" s="143"/>
      <c r="W22" s="145"/>
      <c r="X22" s="143"/>
      <c r="Y22" s="145"/>
      <c r="Z22" s="143"/>
      <c r="AA22" s="146"/>
      <c r="AB22" s="132" t="s">
        <v>1052</v>
      </c>
    </row>
    <row r="23" spans="1:28" ht="60" customHeight="1" thickBot="1" x14ac:dyDescent="0.3">
      <c r="A23" s="826"/>
      <c r="B23" s="809"/>
      <c r="C23" s="809"/>
      <c r="D23" s="131">
        <v>20</v>
      </c>
      <c r="E23" s="131" t="s">
        <v>103</v>
      </c>
      <c r="F23" s="131" t="s">
        <v>104</v>
      </c>
      <c r="G23" s="131" t="s">
        <v>105</v>
      </c>
      <c r="H23" s="131" t="s">
        <v>106</v>
      </c>
      <c r="I23" s="132" t="s">
        <v>107</v>
      </c>
      <c r="J23" s="130" t="s">
        <v>96</v>
      </c>
      <c r="K23" s="131" t="s">
        <v>96</v>
      </c>
      <c r="L23" s="198" t="s">
        <v>96</v>
      </c>
      <c r="M23" s="132" t="s">
        <v>96</v>
      </c>
      <c r="N23" s="142">
        <v>1</v>
      </c>
      <c r="O23" s="143">
        <v>0</v>
      </c>
      <c r="P23" s="141">
        <f t="shared" si="0"/>
        <v>0</v>
      </c>
      <c r="Q23" s="143" t="s">
        <v>1079</v>
      </c>
      <c r="R23" s="145" t="s">
        <v>1079</v>
      </c>
      <c r="S23" s="141" t="e">
        <f t="shared" si="1"/>
        <v>#VALUE!</v>
      </c>
      <c r="T23" s="142">
        <v>1</v>
      </c>
      <c r="U23" s="145" t="s">
        <v>1079</v>
      </c>
      <c r="V23" s="143"/>
      <c r="W23" s="145"/>
      <c r="X23" s="143"/>
      <c r="Y23" s="145"/>
      <c r="Z23" s="143"/>
      <c r="AA23" s="146"/>
      <c r="AB23" s="132" t="s">
        <v>1028</v>
      </c>
    </row>
    <row r="24" spans="1:28" ht="60" customHeight="1" x14ac:dyDescent="0.25">
      <c r="A24" s="826"/>
      <c r="B24" s="837" t="s">
        <v>108</v>
      </c>
      <c r="C24" s="809" t="s">
        <v>109</v>
      </c>
      <c r="D24" s="131">
        <v>21</v>
      </c>
      <c r="E24" s="131" t="s">
        <v>110</v>
      </c>
      <c r="F24" s="131" t="s">
        <v>111</v>
      </c>
      <c r="G24" s="131" t="s">
        <v>112</v>
      </c>
      <c r="H24" s="131" t="s">
        <v>113</v>
      </c>
      <c r="I24" s="132" t="s">
        <v>114</v>
      </c>
      <c r="J24" s="130" t="s">
        <v>236</v>
      </c>
      <c r="K24" s="131" t="s">
        <v>237</v>
      </c>
      <c r="L24" s="197">
        <v>68</v>
      </c>
      <c r="M24" s="160" t="s">
        <v>244</v>
      </c>
      <c r="N24" s="160">
        <v>4500</v>
      </c>
      <c r="O24" s="160">
        <v>3707</v>
      </c>
      <c r="P24" s="141">
        <f t="shared" si="0"/>
        <v>0.82377777777777783</v>
      </c>
      <c r="Q24" s="168">
        <v>7200000</v>
      </c>
      <c r="R24" s="168"/>
      <c r="S24" s="141">
        <f t="shared" si="1"/>
        <v>0</v>
      </c>
      <c r="T24" s="160">
        <v>4500</v>
      </c>
      <c r="U24" s="168"/>
      <c r="V24" s="143"/>
      <c r="W24" s="145"/>
      <c r="X24" s="143"/>
      <c r="Y24" s="145"/>
      <c r="Z24" s="143"/>
      <c r="AA24" s="146"/>
      <c r="AB24" s="199" t="s">
        <v>1090</v>
      </c>
    </row>
    <row r="25" spans="1:28" ht="60" customHeight="1" x14ac:dyDescent="0.25">
      <c r="A25" s="826"/>
      <c r="B25" s="837"/>
      <c r="C25" s="809"/>
      <c r="D25" s="131">
        <v>22</v>
      </c>
      <c r="E25" s="131" t="s">
        <v>115</v>
      </c>
      <c r="F25" s="131" t="s">
        <v>116</v>
      </c>
      <c r="G25" s="131" t="s">
        <v>117</v>
      </c>
      <c r="H25" s="131" t="s">
        <v>118</v>
      </c>
      <c r="I25" s="132" t="s">
        <v>119</v>
      </c>
      <c r="J25" s="137" t="s">
        <v>236</v>
      </c>
      <c r="K25" s="133" t="s">
        <v>239</v>
      </c>
      <c r="L25" s="193">
        <v>85</v>
      </c>
      <c r="M25" s="132" t="s">
        <v>240</v>
      </c>
      <c r="N25" s="161">
        <v>26</v>
      </c>
      <c r="O25" s="161">
        <v>54</v>
      </c>
      <c r="P25" s="141">
        <f t="shared" si="0"/>
        <v>2.0769230769230771</v>
      </c>
      <c r="Q25" s="181">
        <v>16050000</v>
      </c>
      <c r="R25" s="169"/>
      <c r="S25" s="141">
        <f t="shared" si="1"/>
        <v>0</v>
      </c>
      <c r="T25" s="161">
        <v>26</v>
      </c>
      <c r="U25" s="169"/>
      <c r="V25" s="143"/>
      <c r="W25" s="145"/>
      <c r="X25" s="143"/>
      <c r="Y25" s="145"/>
      <c r="Z25" s="143"/>
      <c r="AA25" s="146"/>
      <c r="AB25" s="192" t="s">
        <v>1091</v>
      </c>
    </row>
    <row r="26" spans="1:28" ht="120" customHeight="1" thickBot="1" x14ac:dyDescent="0.3">
      <c r="A26" s="826"/>
      <c r="B26" s="837"/>
      <c r="C26" s="809"/>
      <c r="D26" s="131">
        <v>23</v>
      </c>
      <c r="E26" s="131" t="s">
        <v>120</v>
      </c>
      <c r="F26" s="131" t="s">
        <v>121</v>
      </c>
      <c r="G26" s="131" t="s">
        <v>122</v>
      </c>
      <c r="H26" s="131" t="s">
        <v>118</v>
      </c>
      <c r="I26" s="132" t="s">
        <v>123</v>
      </c>
      <c r="J26" s="130" t="s">
        <v>96</v>
      </c>
      <c r="K26" s="131" t="s">
        <v>96</v>
      </c>
      <c r="L26" s="197" t="s">
        <v>96</v>
      </c>
      <c r="M26" s="132" t="s">
        <v>241</v>
      </c>
      <c r="N26" s="182">
        <v>1</v>
      </c>
      <c r="O26" s="182">
        <v>0</v>
      </c>
      <c r="P26" s="141">
        <f t="shared" si="0"/>
        <v>0</v>
      </c>
      <c r="Q26" s="143" t="s">
        <v>1079</v>
      </c>
      <c r="R26" s="145" t="s">
        <v>1079</v>
      </c>
      <c r="S26" s="141" t="e">
        <f t="shared" si="1"/>
        <v>#VALUE!</v>
      </c>
      <c r="T26" s="182">
        <v>1</v>
      </c>
      <c r="U26" s="145" t="s">
        <v>1079</v>
      </c>
      <c r="V26" s="143"/>
      <c r="W26" s="145"/>
      <c r="X26" s="143"/>
      <c r="Y26" s="145"/>
      <c r="Z26" s="143"/>
      <c r="AA26" s="146"/>
      <c r="AB26" s="192" t="s">
        <v>1088</v>
      </c>
    </row>
    <row r="27" spans="1:28" ht="127.5" customHeight="1" x14ac:dyDescent="0.25">
      <c r="A27" s="826"/>
      <c r="B27" s="837"/>
      <c r="C27" s="809" t="s">
        <v>124</v>
      </c>
      <c r="D27" s="131">
        <v>24</v>
      </c>
      <c r="E27" s="131" t="s">
        <v>125</v>
      </c>
      <c r="F27" s="131" t="s">
        <v>126</v>
      </c>
      <c r="G27" s="131" t="s">
        <v>127</v>
      </c>
      <c r="H27" s="131" t="s">
        <v>128</v>
      </c>
      <c r="I27" s="132" t="s">
        <v>129</v>
      </c>
      <c r="J27" s="130" t="s">
        <v>242</v>
      </c>
      <c r="K27" s="131" t="s">
        <v>243</v>
      </c>
      <c r="L27" s="193">
        <v>68</v>
      </c>
      <c r="M27" s="132" t="s">
        <v>244</v>
      </c>
      <c r="N27" s="160">
        <v>4500</v>
      </c>
      <c r="O27" s="160">
        <v>3707</v>
      </c>
      <c r="P27" s="141">
        <f t="shared" si="0"/>
        <v>0.82377777777777783</v>
      </c>
      <c r="Q27" s="168">
        <v>7200000</v>
      </c>
      <c r="R27" s="168"/>
      <c r="S27" s="141">
        <f t="shared" si="1"/>
        <v>0</v>
      </c>
      <c r="T27" s="160">
        <v>4500</v>
      </c>
      <c r="U27" s="168"/>
      <c r="V27" s="143"/>
      <c r="W27" s="145"/>
      <c r="X27" s="143"/>
      <c r="Y27" s="145"/>
      <c r="Z27" s="143"/>
      <c r="AA27" s="146"/>
      <c r="AB27" s="944" t="s">
        <v>1089</v>
      </c>
    </row>
    <row r="28" spans="1:28" ht="139.5" customHeight="1" x14ac:dyDescent="0.25">
      <c r="A28" s="826"/>
      <c r="B28" s="837"/>
      <c r="C28" s="809"/>
      <c r="D28" s="131">
        <v>25</v>
      </c>
      <c r="E28" s="131" t="s">
        <v>130</v>
      </c>
      <c r="F28" s="131" t="s">
        <v>131</v>
      </c>
      <c r="G28" s="131" t="s">
        <v>132</v>
      </c>
      <c r="H28" s="131" t="s">
        <v>133</v>
      </c>
      <c r="I28" s="132" t="s">
        <v>134</v>
      </c>
      <c r="J28" s="130" t="s">
        <v>245</v>
      </c>
      <c r="K28" s="131" t="s">
        <v>246</v>
      </c>
      <c r="L28" s="193">
        <v>107</v>
      </c>
      <c r="M28" s="132" t="s">
        <v>247</v>
      </c>
      <c r="N28" s="158">
        <v>1</v>
      </c>
      <c r="O28" s="158">
        <v>0.13</v>
      </c>
      <c r="P28" s="141">
        <f t="shared" si="0"/>
        <v>0.13</v>
      </c>
      <c r="Q28" s="170">
        <v>45000000</v>
      </c>
      <c r="R28" s="169">
        <v>5800000</v>
      </c>
      <c r="S28" s="141">
        <f t="shared" si="1"/>
        <v>0.12888888888888889</v>
      </c>
      <c r="T28" s="158">
        <v>1</v>
      </c>
      <c r="U28" s="169">
        <v>5800000</v>
      </c>
      <c r="V28" s="143"/>
      <c r="W28" s="145"/>
      <c r="X28" s="143"/>
      <c r="Y28" s="145"/>
      <c r="Z28" s="143"/>
      <c r="AA28" s="146"/>
      <c r="AB28" s="946"/>
    </row>
    <row r="29" spans="1:28" ht="120" customHeight="1" x14ac:dyDescent="0.25">
      <c r="A29" s="826"/>
      <c r="B29" s="837"/>
      <c r="C29" s="809" t="s">
        <v>135</v>
      </c>
      <c r="D29" s="131">
        <v>26</v>
      </c>
      <c r="E29" s="131" t="s">
        <v>136</v>
      </c>
      <c r="F29" s="131" t="s">
        <v>137</v>
      </c>
      <c r="G29" s="131" t="s">
        <v>138</v>
      </c>
      <c r="H29" s="131" t="s">
        <v>139</v>
      </c>
      <c r="I29" s="132" t="s">
        <v>140</v>
      </c>
      <c r="J29" s="130" t="s">
        <v>96</v>
      </c>
      <c r="K29" s="131" t="s">
        <v>96</v>
      </c>
      <c r="L29" s="193" t="s">
        <v>96</v>
      </c>
      <c r="M29" s="132" t="s">
        <v>241</v>
      </c>
      <c r="N29" s="142">
        <v>1</v>
      </c>
      <c r="O29" s="143">
        <v>0</v>
      </c>
      <c r="P29" s="141">
        <f t="shared" si="0"/>
        <v>0</v>
      </c>
      <c r="Q29" s="143">
        <v>1</v>
      </c>
      <c r="R29" s="145" t="e">
        <f>U29+W29+Y29+AA29</f>
        <v>#VALUE!</v>
      </c>
      <c r="S29" s="141" t="e">
        <f t="shared" si="1"/>
        <v>#VALUE!</v>
      </c>
      <c r="T29" s="142">
        <v>1</v>
      </c>
      <c r="U29" s="145" t="e">
        <f>X29+Z29+AB29+AD29</f>
        <v>#VALUE!</v>
      </c>
      <c r="V29" s="143"/>
      <c r="W29" s="145"/>
      <c r="X29" s="143"/>
      <c r="Y29" s="145"/>
      <c r="Z29" s="143"/>
      <c r="AA29" s="146"/>
      <c r="AB29" s="132" t="s">
        <v>1053</v>
      </c>
    </row>
    <row r="30" spans="1:28" ht="324.75" customHeight="1" x14ac:dyDescent="0.25">
      <c r="A30" s="826"/>
      <c r="B30" s="837"/>
      <c r="C30" s="809"/>
      <c r="D30" s="131">
        <v>27</v>
      </c>
      <c r="E30" s="131" t="s">
        <v>141</v>
      </c>
      <c r="F30" s="131" t="s">
        <v>142</v>
      </c>
      <c r="G30" s="131" t="s">
        <v>143</v>
      </c>
      <c r="H30" s="131" t="s">
        <v>144</v>
      </c>
      <c r="I30" s="132" t="s">
        <v>145</v>
      </c>
      <c r="J30" s="130" t="s">
        <v>215</v>
      </c>
      <c r="K30" s="131" t="s">
        <v>216</v>
      </c>
      <c r="L30" s="193">
        <v>197</v>
      </c>
      <c r="M30" s="153" t="s">
        <v>217</v>
      </c>
      <c r="N30" s="155">
        <v>1</v>
      </c>
      <c r="O30" s="183">
        <v>0.2</v>
      </c>
      <c r="P30" s="144">
        <f t="shared" si="0"/>
        <v>0.2</v>
      </c>
      <c r="Q30" s="171">
        <v>69300000</v>
      </c>
      <c r="R30" s="145">
        <v>59520000</v>
      </c>
      <c r="S30" s="144">
        <f t="shared" si="1"/>
        <v>0.8588744588744589</v>
      </c>
      <c r="T30" s="155">
        <v>1</v>
      </c>
      <c r="U30" s="145">
        <v>59520000</v>
      </c>
      <c r="V30" s="143"/>
      <c r="W30" s="145"/>
      <c r="X30" s="143"/>
      <c r="Y30" s="145"/>
      <c r="Z30" s="143"/>
      <c r="AA30" s="146"/>
      <c r="AB30" s="192" t="s">
        <v>1092</v>
      </c>
    </row>
    <row r="31" spans="1:28" ht="217.5" customHeight="1" x14ac:dyDescent="0.25">
      <c r="A31" s="826"/>
      <c r="B31" s="837" t="s">
        <v>146</v>
      </c>
      <c r="C31" s="809" t="s">
        <v>147</v>
      </c>
      <c r="D31" s="131">
        <v>28</v>
      </c>
      <c r="E31" s="131" t="s">
        <v>148</v>
      </c>
      <c r="F31" s="131" t="s">
        <v>149</v>
      </c>
      <c r="G31" s="131" t="s">
        <v>150</v>
      </c>
      <c r="H31" s="131" t="s">
        <v>151</v>
      </c>
      <c r="I31" s="132" t="s">
        <v>152</v>
      </c>
      <c r="J31" s="130" t="s">
        <v>254</v>
      </c>
      <c r="K31" s="131" t="s">
        <v>249</v>
      </c>
      <c r="L31" s="193">
        <v>154</v>
      </c>
      <c r="M31" s="153" t="s">
        <v>258</v>
      </c>
      <c r="N31" s="155">
        <v>5</v>
      </c>
      <c r="O31" s="183">
        <v>1</v>
      </c>
      <c r="P31" s="144">
        <f t="shared" si="0"/>
        <v>0.2</v>
      </c>
      <c r="Q31" s="171">
        <v>86385271</v>
      </c>
      <c r="R31" s="145">
        <v>34860000</v>
      </c>
      <c r="S31" s="144">
        <f t="shared" si="1"/>
        <v>0.40354101569004741</v>
      </c>
      <c r="T31" s="155">
        <v>5</v>
      </c>
      <c r="U31" s="191" t="s">
        <v>1083</v>
      </c>
      <c r="V31" s="143"/>
      <c r="W31" s="145"/>
      <c r="X31" s="143"/>
      <c r="Y31" s="145"/>
      <c r="Z31" s="143"/>
      <c r="AA31" s="146"/>
      <c r="AB31" s="132" t="s">
        <v>1082</v>
      </c>
    </row>
    <row r="32" spans="1:28" ht="60" customHeight="1" x14ac:dyDescent="0.25">
      <c r="A32" s="826"/>
      <c r="B32" s="837"/>
      <c r="C32" s="809"/>
      <c r="D32" s="809">
        <v>29</v>
      </c>
      <c r="E32" s="809" t="s">
        <v>153</v>
      </c>
      <c r="F32" s="809" t="s">
        <v>154</v>
      </c>
      <c r="G32" s="809" t="s">
        <v>155</v>
      </c>
      <c r="H32" s="809" t="s">
        <v>151</v>
      </c>
      <c r="I32" s="810" t="s">
        <v>152</v>
      </c>
      <c r="J32" s="130" t="s">
        <v>251</v>
      </c>
      <c r="K32" s="131" t="s">
        <v>252</v>
      </c>
      <c r="L32" s="193">
        <v>129</v>
      </c>
      <c r="M32" s="153" t="s">
        <v>253</v>
      </c>
      <c r="N32" s="155">
        <v>6</v>
      </c>
      <c r="O32" s="183">
        <v>5</v>
      </c>
      <c r="P32" s="144">
        <f t="shared" si="0"/>
        <v>0.83333333333333337</v>
      </c>
      <c r="Q32" s="171">
        <v>53000000</v>
      </c>
      <c r="R32" s="166">
        <v>31680000</v>
      </c>
      <c r="S32" s="144">
        <f t="shared" si="1"/>
        <v>0.59773584905660382</v>
      </c>
      <c r="T32" s="155">
        <v>6</v>
      </c>
      <c r="U32" s="166">
        <v>31680000</v>
      </c>
      <c r="V32" s="974"/>
      <c r="W32" s="975"/>
      <c r="X32" s="974"/>
      <c r="Y32" s="975"/>
      <c r="Z32" s="974"/>
      <c r="AA32" s="976"/>
      <c r="AB32" s="149" t="s">
        <v>1055</v>
      </c>
    </row>
    <row r="33" spans="1:28" ht="60" customHeight="1" x14ac:dyDescent="0.25">
      <c r="A33" s="826"/>
      <c r="B33" s="837"/>
      <c r="C33" s="809"/>
      <c r="D33" s="809"/>
      <c r="E33" s="809"/>
      <c r="F33" s="809"/>
      <c r="G33" s="809"/>
      <c r="H33" s="809"/>
      <c r="I33" s="810"/>
      <c r="J33" s="130" t="s">
        <v>254</v>
      </c>
      <c r="K33" s="131" t="s">
        <v>255</v>
      </c>
      <c r="L33" s="193">
        <v>134</v>
      </c>
      <c r="M33" s="153" t="s">
        <v>256</v>
      </c>
      <c r="N33" s="143">
        <v>4800</v>
      </c>
      <c r="O33" s="143">
        <v>1043</v>
      </c>
      <c r="P33" s="144">
        <f t="shared" si="0"/>
        <v>0.21729166666666666</v>
      </c>
      <c r="Q33" s="171">
        <v>68860000</v>
      </c>
      <c r="R33" s="145">
        <v>29200000</v>
      </c>
      <c r="S33" s="141">
        <f t="shared" si="1"/>
        <v>0.4240487946558234</v>
      </c>
      <c r="T33" s="143">
        <v>4800</v>
      </c>
      <c r="U33" s="145">
        <v>29200000</v>
      </c>
      <c r="V33" s="974"/>
      <c r="W33" s="975"/>
      <c r="X33" s="974"/>
      <c r="Y33" s="975"/>
      <c r="Z33" s="974"/>
      <c r="AA33" s="976"/>
      <c r="AB33" s="150" t="s">
        <v>1056</v>
      </c>
    </row>
    <row r="34" spans="1:28" ht="60" customHeight="1" x14ac:dyDescent="0.25">
      <c r="A34" s="826"/>
      <c r="B34" s="837"/>
      <c r="C34" s="809"/>
      <c r="D34" s="809"/>
      <c r="E34" s="809"/>
      <c r="F34" s="809"/>
      <c r="G34" s="809"/>
      <c r="H34" s="809"/>
      <c r="I34" s="810"/>
      <c r="J34" s="130" t="s">
        <v>254</v>
      </c>
      <c r="K34" s="131" t="s">
        <v>255</v>
      </c>
      <c r="L34" s="193">
        <v>133</v>
      </c>
      <c r="M34" s="153" t="s">
        <v>257</v>
      </c>
      <c r="N34" s="143">
        <v>12</v>
      </c>
      <c r="O34" s="143">
        <v>12</v>
      </c>
      <c r="P34" s="144">
        <f t="shared" si="0"/>
        <v>1</v>
      </c>
      <c r="Q34" s="171">
        <v>24140000</v>
      </c>
      <c r="R34" s="184">
        <v>20000000</v>
      </c>
      <c r="S34" s="141">
        <f t="shared" si="1"/>
        <v>0.82850041425020715</v>
      </c>
      <c r="T34" s="143">
        <v>12</v>
      </c>
      <c r="U34" s="184">
        <v>20000000</v>
      </c>
      <c r="V34" s="974"/>
      <c r="W34" s="975"/>
      <c r="X34" s="974"/>
      <c r="Y34" s="975"/>
      <c r="Z34" s="974"/>
      <c r="AA34" s="976"/>
      <c r="AB34" s="150" t="s">
        <v>1057</v>
      </c>
    </row>
    <row r="35" spans="1:28" ht="60" customHeight="1" x14ac:dyDescent="0.25">
      <c r="A35" s="826"/>
      <c r="B35" s="837"/>
      <c r="C35" s="809"/>
      <c r="D35" s="809"/>
      <c r="E35" s="809"/>
      <c r="F35" s="809"/>
      <c r="G35" s="809"/>
      <c r="H35" s="809"/>
      <c r="I35" s="810"/>
      <c r="J35" s="130" t="s">
        <v>254</v>
      </c>
      <c r="K35" s="131" t="s">
        <v>249</v>
      </c>
      <c r="L35" s="193">
        <v>154</v>
      </c>
      <c r="M35" s="132" t="s">
        <v>258</v>
      </c>
      <c r="N35" s="155">
        <v>5</v>
      </c>
      <c r="O35" s="183">
        <v>1</v>
      </c>
      <c r="P35" s="144">
        <f t="shared" si="0"/>
        <v>0.2</v>
      </c>
      <c r="Q35" s="171">
        <v>86385271</v>
      </c>
      <c r="R35" s="145">
        <v>34860000</v>
      </c>
      <c r="S35" s="144">
        <f t="shared" si="1"/>
        <v>0.40354101569004741</v>
      </c>
      <c r="T35" s="155">
        <v>5</v>
      </c>
      <c r="U35" s="145">
        <v>34860000</v>
      </c>
      <c r="V35" s="974"/>
      <c r="W35" s="975"/>
      <c r="X35" s="974"/>
      <c r="Y35" s="975"/>
      <c r="Z35" s="974"/>
      <c r="AA35" s="976"/>
      <c r="AB35" s="151" t="s">
        <v>1054</v>
      </c>
    </row>
    <row r="36" spans="1:28" ht="60" customHeight="1" x14ac:dyDescent="0.25">
      <c r="A36" s="826"/>
      <c r="B36" s="837"/>
      <c r="C36" s="809" t="s">
        <v>156</v>
      </c>
      <c r="D36" s="809">
        <v>30</v>
      </c>
      <c r="E36" s="809" t="s">
        <v>157</v>
      </c>
      <c r="F36" s="809" t="s">
        <v>158</v>
      </c>
      <c r="G36" s="809" t="s">
        <v>159</v>
      </c>
      <c r="H36" s="809" t="s">
        <v>151</v>
      </c>
      <c r="I36" s="810" t="s">
        <v>272</v>
      </c>
      <c r="J36" s="826" t="s">
        <v>254</v>
      </c>
      <c r="K36" s="809" t="s">
        <v>259</v>
      </c>
      <c r="L36" s="962">
        <v>143</v>
      </c>
      <c r="M36" s="810" t="s">
        <v>260</v>
      </c>
      <c r="N36" s="940">
        <v>1</v>
      </c>
      <c r="O36" s="954">
        <v>1</v>
      </c>
      <c r="P36" s="801">
        <f t="shared" si="0"/>
        <v>1</v>
      </c>
      <c r="Q36" s="942">
        <v>35000000</v>
      </c>
      <c r="R36" s="938">
        <v>25509300</v>
      </c>
      <c r="S36" s="924">
        <f t="shared" si="1"/>
        <v>0.72883714285714285</v>
      </c>
      <c r="T36" s="940">
        <v>1</v>
      </c>
      <c r="U36" s="938">
        <v>25509300</v>
      </c>
      <c r="V36" s="974"/>
      <c r="W36" s="975"/>
      <c r="X36" s="974"/>
      <c r="Y36" s="975"/>
      <c r="Z36" s="974"/>
      <c r="AA36" s="976"/>
      <c r="AB36" s="944" t="s">
        <v>1058</v>
      </c>
    </row>
    <row r="37" spans="1:28" ht="60" customHeight="1" x14ac:dyDescent="0.25">
      <c r="A37" s="826"/>
      <c r="B37" s="837"/>
      <c r="C37" s="809"/>
      <c r="D37" s="809"/>
      <c r="E37" s="809"/>
      <c r="F37" s="809"/>
      <c r="G37" s="809"/>
      <c r="H37" s="809"/>
      <c r="I37" s="810"/>
      <c r="J37" s="826"/>
      <c r="K37" s="809"/>
      <c r="L37" s="962"/>
      <c r="M37" s="810"/>
      <c r="N37" s="941"/>
      <c r="O37" s="955"/>
      <c r="P37" s="803"/>
      <c r="Q37" s="943"/>
      <c r="R37" s="939"/>
      <c r="S37" s="925"/>
      <c r="T37" s="941"/>
      <c r="U37" s="939"/>
      <c r="V37" s="974"/>
      <c r="W37" s="975"/>
      <c r="X37" s="974"/>
      <c r="Y37" s="975"/>
      <c r="Z37" s="974"/>
      <c r="AA37" s="976"/>
      <c r="AB37" s="945"/>
    </row>
    <row r="38" spans="1:28" ht="60" customHeight="1" x14ac:dyDescent="0.25">
      <c r="A38" s="826"/>
      <c r="B38" s="837"/>
      <c r="C38" s="809"/>
      <c r="D38" s="809"/>
      <c r="E38" s="809"/>
      <c r="F38" s="809"/>
      <c r="G38" s="809"/>
      <c r="H38" s="809"/>
      <c r="I38" s="132" t="s">
        <v>273</v>
      </c>
      <c r="J38" s="130" t="s">
        <v>251</v>
      </c>
      <c r="K38" s="131" t="s">
        <v>252</v>
      </c>
      <c r="L38" s="193">
        <v>128</v>
      </c>
      <c r="M38" s="132" t="s">
        <v>261</v>
      </c>
      <c r="N38" s="142">
        <v>1</v>
      </c>
      <c r="O38" s="143">
        <v>0.25</v>
      </c>
      <c r="P38" s="141">
        <f t="shared" si="0"/>
        <v>0.25</v>
      </c>
      <c r="Q38" s="143">
        <v>37000000</v>
      </c>
      <c r="R38" s="185">
        <v>25980000</v>
      </c>
      <c r="S38" s="141">
        <f t="shared" si="1"/>
        <v>0.70216216216216221</v>
      </c>
      <c r="T38" s="142">
        <v>1</v>
      </c>
      <c r="U38" s="185">
        <v>25980000</v>
      </c>
      <c r="V38" s="974"/>
      <c r="W38" s="975"/>
      <c r="X38" s="974"/>
      <c r="Y38" s="975"/>
      <c r="Z38" s="974"/>
      <c r="AA38" s="976"/>
      <c r="AB38" s="945"/>
    </row>
    <row r="39" spans="1:28" ht="126" customHeight="1" x14ac:dyDescent="0.25">
      <c r="A39" s="826"/>
      <c r="B39" s="837"/>
      <c r="C39" s="809"/>
      <c r="D39" s="809"/>
      <c r="E39" s="809"/>
      <c r="F39" s="809"/>
      <c r="G39" s="809"/>
      <c r="H39" s="809"/>
      <c r="I39" s="132" t="s">
        <v>274</v>
      </c>
      <c r="J39" s="130" t="s">
        <v>254</v>
      </c>
      <c r="K39" s="131" t="s">
        <v>262</v>
      </c>
      <c r="L39" s="200">
        <v>134</v>
      </c>
      <c r="M39" s="134" t="s">
        <v>256</v>
      </c>
      <c r="N39" s="142">
        <v>4800</v>
      </c>
      <c r="O39" s="143">
        <v>1043</v>
      </c>
      <c r="P39" s="141">
        <f t="shared" si="0"/>
        <v>0.21729166666666666</v>
      </c>
      <c r="Q39" s="143">
        <v>68860000</v>
      </c>
      <c r="R39" s="145">
        <v>29200000</v>
      </c>
      <c r="S39" s="141">
        <f t="shared" si="1"/>
        <v>0.4240487946558234</v>
      </c>
      <c r="T39" s="142">
        <v>4800</v>
      </c>
      <c r="U39" s="145">
        <v>29200000</v>
      </c>
      <c r="V39" s="974"/>
      <c r="W39" s="975"/>
      <c r="X39" s="974"/>
      <c r="Y39" s="975"/>
      <c r="Z39" s="974"/>
      <c r="AA39" s="976"/>
      <c r="AB39" s="150" t="s">
        <v>1056</v>
      </c>
    </row>
    <row r="40" spans="1:28" ht="60" customHeight="1" x14ac:dyDescent="0.25">
      <c r="A40" s="826"/>
      <c r="B40" s="837"/>
      <c r="C40" s="809"/>
      <c r="D40" s="809"/>
      <c r="E40" s="809"/>
      <c r="F40" s="809"/>
      <c r="G40" s="809"/>
      <c r="H40" s="809"/>
      <c r="I40" s="132" t="s">
        <v>275</v>
      </c>
      <c r="J40" s="130" t="s">
        <v>254</v>
      </c>
      <c r="K40" s="131" t="s">
        <v>262</v>
      </c>
      <c r="L40" s="193">
        <v>137</v>
      </c>
      <c r="M40" s="132" t="s">
        <v>263</v>
      </c>
      <c r="N40" s="142">
        <v>12</v>
      </c>
      <c r="O40" s="143">
        <v>2</v>
      </c>
      <c r="P40" s="141">
        <f t="shared" si="0"/>
        <v>0.16666666666666666</v>
      </c>
      <c r="Q40" s="143">
        <v>53000000</v>
      </c>
      <c r="R40" s="186">
        <v>26400000</v>
      </c>
      <c r="S40" s="141">
        <f t="shared" si="1"/>
        <v>0.49811320754716981</v>
      </c>
      <c r="T40" s="142">
        <v>12</v>
      </c>
      <c r="U40" s="186">
        <v>26400000</v>
      </c>
      <c r="V40" s="974"/>
      <c r="W40" s="975"/>
      <c r="X40" s="974"/>
      <c r="Y40" s="975"/>
      <c r="Z40" s="974"/>
      <c r="AA40" s="976"/>
      <c r="AB40" s="945" t="s">
        <v>1059</v>
      </c>
    </row>
    <row r="41" spans="1:28" ht="60" customHeight="1" x14ac:dyDescent="0.25">
      <c r="A41" s="826"/>
      <c r="B41" s="837"/>
      <c r="C41" s="809"/>
      <c r="D41" s="809"/>
      <c r="E41" s="809"/>
      <c r="F41" s="809"/>
      <c r="G41" s="809"/>
      <c r="H41" s="809"/>
      <c r="I41" s="132" t="s">
        <v>276</v>
      </c>
      <c r="J41" s="130" t="s">
        <v>254</v>
      </c>
      <c r="K41" s="131" t="s">
        <v>259</v>
      </c>
      <c r="L41" s="193">
        <v>142</v>
      </c>
      <c r="M41" s="132" t="s">
        <v>264</v>
      </c>
      <c r="N41" s="142">
        <v>12</v>
      </c>
      <c r="O41" s="143">
        <v>4</v>
      </c>
      <c r="P41" s="141">
        <f t="shared" si="0"/>
        <v>0.33333333333333331</v>
      </c>
      <c r="Q41" s="143">
        <v>107000000</v>
      </c>
      <c r="R41" s="186">
        <v>65460000</v>
      </c>
      <c r="S41" s="141">
        <f t="shared" si="1"/>
        <v>0.61177570093457945</v>
      </c>
      <c r="T41" s="142">
        <v>12</v>
      </c>
      <c r="U41" s="186">
        <v>65460000</v>
      </c>
      <c r="V41" s="974"/>
      <c r="W41" s="975"/>
      <c r="X41" s="974"/>
      <c r="Y41" s="975"/>
      <c r="Z41" s="974"/>
      <c r="AA41" s="976"/>
      <c r="AB41" s="946"/>
    </row>
    <row r="42" spans="1:28" ht="121.5" customHeight="1" x14ac:dyDescent="0.25">
      <c r="A42" s="826"/>
      <c r="B42" s="837"/>
      <c r="C42" s="809"/>
      <c r="D42" s="131">
        <v>31</v>
      </c>
      <c r="E42" s="131" t="s">
        <v>160</v>
      </c>
      <c r="F42" s="131" t="s">
        <v>161</v>
      </c>
      <c r="G42" s="131" t="s">
        <v>162</v>
      </c>
      <c r="H42" s="131" t="s">
        <v>118</v>
      </c>
      <c r="I42" s="132" t="s">
        <v>163</v>
      </c>
      <c r="J42" s="130" t="s">
        <v>254</v>
      </c>
      <c r="K42" s="131" t="s">
        <v>255</v>
      </c>
      <c r="L42" s="200">
        <v>133</v>
      </c>
      <c r="M42" s="134" t="s">
        <v>257</v>
      </c>
      <c r="N42" s="142">
        <v>12</v>
      </c>
      <c r="O42" s="143">
        <v>12</v>
      </c>
      <c r="P42" s="141">
        <f t="shared" si="0"/>
        <v>1</v>
      </c>
      <c r="Q42" s="143">
        <v>24140000</v>
      </c>
      <c r="R42" s="186">
        <v>20000000</v>
      </c>
      <c r="S42" s="141">
        <f t="shared" si="1"/>
        <v>0.82850041425020715</v>
      </c>
      <c r="T42" s="142">
        <v>12</v>
      </c>
      <c r="U42" s="186">
        <v>20000000</v>
      </c>
      <c r="V42" s="143"/>
      <c r="W42" s="145"/>
      <c r="X42" s="143"/>
      <c r="Y42" s="145"/>
      <c r="Z42" s="143"/>
      <c r="AA42" s="146"/>
      <c r="AB42" s="132" t="s">
        <v>1057</v>
      </c>
    </row>
    <row r="43" spans="1:28" ht="69" customHeight="1" x14ac:dyDescent="0.25">
      <c r="A43" s="826"/>
      <c r="B43" s="837"/>
      <c r="C43" s="809" t="s">
        <v>164</v>
      </c>
      <c r="D43" s="131">
        <v>32</v>
      </c>
      <c r="E43" s="131" t="s">
        <v>165</v>
      </c>
      <c r="F43" s="131" t="s">
        <v>166</v>
      </c>
      <c r="G43" s="131" t="s">
        <v>167</v>
      </c>
      <c r="H43" s="131" t="s">
        <v>168</v>
      </c>
      <c r="I43" s="132" t="s">
        <v>169</v>
      </c>
      <c r="J43" s="130" t="s">
        <v>233</v>
      </c>
      <c r="K43" s="131" t="s">
        <v>995</v>
      </c>
      <c r="L43" s="193">
        <v>196</v>
      </c>
      <c r="M43" s="132" t="s">
        <v>994</v>
      </c>
      <c r="N43" s="158">
        <v>1</v>
      </c>
      <c r="O43" s="159">
        <v>0.4</v>
      </c>
      <c r="P43" s="141">
        <f t="shared" si="0"/>
        <v>0.4</v>
      </c>
      <c r="Q43" s="143">
        <v>56400000</v>
      </c>
      <c r="R43" s="145">
        <v>56400000</v>
      </c>
      <c r="S43" s="141">
        <f t="shared" si="1"/>
        <v>1</v>
      </c>
      <c r="T43" s="158">
        <v>1</v>
      </c>
      <c r="U43" s="145">
        <v>56400000</v>
      </c>
      <c r="V43" s="143"/>
      <c r="W43" s="145"/>
      <c r="X43" s="143"/>
      <c r="Y43" s="145"/>
      <c r="Z43" s="143"/>
      <c r="AA43" s="146"/>
      <c r="AB43" s="132" t="s">
        <v>1060</v>
      </c>
    </row>
    <row r="44" spans="1:28" ht="60" customHeight="1" x14ac:dyDescent="0.25">
      <c r="A44" s="826"/>
      <c r="B44" s="837"/>
      <c r="C44" s="809"/>
      <c r="D44" s="131">
        <v>33</v>
      </c>
      <c r="E44" s="131" t="s">
        <v>170</v>
      </c>
      <c r="F44" s="131" t="s">
        <v>171</v>
      </c>
      <c r="G44" s="131" t="s">
        <v>172</v>
      </c>
      <c r="H44" s="131" t="s">
        <v>173</v>
      </c>
      <c r="I44" s="132" t="s">
        <v>174</v>
      </c>
      <c r="J44" s="130" t="s">
        <v>265</v>
      </c>
      <c r="K44" s="131" t="s">
        <v>266</v>
      </c>
      <c r="L44" s="200">
        <v>185</v>
      </c>
      <c r="M44" s="134" t="s">
        <v>267</v>
      </c>
      <c r="N44" s="155">
        <v>1</v>
      </c>
      <c r="O44" s="159">
        <v>0.2</v>
      </c>
      <c r="P44" s="141">
        <f t="shared" si="0"/>
        <v>0.2</v>
      </c>
      <c r="Q44" s="167">
        <v>40000000</v>
      </c>
      <c r="R44" s="167">
        <v>15000000</v>
      </c>
      <c r="S44" s="141">
        <f t="shared" si="1"/>
        <v>0.375</v>
      </c>
      <c r="T44" s="155">
        <v>1</v>
      </c>
      <c r="U44" s="167">
        <v>15000000</v>
      </c>
      <c r="V44" s="143"/>
      <c r="W44" s="145"/>
      <c r="X44" s="143"/>
      <c r="Y44" s="145"/>
      <c r="Z44" s="143"/>
      <c r="AA44" s="146"/>
      <c r="AB44" s="132" t="s">
        <v>1061</v>
      </c>
    </row>
    <row r="45" spans="1:28" ht="60" customHeight="1" x14ac:dyDescent="0.25">
      <c r="A45" s="826"/>
      <c r="B45" s="837"/>
      <c r="C45" s="809"/>
      <c r="D45" s="131">
        <v>34</v>
      </c>
      <c r="E45" s="131" t="s">
        <v>175</v>
      </c>
      <c r="F45" s="131" t="s">
        <v>176</v>
      </c>
      <c r="G45" s="131" t="s">
        <v>177</v>
      </c>
      <c r="H45" s="131" t="s">
        <v>178</v>
      </c>
      <c r="I45" s="132" t="s">
        <v>179</v>
      </c>
      <c r="J45" s="130" t="s">
        <v>254</v>
      </c>
      <c r="K45" s="131" t="s">
        <v>262</v>
      </c>
      <c r="L45" s="193">
        <v>137</v>
      </c>
      <c r="M45" s="132" t="s">
        <v>263</v>
      </c>
      <c r="N45" s="142">
        <v>12</v>
      </c>
      <c r="O45" s="143">
        <v>2</v>
      </c>
      <c r="P45" s="141">
        <f t="shared" si="0"/>
        <v>0.16666666666666666</v>
      </c>
      <c r="Q45" s="143">
        <v>53000000</v>
      </c>
      <c r="R45" s="186">
        <v>26400000</v>
      </c>
      <c r="S45" s="141">
        <f t="shared" si="1"/>
        <v>0.49811320754716981</v>
      </c>
      <c r="T45" s="142">
        <v>12</v>
      </c>
      <c r="U45" s="186">
        <v>26400000</v>
      </c>
      <c r="V45" s="143"/>
      <c r="W45" s="145"/>
      <c r="X45" s="143"/>
      <c r="Y45" s="145"/>
      <c r="Z45" s="143"/>
      <c r="AA45" s="146"/>
      <c r="AB45" s="944" t="s">
        <v>1059</v>
      </c>
    </row>
    <row r="46" spans="1:28" ht="60" customHeight="1" x14ac:dyDescent="0.25">
      <c r="A46" s="826"/>
      <c r="B46" s="837"/>
      <c r="C46" s="809"/>
      <c r="D46" s="131">
        <v>35</v>
      </c>
      <c r="E46" s="131" t="s">
        <v>180</v>
      </c>
      <c r="F46" s="131" t="s">
        <v>181</v>
      </c>
      <c r="G46" s="131" t="s">
        <v>182</v>
      </c>
      <c r="H46" s="131" t="s">
        <v>183</v>
      </c>
      <c r="I46" s="132" t="s">
        <v>184</v>
      </c>
      <c r="J46" s="130" t="s">
        <v>254</v>
      </c>
      <c r="K46" s="131" t="s">
        <v>268</v>
      </c>
      <c r="L46" s="193">
        <v>139</v>
      </c>
      <c r="M46" s="132" t="s">
        <v>269</v>
      </c>
      <c r="N46" s="142">
        <v>1</v>
      </c>
      <c r="O46" s="143">
        <v>0.4</v>
      </c>
      <c r="P46" s="141">
        <f t="shared" si="0"/>
        <v>0.4</v>
      </c>
      <c r="Q46" s="171">
        <v>112000000</v>
      </c>
      <c r="R46" s="145">
        <v>66720000</v>
      </c>
      <c r="S46" s="141">
        <f t="shared" si="1"/>
        <v>0.59571428571428575</v>
      </c>
      <c r="T46" s="142">
        <v>1</v>
      </c>
      <c r="U46" s="145">
        <v>66720000</v>
      </c>
      <c r="V46" s="143"/>
      <c r="W46" s="145"/>
      <c r="X46" s="143"/>
      <c r="Y46" s="145"/>
      <c r="Z46" s="143"/>
      <c r="AA46" s="146"/>
      <c r="AB46" s="946"/>
    </row>
    <row r="47" spans="1:28" ht="60" customHeight="1" x14ac:dyDescent="0.25">
      <c r="A47" s="826"/>
      <c r="B47" s="837"/>
      <c r="C47" s="809"/>
      <c r="D47" s="131">
        <v>36</v>
      </c>
      <c r="E47" s="131" t="s">
        <v>185</v>
      </c>
      <c r="F47" s="131" t="s">
        <v>186</v>
      </c>
      <c r="G47" s="131" t="s">
        <v>187</v>
      </c>
      <c r="H47" s="131" t="s">
        <v>188</v>
      </c>
      <c r="I47" s="132" t="s">
        <v>189</v>
      </c>
      <c r="J47" s="130" t="s">
        <v>254</v>
      </c>
      <c r="K47" s="131" t="s">
        <v>270</v>
      </c>
      <c r="L47" s="193">
        <v>162</v>
      </c>
      <c r="M47" s="132" t="s">
        <v>271</v>
      </c>
      <c r="N47" s="142">
        <v>83</v>
      </c>
      <c r="O47" s="143">
        <v>83</v>
      </c>
      <c r="P47" s="141">
        <f t="shared" si="0"/>
        <v>1</v>
      </c>
      <c r="Q47" s="171">
        <v>323286843</v>
      </c>
      <c r="R47" s="145">
        <v>157800000</v>
      </c>
      <c r="S47" s="141">
        <f t="shared" si="1"/>
        <v>0.48811141998748153</v>
      </c>
      <c r="T47" s="142">
        <v>83</v>
      </c>
      <c r="U47" s="145">
        <v>157800000</v>
      </c>
      <c r="V47" s="143"/>
      <c r="W47" s="145"/>
      <c r="X47" s="143"/>
      <c r="Y47" s="145"/>
      <c r="Z47" s="143"/>
      <c r="AA47" s="146"/>
      <c r="AB47" s="132" t="s">
        <v>1062</v>
      </c>
    </row>
    <row r="48" spans="1:28" ht="60" customHeight="1" x14ac:dyDescent="0.25">
      <c r="A48" s="826"/>
      <c r="B48" s="837"/>
      <c r="C48" s="809" t="s">
        <v>190</v>
      </c>
      <c r="D48" s="131">
        <v>37</v>
      </c>
      <c r="E48" s="131" t="s">
        <v>191</v>
      </c>
      <c r="F48" s="131" t="s">
        <v>192</v>
      </c>
      <c r="G48" s="131" t="s">
        <v>193</v>
      </c>
      <c r="H48" s="131" t="s">
        <v>194</v>
      </c>
      <c r="I48" s="132" t="s">
        <v>179</v>
      </c>
      <c r="J48" s="814" t="s">
        <v>254</v>
      </c>
      <c r="K48" s="817" t="s">
        <v>255</v>
      </c>
      <c r="L48" s="956">
        <v>132</v>
      </c>
      <c r="M48" s="811" t="s">
        <v>996</v>
      </c>
      <c r="N48" s="952">
        <v>8</v>
      </c>
      <c r="O48" s="954">
        <v>8</v>
      </c>
      <c r="P48" s="801">
        <f t="shared" si="0"/>
        <v>1</v>
      </c>
      <c r="Q48" s="950">
        <v>37000000</v>
      </c>
      <c r="R48" s="938">
        <v>22240000</v>
      </c>
      <c r="S48" s="924">
        <f t="shared" si="1"/>
        <v>0.60108108108108105</v>
      </c>
      <c r="T48" s="952">
        <v>8</v>
      </c>
      <c r="U48" s="938">
        <v>22240000</v>
      </c>
      <c r="V48" s="143"/>
      <c r="W48" s="145"/>
      <c r="X48" s="143"/>
      <c r="Y48" s="145"/>
      <c r="Z48" s="143"/>
      <c r="AA48" s="146"/>
      <c r="AB48" s="944" t="s">
        <v>1057</v>
      </c>
    </row>
    <row r="49" spans="1:28" ht="60" customHeight="1" x14ac:dyDescent="0.25">
      <c r="A49" s="826"/>
      <c r="B49" s="837"/>
      <c r="C49" s="809"/>
      <c r="D49" s="131">
        <v>38</v>
      </c>
      <c r="E49" s="131" t="s">
        <v>195</v>
      </c>
      <c r="F49" s="131" t="s">
        <v>192</v>
      </c>
      <c r="G49" s="131" t="s">
        <v>193</v>
      </c>
      <c r="H49" s="131" t="s">
        <v>194</v>
      </c>
      <c r="I49" s="132" t="s">
        <v>179</v>
      </c>
      <c r="J49" s="816"/>
      <c r="K49" s="819"/>
      <c r="L49" s="957"/>
      <c r="M49" s="813"/>
      <c r="N49" s="953"/>
      <c r="O49" s="955"/>
      <c r="P49" s="803"/>
      <c r="Q49" s="951"/>
      <c r="R49" s="939"/>
      <c r="S49" s="925"/>
      <c r="T49" s="953"/>
      <c r="U49" s="939"/>
      <c r="V49" s="143"/>
      <c r="W49" s="145"/>
      <c r="X49" s="143"/>
      <c r="Y49" s="145"/>
      <c r="Z49" s="143"/>
      <c r="AA49" s="146"/>
      <c r="AB49" s="946"/>
    </row>
    <row r="50" spans="1:28" ht="60" customHeight="1" x14ac:dyDescent="0.25">
      <c r="A50" s="826"/>
      <c r="B50" s="837"/>
      <c r="C50" s="809"/>
      <c r="D50" s="131">
        <v>39</v>
      </c>
      <c r="E50" s="131" t="s">
        <v>196</v>
      </c>
      <c r="F50" s="131" t="s">
        <v>197</v>
      </c>
      <c r="G50" s="131" t="s">
        <v>198</v>
      </c>
      <c r="H50" s="131" t="s">
        <v>199</v>
      </c>
      <c r="I50" s="132" t="s">
        <v>179</v>
      </c>
      <c r="J50" s="814" t="s">
        <v>254</v>
      </c>
      <c r="K50" s="817" t="s">
        <v>249</v>
      </c>
      <c r="L50" s="958">
        <v>154</v>
      </c>
      <c r="M50" s="960" t="s">
        <v>258</v>
      </c>
      <c r="N50" s="921">
        <v>5</v>
      </c>
      <c r="O50" s="886">
        <v>1</v>
      </c>
      <c r="P50" s="801">
        <f>(O50/N50)*1</f>
        <v>0.2</v>
      </c>
      <c r="Q50" s="950">
        <v>86385271</v>
      </c>
      <c r="R50" s="928">
        <v>34860000</v>
      </c>
      <c r="S50" s="924">
        <f>(R50/Q50)*1</f>
        <v>0.40354101569004741</v>
      </c>
      <c r="T50" s="921">
        <v>5</v>
      </c>
      <c r="U50" s="928">
        <v>34860000</v>
      </c>
      <c r="V50" s="143"/>
      <c r="W50" s="145"/>
      <c r="X50" s="143"/>
      <c r="Y50" s="145"/>
      <c r="Z50" s="143"/>
      <c r="AA50" s="146"/>
      <c r="AB50" s="944" t="s">
        <v>1054</v>
      </c>
    </row>
    <row r="51" spans="1:28" ht="60" customHeight="1" x14ac:dyDescent="0.25">
      <c r="A51" s="826"/>
      <c r="B51" s="837"/>
      <c r="C51" s="809"/>
      <c r="D51" s="131">
        <v>40</v>
      </c>
      <c r="E51" s="131" t="s">
        <v>200</v>
      </c>
      <c r="F51" s="131" t="s">
        <v>201</v>
      </c>
      <c r="G51" s="131" t="s">
        <v>202</v>
      </c>
      <c r="H51" s="131" t="s">
        <v>203</v>
      </c>
      <c r="I51" s="132" t="s">
        <v>204</v>
      </c>
      <c r="J51" s="816"/>
      <c r="K51" s="819"/>
      <c r="L51" s="959"/>
      <c r="M51" s="961"/>
      <c r="N51" s="935"/>
      <c r="O51" s="888"/>
      <c r="P51" s="803"/>
      <c r="Q51" s="951"/>
      <c r="R51" s="929"/>
      <c r="S51" s="925"/>
      <c r="T51" s="935"/>
      <c r="U51" s="929"/>
      <c r="V51" s="143"/>
      <c r="W51" s="145"/>
      <c r="X51" s="143"/>
      <c r="Y51" s="145"/>
      <c r="Z51" s="143"/>
      <c r="AA51" s="146"/>
      <c r="AB51" s="946"/>
    </row>
    <row r="52" spans="1:28" ht="60" customHeight="1" x14ac:dyDescent="0.25">
      <c r="A52" s="826" t="s">
        <v>292</v>
      </c>
      <c r="B52" s="809" t="s">
        <v>293</v>
      </c>
      <c r="C52" s="809" t="s">
        <v>294</v>
      </c>
      <c r="D52" s="131">
        <v>41</v>
      </c>
      <c r="E52" s="131" t="s">
        <v>295</v>
      </c>
      <c r="F52" s="131" t="s">
        <v>296</v>
      </c>
      <c r="G52" s="131" t="s">
        <v>297</v>
      </c>
      <c r="H52" s="131" t="s">
        <v>298</v>
      </c>
      <c r="I52" s="132" t="s">
        <v>299</v>
      </c>
      <c r="J52" s="130" t="s">
        <v>382</v>
      </c>
      <c r="K52" s="131" t="s">
        <v>383</v>
      </c>
      <c r="L52" s="201">
        <v>250</v>
      </c>
      <c r="M52" s="132" t="s">
        <v>384</v>
      </c>
      <c r="N52" s="142">
        <v>3</v>
      </c>
      <c r="O52" s="143">
        <v>1</v>
      </c>
      <c r="P52" s="141">
        <f t="shared" si="0"/>
        <v>0.33333333333333331</v>
      </c>
      <c r="Q52" s="143">
        <v>358000000</v>
      </c>
      <c r="R52" s="145">
        <v>84490000</v>
      </c>
      <c r="S52" s="141">
        <f t="shared" si="1"/>
        <v>0.23600558659217877</v>
      </c>
      <c r="T52" s="142">
        <v>3</v>
      </c>
      <c r="U52" s="145">
        <v>84490000</v>
      </c>
      <c r="V52" s="143"/>
      <c r="W52" s="145"/>
      <c r="X52" s="143"/>
      <c r="Y52" s="145"/>
      <c r="Z52" s="143"/>
      <c r="AA52" s="146"/>
      <c r="AB52" s="132" t="s">
        <v>1063</v>
      </c>
    </row>
    <row r="53" spans="1:28" ht="60" customHeight="1" x14ac:dyDescent="0.25">
      <c r="A53" s="826"/>
      <c r="B53" s="809"/>
      <c r="C53" s="809"/>
      <c r="D53" s="131">
        <v>42</v>
      </c>
      <c r="E53" s="131" t="s">
        <v>300</v>
      </c>
      <c r="F53" s="131" t="s">
        <v>301</v>
      </c>
      <c r="G53" s="131" t="s">
        <v>302</v>
      </c>
      <c r="H53" s="131" t="s">
        <v>303</v>
      </c>
      <c r="I53" s="132" t="s">
        <v>304</v>
      </c>
      <c r="J53" s="826" t="s">
        <v>215</v>
      </c>
      <c r="K53" s="809" t="s">
        <v>216</v>
      </c>
      <c r="L53" s="962">
        <v>197</v>
      </c>
      <c r="M53" s="810" t="s">
        <v>217</v>
      </c>
      <c r="N53" s="921">
        <v>1</v>
      </c>
      <c r="O53" s="886">
        <v>0.2</v>
      </c>
      <c r="P53" s="801">
        <f t="shared" si="0"/>
        <v>0.2</v>
      </c>
      <c r="Q53" s="926">
        <v>69300000</v>
      </c>
      <c r="R53" s="928">
        <v>59520000</v>
      </c>
      <c r="S53" s="924">
        <f t="shared" si="1"/>
        <v>0.8588744588744589</v>
      </c>
      <c r="T53" s="921">
        <v>1</v>
      </c>
      <c r="U53" s="928">
        <v>59520000</v>
      </c>
      <c r="V53" s="143"/>
      <c r="W53" s="145"/>
      <c r="X53" s="143"/>
      <c r="Y53" s="145"/>
      <c r="Z53" s="143"/>
      <c r="AA53" s="146"/>
      <c r="AB53" s="944" t="s">
        <v>1084</v>
      </c>
    </row>
    <row r="54" spans="1:28" ht="60" customHeight="1" x14ac:dyDescent="0.25">
      <c r="A54" s="826"/>
      <c r="B54" s="809"/>
      <c r="C54" s="809"/>
      <c r="D54" s="131">
        <v>43</v>
      </c>
      <c r="E54" s="131" t="s">
        <v>305</v>
      </c>
      <c r="F54" s="131" t="s">
        <v>306</v>
      </c>
      <c r="G54" s="131" t="s">
        <v>307</v>
      </c>
      <c r="H54" s="131" t="s">
        <v>308</v>
      </c>
      <c r="I54" s="132" t="s">
        <v>309</v>
      </c>
      <c r="J54" s="826"/>
      <c r="K54" s="809"/>
      <c r="L54" s="962"/>
      <c r="M54" s="810"/>
      <c r="N54" s="922"/>
      <c r="O54" s="887"/>
      <c r="P54" s="802"/>
      <c r="Q54" s="931"/>
      <c r="R54" s="933"/>
      <c r="S54" s="936"/>
      <c r="T54" s="922"/>
      <c r="U54" s="933"/>
      <c r="V54" s="143"/>
      <c r="W54" s="145"/>
      <c r="X54" s="143"/>
      <c r="Y54" s="145"/>
      <c r="Z54" s="143"/>
      <c r="AA54" s="146"/>
      <c r="AB54" s="945"/>
    </row>
    <row r="55" spans="1:28" ht="60" customHeight="1" x14ac:dyDescent="0.25">
      <c r="A55" s="826"/>
      <c r="B55" s="809"/>
      <c r="C55" s="809"/>
      <c r="D55" s="131">
        <v>44</v>
      </c>
      <c r="E55" s="131" t="s">
        <v>310</v>
      </c>
      <c r="F55" s="131" t="s">
        <v>311</v>
      </c>
      <c r="G55" s="131" t="s">
        <v>312</v>
      </c>
      <c r="H55" s="131" t="s">
        <v>313</v>
      </c>
      <c r="I55" s="132" t="s">
        <v>314</v>
      </c>
      <c r="J55" s="826"/>
      <c r="K55" s="809"/>
      <c r="L55" s="962"/>
      <c r="M55" s="810"/>
      <c r="N55" s="935"/>
      <c r="O55" s="888"/>
      <c r="P55" s="803"/>
      <c r="Q55" s="927"/>
      <c r="R55" s="929"/>
      <c r="S55" s="925"/>
      <c r="T55" s="935"/>
      <c r="U55" s="929"/>
      <c r="V55" s="143"/>
      <c r="W55" s="145"/>
      <c r="X55" s="143"/>
      <c r="Y55" s="145"/>
      <c r="Z55" s="143"/>
      <c r="AA55" s="146"/>
      <c r="AB55" s="946"/>
    </row>
    <row r="56" spans="1:28" ht="97.5" customHeight="1" x14ac:dyDescent="0.25">
      <c r="A56" s="826"/>
      <c r="B56" s="809" t="s">
        <v>380</v>
      </c>
      <c r="C56" s="131" t="s">
        <v>315</v>
      </c>
      <c r="D56" s="131">
        <v>45</v>
      </c>
      <c r="E56" s="131" t="s">
        <v>316</v>
      </c>
      <c r="F56" s="131" t="s">
        <v>317</v>
      </c>
      <c r="G56" s="131" t="s">
        <v>318</v>
      </c>
      <c r="H56" s="131" t="s">
        <v>319</v>
      </c>
      <c r="I56" s="132" t="s">
        <v>320</v>
      </c>
      <c r="J56" s="137" t="s">
        <v>385</v>
      </c>
      <c r="K56" s="133" t="s">
        <v>386</v>
      </c>
      <c r="L56" s="193" t="s">
        <v>1080</v>
      </c>
      <c r="M56" s="132" t="s">
        <v>388</v>
      </c>
      <c r="N56" s="142">
        <v>12</v>
      </c>
      <c r="O56" s="143">
        <v>8</v>
      </c>
      <c r="P56" s="144">
        <f>(O56/N56)*1</f>
        <v>0.66666666666666663</v>
      </c>
      <c r="Q56" s="143">
        <v>760000000</v>
      </c>
      <c r="R56" s="145">
        <v>305000000</v>
      </c>
      <c r="S56" s="144">
        <f>(R56/Q56)*1</f>
        <v>0.40131578947368424</v>
      </c>
      <c r="T56" s="142">
        <v>12</v>
      </c>
      <c r="U56" s="145">
        <v>305000000</v>
      </c>
      <c r="V56" s="143"/>
      <c r="W56" s="145"/>
      <c r="X56" s="143"/>
      <c r="Y56" s="145"/>
      <c r="Z56" s="143"/>
      <c r="AA56" s="146"/>
      <c r="AB56" s="192" t="s">
        <v>1093</v>
      </c>
    </row>
    <row r="57" spans="1:28" ht="60" customHeight="1" x14ac:dyDescent="0.25">
      <c r="A57" s="826"/>
      <c r="B57" s="809"/>
      <c r="C57" s="809" t="s">
        <v>321</v>
      </c>
      <c r="D57" s="131">
        <v>46</v>
      </c>
      <c r="E57" s="131" t="s">
        <v>322</v>
      </c>
      <c r="F57" s="131" t="s">
        <v>323</v>
      </c>
      <c r="G57" s="131" t="s">
        <v>324</v>
      </c>
      <c r="H57" s="131" t="s">
        <v>325</v>
      </c>
      <c r="I57" s="86" t="s">
        <v>326</v>
      </c>
      <c r="J57" s="826" t="s">
        <v>215</v>
      </c>
      <c r="K57" s="809" t="s">
        <v>216</v>
      </c>
      <c r="L57" s="963">
        <v>197</v>
      </c>
      <c r="M57" s="810" t="s">
        <v>217</v>
      </c>
      <c r="N57" s="921">
        <v>1</v>
      </c>
      <c r="O57" s="886">
        <v>0.2</v>
      </c>
      <c r="P57" s="801">
        <f>(O57/N57)*1</f>
        <v>0.2</v>
      </c>
      <c r="Q57" s="926">
        <v>69300000</v>
      </c>
      <c r="R57" s="928">
        <v>59520000</v>
      </c>
      <c r="S57" s="924">
        <f>(R57/Q57)*1</f>
        <v>0.8588744588744589</v>
      </c>
      <c r="T57" s="921">
        <v>1</v>
      </c>
      <c r="U57" s="928">
        <v>59520000</v>
      </c>
      <c r="V57" s="143"/>
      <c r="W57" s="145"/>
      <c r="X57" s="143"/>
      <c r="Y57" s="145"/>
      <c r="Z57" s="143"/>
      <c r="AA57" s="146"/>
      <c r="AB57" s="944" t="s">
        <v>1085</v>
      </c>
    </row>
    <row r="58" spans="1:28" ht="60" customHeight="1" x14ac:dyDescent="0.25">
      <c r="A58" s="826"/>
      <c r="B58" s="809"/>
      <c r="C58" s="809"/>
      <c r="D58" s="131">
        <v>47</v>
      </c>
      <c r="E58" s="131" t="s">
        <v>327</v>
      </c>
      <c r="F58" s="131" t="s">
        <v>328</v>
      </c>
      <c r="G58" s="131" t="s">
        <v>329</v>
      </c>
      <c r="H58" s="131" t="s">
        <v>330</v>
      </c>
      <c r="I58" s="132" t="s">
        <v>331</v>
      </c>
      <c r="J58" s="826"/>
      <c r="K58" s="809"/>
      <c r="L58" s="963"/>
      <c r="M58" s="810"/>
      <c r="N58" s="922"/>
      <c r="O58" s="887"/>
      <c r="P58" s="802"/>
      <c r="Q58" s="931"/>
      <c r="R58" s="933"/>
      <c r="S58" s="936"/>
      <c r="T58" s="922"/>
      <c r="U58" s="933"/>
      <c r="V58" s="143"/>
      <c r="W58" s="145"/>
      <c r="X58" s="143"/>
      <c r="Y58" s="145"/>
      <c r="Z58" s="143"/>
      <c r="AA58" s="146"/>
      <c r="AB58" s="945"/>
    </row>
    <row r="59" spans="1:28" ht="60" customHeight="1" x14ac:dyDescent="0.25">
      <c r="A59" s="826"/>
      <c r="B59" s="809"/>
      <c r="C59" s="809"/>
      <c r="D59" s="131">
        <v>48</v>
      </c>
      <c r="E59" s="131" t="s">
        <v>332</v>
      </c>
      <c r="F59" s="131" t="s">
        <v>333</v>
      </c>
      <c r="G59" s="131" t="s">
        <v>334</v>
      </c>
      <c r="H59" s="131" t="s">
        <v>335</v>
      </c>
      <c r="I59" s="86" t="s">
        <v>336</v>
      </c>
      <c r="J59" s="826"/>
      <c r="K59" s="809"/>
      <c r="L59" s="963"/>
      <c r="M59" s="810"/>
      <c r="N59" s="922"/>
      <c r="O59" s="887"/>
      <c r="P59" s="802"/>
      <c r="Q59" s="931"/>
      <c r="R59" s="933"/>
      <c r="S59" s="936"/>
      <c r="T59" s="922"/>
      <c r="U59" s="933"/>
      <c r="V59" s="143"/>
      <c r="W59" s="145"/>
      <c r="X59" s="143"/>
      <c r="Y59" s="145"/>
      <c r="Z59" s="143"/>
      <c r="AA59" s="146"/>
      <c r="AB59" s="945"/>
    </row>
    <row r="60" spans="1:28" ht="60" customHeight="1" x14ac:dyDescent="0.25">
      <c r="A60" s="826"/>
      <c r="B60" s="809"/>
      <c r="C60" s="809" t="s">
        <v>337</v>
      </c>
      <c r="D60" s="131">
        <v>49</v>
      </c>
      <c r="E60" s="131" t="s">
        <v>338</v>
      </c>
      <c r="F60" s="131" t="s">
        <v>339</v>
      </c>
      <c r="G60" s="131" t="s">
        <v>340</v>
      </c>
      <c r="H60" s="131" t="s">
        <v>341</v>
      </c>
      <c r="I60" s="86" t="s">
        <v>342</v>
      </c>
      <c r="J60" s="826"/>
      <c r="K60" s="809"/>
      <c r="L60" s="963"/>
      <c r="M60" s="810"/>
      <c r="N60" s="935"/>
      <c r="O60" s="888"/>
      <c r="P60" s="803"/>
      <c r="Q60" s="927"/>
      <c r="R60" s="929"/>
      <c r="S60" s="925"/>
      <c r="T60" s="935"/>
      <c r="U60" s="929"/>
      <c r="V60" s="143"/>
      <c r="W60" s="145"/>
      <c r="X60" s="143"/>
      <c r="Y60" s="145"/>
      <c r="Z60" s="143"/>
      <c r="AA60" s="146"/>
      <c r="AB60" s="946"/>
    </row>
    <row r="61" spans="1:28" ht="114" customHeight="1" x14ac:dyDescent="0.25">
      <c r="A61" s="826"/>
      <c r="B61" s="809"/>
      <c r="C61" s="809"/>
      <c r="D61" s="131">
        <v>50</v>
      </c>
      <c r="E61" s="131" t="s">
        <v>343</v>
      </c>
      <c r="F61" s="131" t="s">
        <v>344</v>
      </c>
      <c r="G61" s="131" t="s">
        <v>345</v>
      </c>
      <c r="H61" s="131" t="s">
        <v>346</v>
      </c>
      <c r="I61" s="132" t="s">
        <v>347</v>
      </c>
      <c r="J61" s="130" t="s">
        <v>406</v>
      </c>
      <c r="K61" s="131" t="s">
        <v>998</v>
      </c>
      <c r="L61" s="202">
        <v>20</v>
      </c>
      <c r="M61" s="132" t="s">
        <v>997</v>
      </c>
      <c r="N61" s="155">
        <v>70</v>
      </c>
      <c r="O61" s="157">
        <v>70</v>
      </c>
      <c r="P61" s="141">
        <f t="shared" ref="P61:P96" si="2">(O61/N61)*1</f>
        <v>1</v>
      </c>
      <c r="Q61" s="179">
        <v>7000000</v>
      </c>
      <c r="R61" s="180">
        <v>5950000</v>
      </c>
      <c r="S61" s="141">
        <f t="shared" ref="S61:S96" si="3">(R61/Q61)*1</f>
        <v>0.85</v>
      </c>
      <c r="T61" s="155">
        <v>70</v>
      </c>
      <c r="U61" s="180">
        <v>5950000</v>
      </c>
      <c r="V61" s="143"/>
      <c r="W61" s="145"/>
      <c r="X61" s="143"/>
      <c r="Y61" s="145"/>
      <c r="Z61" s="143"/>
      <c r="AA61" s="146"/>
      <c r="AB61" s="203" t="s">
        <v>1018</v>
      </c>
    </row>
    <row r="62" spans="1:28" ht="60" customHeight="1" x14ac:dyDescent="0.25">
      <c r="A62" s="826"/>
      <c r="B62" s="809" t="s">
        <v>381</v>
      </c>
      <c r="C62" s="837" t="s">
        <v>348</v>
      </c>
      <c r="D62" s="131">
        <v>51</v>
      </c>
      <c r="E62" s="187" t="s">
        <v>349</v>
      </c>
      <c r="F62" s="131" t="s">
        <v>350</v>
      </c>
      <c r="G62" s="131" t="s">
        <v>351</v>
      </c>
      <c r="H62" s="131" t="s">
        <v>352</v>
      </c>
      <c r="I62" s="132" t="s">
        <v>1022</v>
      </c>
      <c r="J62" s="814" t="s">
        <v>233</v>
      </c>
      <c r="K62" s="817" t="s">
        <v>234</v>
      </c>
      <c r="L62" s="947">
        <v>197</v>
      </c>
      <c r="M62" s="811" t="s">
        <v>217</v>
      </c>
      <c r="N62" s="921">
        <v>1</v>
      </c>
      <c r="O62" s="886">
        <v>0.2</v>
      </c>
      <c r="P62" s="801">
        <f t="shared" si="2"/>
        <v>0.2</v>
      </c>
      <c r="Q62" s="926">
        <v>69300000</v>
      </c>
      <c r="R62" s="928">
        <v>59520000</v>
      </c>
      <c r="S62" s="924">
        <f t="shared" si="3"/>
        <v>0.8588744588744589</v>
      </c>
      <c r="T62" s="921">
        <v>1</v>
      </c>
      <c r="U62" s="928">
        <v>59520000</v>
      </c>
      <c r="V62" s="143"/>
      <c r="W62" s="145"/>
      <c r="X62" s="143"/>
      <c r="Y62" s="145"/>
      <c r="Z62" s="143"/>
      <c r="AA62" s="146"/>
      <c r="AB62" s="944" t="s">
        <v>1064</v>
      </c>
    </row>
    <row r="63" spans="1:28" ht="60" customHeight="1" x14ac:dyDescent="0.25">
      <c r="A63" s="826"/>
      <c r="B63" s="809"/>
      <c r="C63" s="837"/>
      <c r="D63" s="131">
        <v>52</v>
      </c>
      <c r="E63" s="187" t="s">
        <v>354</v>
      </c>
      <c r="F63" s="131" t="s">
        <v>355</v>
      </c>
      <c r="G63" s="131" t="s">
        <v>356</v>
      </c>
      <c r="H63" s="131" t="s">
        <v>357</v>
      </c>
      <c r="I63" s="132" t="s">
        <v>353</v>
      </c>
      <c r="J63" s="815"/>
      <c r="K63" s="818"/>
      <c r="L63" s="948"/>
      <c r="M63" s="812"/>
      <c r="N63" s="922"/>
      <c r="O63" s="887"/>
      <c r="P63" s="802"/>
      <c r="Q63" s="931"/>
      <c r="R63" s="933"/>
      <c r="S63" s="936"/>
      <c r="T63" s="922"/>
      <c r="U63" s="933"/>
      <c r="V63" s="143"/>
      <c r="W63" s="145"/>
      <c r="X63" s="143"/>
      <c r="Y63" s="145"/>
      <c r="Z63" s="143"/>
      <c r="AA63" s="146"/>
      <c r="AB63" s="946"/>
    </row>
    <row r="64" spans="1:28" ht="118.5" customHeight="1" x14ac:dyDescent="0.25">
      <c r="A64" s="826"/>
      <c r="B64" s="809"/>
      <c r="C64" s="837"/>
      <c r="D64" s="131">
        <v>53</v>
      </c>
      <c r="E64" s="187" t="s">
        <v>358</v>
      </c>
      <c r="F64" s="131" t="s">
        <v>359</v>
      </c>
      <c r="G64" s="131" t="s">
        <v>360</v>
      </c>
      <c r="H64" s="131" t="s">
        <v>361</v>
      </c>
      <c r="I64" s="132" t="s">
        <v>362</v>
      </c>
      <c r="J64" s="815"/>
      <c r="K64" s="818"/>
      <c r="L64" s="948"/>
      <c r="M64" s="812"/>
      <c r="N64" s="922"/>
      <c r="O64" s="887"/>
      <c r="P64" s="802"/>
      <c r="Q64" s="931"/>
      <c r="R64" s="933"/>
      <c r="S64" s="936"/>
      <c r="T64" s="922"/>
      <c r="U64" s="933"/>
      <c r="V64" s="143"/>
      <c r="W64" s="145"/>
      <c r="X64" s="143"/>
      <c r="Y64" s="145"/>
      <c r="Z64" s="143"/>
      <c r="AA64" s="146"/>
      <c r="AB64" s="944" t="s">
        <v>1029</v>
      </c>
    </row>
    <row r="65" spans="1:28" ht="60" customHeight="1" x14ac:dyDescent="0.25">
      <c r="A65" s="826"/>
      <c r="B65" s="809"/>
      <c r="C65" s="837"/>
      <c r="D65" s="131">
        <v>54</v>
      </c>
      <c r="E65" s="133" t="s">
        <v>363</v>
      </c>
      <c r="F65" s="131" t="s">
        <v>364</v>
      </c>
      <c r="G65" s="131" t="s">
        <v>365</v>
      </c>
      <c r="H65" s="131" t="s">
        <v>366</v>
      </c>
      <c r="I65" s="86" t="s">
        <v>367</v>
      </c>
      <c r="J65" s="815"/>
      <c r="K65" s="818"/>
      <c r="L65" s="948"/>
      <c r="M65" s="812"/>
      <c r="N65" s="922"/>
      <c r="O65" s="887"/>
      <c r="P65" s="802"/>
      <c r="Q65" s="931"/>
      <c r="R65" s="933"/>
      <c r="S65" s="936"/>
      <c r="T65" s="922"/>
      <c r="U65" s="933"/>
      <c r="V65" s="143"/>
      <c r="W65" s="145"/>
      <c r="X65" s="143"/>
      <c r="Y65" s="145"/>
      <c r="Z65" s="143"/>
      <c r="AA65" s="146"/>
      <c r="AB65" s="946"/>
    </row>
    <row r="66" spans="1:28" ht="60" customHeight="1" x14ac:dyDescent="0.25">
      <c r="A66" s="826"/>
      <c r="B66" s="809" t="s">
        <v>368</v>
      </c>
      <c r="C66" s="809" t="s">
        <v>369</v>
      </c>
      <c r="D66" s="131">
        <v>55</v>
      </c>
      <c r="E66" s="131" t="s">
        <v>370</v>
      </c>
      <c r="F66" s="131" t="s">
        <v>371</v>
      </c>
      <c r="G66" s="131" t="s">
        <v>372</v>
      </c>
      <c r="H66" s="131" t="s">
        <v>373</v>
      </c>
      <c r="I66" s="132" t="s">
        <v>374</v>
      </c>
      <c r="J66" s="815"/>
      <c r="K66" s="818"/>
      <c r="L66" s="948"/>
      <c r="M66" s="812"/>
      <c r="N66" s="922"/>
      <c r="O66" s="887"/>
      <c r="P66" s="802"/>
      <c r="Q66" s="931"/>
      <c r="R66" s="933"/>
      <c r="S66" s="936"/>
      <c r="T66" s="922"/>
      <c r="U66" s="933"/>
      <c r="V66" s="143"/>
      <c r="W66" s="145"/>
      <c r="X66" s="143"/>
      <c r="Y66" s="145"/>
      <c r="Z66" s="143"/>
      <c r="AA66" s="146"/>
      <c r="AB66" s="132" t="s">
        <v>1065</v>
      </c>
    </row>
    <row r="67" spans="1:28" ht="129.75" customHeight="1" x14ac:dyDescent="0.25">
      <c r="A67" s="826"/>
      <c r="B67" s="809"/>
      <c r="C67" s="809"/>
      <c r="D67" s="131">
        <v>56</v>
      </c>
      <c r="E67" s="131" t="s">
        <v>375</v>
      </c>
      <c r="F67" s="131" t="s">
        <v>376</v>
      </c>
      <c r="G67" s="131" t="s">
        <v>377</v>
      </c>
      <c r="H67" s="131" t="s">
        <v>378</v>
      </c>
      <c r="I67" s="132" t="s">
        <v>379</v>
      </c>
      <c r="J67" s="816"/>
      <c r="K67" s="819"/>
      <c r="L67" s="949"/>
      <c r="M67" s="813"/>
      <c r="N67" s="935"/>
      <c r="O67" s="888"/>
      <c r="P67" s="803"/>
      <c r="Q67" s="927"/>
      <c r="R67" s="929"/>
      <c r="S67" s="925"/>
      <c r="T67" s="935"/>
      <c r="U67" s="929"/>
      <c r="V67" s="143"/>
      <c r="W67" s="145"/>
      <c r="X67" s="143"/>
      <c r="Y67" s="145"/>
      <c r="Z67" s="143"/>
      <c r="AA67" s="146"/>
      <c r="AB67" s="148" t="s">
        <v>1066</v>
      </c>
    </row>
    <row r="68" spans="1:28" ht="169.5" customHeight="1" x14ac:dyDescent="0.25">
      <c r="A68" s="842" t="s">
        <v>393</v>
      </c>
      <c r="B68" s="809" t="s">
        <v>394</v>
      </c>
      <c r="C68" s="809" t="s">
        <v>1086</v>
      </c>
      <c r="D68" s="131">
        <v>57</v>
      </c>
      <c r="E68" s="131" t="s">
        <v>396</v>
      </c>
      <c r="F68" s="131" t="s">
        <v>397</v>
      </c>
      <c r="G68" s="131" t="s">
        <v>398</v>
      </c>
      <c r="H68" s="131" t="s">
        <v>399</v>
      </c>
      <c r="I68" s="132" t="s">
        <v>400</v>
      </c>
      <c r="J68" s="130" t="s">
        <v>1000</v>
      </c>
      <c r="K68" s="131" t="s">
        <v>1001</v>
      </c>
      <c r="L68" s="204">
        <v>116</v>
      </c>
      <c r="M68" s="172" t="s">
        <v>999</v>
      </c>
      <c r="N68" s="162">
        <v>10</v>
      </c>
      <c r="O68" s="188">
        <v>0</v>
      </c>
      <c r="P68" s="144">
        <f t="shared" si="2"/>
        <v>0</v>
      </c>
      <c r="Q68" s="184">
        <v>25980000</v>
      </c>
      <c r="R68" s="184">
        <v>8660000</v>
      </c>
      <c r="S68" s="144">
        <f t="shared" si="3"/>
        <v>0.33333333333333331</v>
      </c>
      <c r="T68" s="162">
        <v>10</v>
      </c>
      <c r="U68" s="184">
        <v>8660000</v>
      </c>
      <c r="V68" s="143"/>
      <c r="W68" s="145"/>
      <c r="X68" s="143"/>
      <c r="Y68" s="145"/>
      <c r="Z68" s="143"/>
      <c r="AA68" s="146"/>
      <c r="AB68" s="192" t="s">
        <v>1087</v>
      </c>
    </row>
    <row r="69" spans="1:28" ht="92.25" customHeight="1" x14ac:dyDescent="0.25">
      <c r="A69" s="842"/>
      <c r="B69" s="809"/>
      <c r="C69" s="809"/>
      <c r="D69" s="131">
        <v>58</v>
      </c>
      <c r="E69" s="131" t="s">
        <v>401</v>
      </c>
      <c r="F69" s="131" t="s">
        <v>402</v>
      </c>
      <c r="G69" s="131" t="s">
        <v>403</v>
      </c>
      <c r="H69" s="131" t="s">
        <v>404</v>
      </c>
      <c r="I69" s="132" t="s">
        <v>405</v>
      </c>
      <c r="J69" s="137" t="s">
        <v>406</v>
      </c>
      <c r="K69" s="133" t="s">
        <v>407</v>
      </c>
      <c r="L69" s="201">
        <v>207</v>
      </c>
      <c r="M69" s="64" t="s">
        <v>408</v>
      </c>
      <c r="N69" s="164">
        <v>1</v>
      </c>
      <c r="O69" s="165">
        <v>0.2</v>
      </c>
      <c r="P69" s="141">
        <f t="shared" si="2"/>
        <v>0.2</v>
      </c>
      <c r="Q69" s="100">
        <v>347228160</v>
      </c>
      <c r="R69" s="173">
        <v>81500000</v>
      </c>
      <c r="S69" s="141">
        <f t="shared" si="3"/>
        <v>0.23471598616886372</v>
      </c>
      <c r="T69" s="164">
        <v>1</v>
      </c>
      <c r="U69" s="173">
        <v>81500000</v>
      </c>
      <c r="V69" s="143"/>
      <c r="W69" s="145"/>
      <c r="X69" s="143"/>
      <c r="Y69" s="145"/>
      <c r="Z69" s="143"/>
      <c r="AA69" s="146"/>
      <c r="AB69" s="132" t="s">
        <v>1068</v>
      </c>
    </row>
    <row r="70" spans="1:28" ht="105" customHeight="1" x14ac:dyDescent="0.25">
      <c r="A70" s="842"/>
      <c r="B70" s="809"/>
      <c r="C70" s="809"/>
      <c r="D70" s="131">
        <v>59</v>
      </c>
      <c r="E70" s="131" t="s">
        <v>409</v>
      </c>
      <c r="F70" s="131" t="s">
        <v>410</v>
      </c>
      <c r="G70" s="131" t="s">
        <v>411</v>
      </c>
      <c r="H70" s="131" t="s">
        <v>412</v>
      </c>
      <c r="I70" s="132" t="s">
        <v>413</v>
      </c>
      <c r="J70" s="130" t="s">
        <v>1002</v>
      </c>
      <c r="K70" s="131" t="s">
        <v>990</v>
      </c>
      <c r="L70" s="133">
        <v>22</v>
      </c>
      <c r="M70" s="134" t="s">
        <v>991</v>
      </c>
      <c r="N70" s="155">
        <v>2</v>
      </c>
      <c r="O70" s="163">
        <v>0.5</v>
      </c>
      <c r="P70" s="141">
        <f t="shared" si="2"/>
        <v>0.25</v>
      </c>
      <c r="Q70" s="179">
        <v>28000000</v>
      </c>
      <c r="R70" s="180">
        <v>23020000</v>
      </c>
      <c r="S70" s="141">
        <f t="shared" si="3"/>
        <v>0.82214285714285718</v>
      </c>
      <c r="T70" s="155">
        <v>2</v>
      </c>
      <c r="U70" s="180">
        <v>23020000</v>
      </c>
      <c r="V70" s="143"/>
      <c r="W70" s="145"/>
      <c r="X70" s="143"/>
      <c r="Y70" s="145"/>
      <c r="Z70" s="143"/>
      <c r="AA70" s="146"/>
      <c r="AB70" s="132" t="s">
        <v>1069</v>
      </c>
    </row>
    <row r="71" spans="1:28" ht="60" customHeight="1" x14ac:dyDescent="0.25">
      <c r="A71" s="842"/>
      <c r="B71" s="809"/>
      <c r="C71" s="809"/>
      <c r="D71" s="131">
        <v>60</v>
      </c>
      <c r="E71" s="135" t="s">
        <v>414</v>
      </c>
      <c r="F71" s="135" t="s">
        <v>415</v>
      </c>
      <c r="G71" s="135" t="s">
        <v>416</v>
      </c>
      <c r="H71" s="135" t="s">
        <v>417</v>
      </c>
      <c r="I71" s="139" t="s">
        <v>413</v>
      </c>
      <c r="J71" s="130" t="s">
        <v>1000</v>
      </c>
      <c r="K71" s="131" t="s">
        <v>1001</v>
      </c>
      <c r="L71" s="133">
        <v>116</v>
      </c>
      <c r="M71" s="134" t="s">
        <v>1003</v>
      </c>
      <c r="N71" s="162">
        <v>10</v>
      </c>
      <c r="O71" s="188">
        <v>0</v>
      </c>
      <c r="P71" s="144">
        <f t="shared" si="2"/>
        <v>0</v>
      </c>
      <c r="Q71" s="184">
        <v>25980000</v>
      </c>
      <c r="R71" s="184">
        <v>8660000</v>
      </c>
      <c r="S71" s="144">
        <f t="shared" si="3"/>
        <v>0.33333333333333331</v>
      </c>
      <c r="T71" s="162">
        <v>10</v>
      </c>
      <c r="U71" s="184">
        <v>8660000</v>
      </c>
      <c r="V71" s="143"/>
      <c r="W71" s="145"/>
      <c r="X71" s="143"/>
      <c r="Y71" s="145"/>
      <c r="Z71" s="143"/>
      <c r="AA71" s="146"/>
      <c r="AB71" s="132" t="s">
        <v>1067</v>
      </c>
    </row>
    <row r="72" spans="1:28" ht="84.75" customHeight="1" x14ac:dyDescent="0.25">
      <c r="A72" s="842"/>
      <c r="B72" s="809"/>
      <c r="C72" s="809" t="s">
        <v>418</v>
      </c>
      <c r="D72" s="131">
        <v>61</v>
      </c>
      <c r="E72" s="131" t="s">
        <v>419</v>
      </c>
      <c r="F72" s="131" t="s">
        <v>420</v>
      </c>
      <c r="G72" s="131" t="s">
        <v>421</v>
      </c>
      <c r="H72" s="131" t="s">
        <v>422</v>
      </c>
      <c r="I72" s="132" t="s">
        <v>423</v>
      </c>
      <c r="J72" s="130" t="s">
        <v>254</v>
      </c>
      <c r="K72" s="131" t="s">
        <v>255</v>
      </c>
      <c r="L72" s="133">
        <v>132</v>
      </c>
      <c r="M72" s="134" t="s">
        <v>996</v>
      </c>
      <c r="N72" s="142">
        <v>8</v>
      </c>
      <c r="O72" s="143">
        <v>8</v>
      </c>
      <c r="P72" s="141">
        <f t="shared" si="2"/>
        <v>1</v>
      </c>
      <c r="Q72" s="143">
        <v>37000000</v>
      </c>
      <c r="R72" s="186">
        <v>22240000</v>
      </c>
      <c r="S72" s="141">
        <f t="shared" si="3"/>
        <v>0.60108108108108105</v>
      </c>
      <c r="T72" s="142">
        <v>8</v>
      </c>
      <c r="U72" s="186">
        <v>22240000</v>
      </c>
      <c r="V72" s="143"/>
      <c r="W72" s="145"/>
      <c r="X72" s="143"/>
      <c r="Y72" s="145"/>
      <c r="Z72" s="143"/>
      <c r="AA72" s="146"/>
      <c r="AB72" s="132" t="s">
        <v>1070</v>
      </c>
    </row>
    <row r="73" spans="1:28" ht="60" customHeight="1" x14ac:dyDescent="0.25">
      <c r="A73" s="842"/>
      <c r="B73" s="809"/>
      <c r="C73" s="809"/>
      <c r="D73" s="131">
        <v>62</v>
      </c>
      <c r="E73" s="131" t="s">
        <v>426</v>
      </c>
      <c r="F73" s="131" t="s">
        <v>427</v>
      </c>
      <c r="G73" s="131" t="s">
        <v>428</v>
      </c>
      <c r="H73" s="131" t="s">
        <v>429</v>
      </c>
      <c r="I73" s="132" t="s">
        <v>430</v>
      </c>
      <c r="J73" s="130" t="s">
        <v>233</v>
      </c>
      <c r="K73" s="131" t="s">
        <v>234</v>
      </c>
      <c r="L73" s="133">
        <v>197</v>
      </c>
      <c r="M73" s="134" t="s">
        <v>217</v>
      </c>
      <c r="N73" s="155">
        <v>1</v>
      </c>
      <c r="O73" s="183">
        <v>0.2</v>
      </c>
      <c r="P73" s="144">
        <f t="shared" si="2"/>
        <v>0.2</v>
      </c>
      <c r="Q73" s="143">
        <v>69300000</v>
      </c>
      <c r="R73" s="145">
        <v>59520000</v>
      </c>
      <c r="S73" s="144">
        <f t="shared" si="3"/>
        <v>0.8588744588744589</v>
      </c>
      <c r="T73" s="155">
        <v>1</v>
      </c>
      <c r="U73" s="145">
        <v>59520000</v>
      </c>
      <c r="V73" s="143"/>
      <c r="W73" s="145"/>
      <c r="X73" s="143"/>
      <c r="Y73" s="145"/>
      <c r="Z73" s="143"/>
      <c r="AA73" s="146"/>
      <c r="AB73" s="132" t="s">
        <v>1030</v>
      </c>
    </row>
    <row r="74" spans="1:28" ht="60" customHeight="1" x14ac:dyDescent="0.25">
      <c r="A74" s="842"/>
      <c r="B74" s="809"/>
      <c r="C74" s="809"/>
      <c r="D74" s="131">
        <v>63</v>
      </c>
      <c r="E74" s="131" t="s">
        <v>431</v>
      </c>
      <c r="F74" s="131" t="s">
        <v>432</v>
      </c>
      <c r="G74" s="131" t="s">
        <v>433</v>
      </c>
      <c r="H74" s="131" t="s">
        <v>434</v>
      </c>
      <c r="I74" s="132" t="s">
        <v>435</v>
      </c>
      <c r="J74" s="130" t="s">
        <v>96</v>
      </c>
      <c r="K74" s="131" t="s">
        <v>96</v>
      </c>
      <c r="L74" s="131" t="s">
        <v>96</v>
      </c>
      <c r="M74" s="132" t="s">
        <v>96</v>
      </c>
      <c r="N74" s="142">
        <v>1</v>
      </c>
      <c r="O74" s="143">
        <v>0</v>
      </c>
      <c r="P74" s="141">
        <f t="shared" si="2"/>
        <v>0</v>
      </c>
      <c r="Q74" s="143">
        <v>1</v>
      </c>
      <c r="R74" s="145" t="e">
        <f>U74+W74+Y74+AA74</f>
        <v>#VALUE!</v>
      </c>
      <c r="S74" s="141" t="e">
        <f t="shared" si="3"/>
        <v>#VALUE!</v>
      </c>
      <c r="T74" s="142">
        <v>1</v>
      </c>
      <c r="U74" s="145" t="e">
        <f>X74+Z74+AB74+AD74</f>
        <v>#VALUE!</v>
      </c>
      <c r="V74" s="143"/>
      <c r="W74" s="145"/>
      <c r="X74" s="143"/>
      <c r="Y74" s="145"/>
      <c r="Z74" s="143"/>
      <c r="AA74" s="146"/>
      <c r="AB74" s="132" t="s">
        <v>1071</v>
      </c>
    </row>
    <row r="75" spans="1:28" ht="133.5" customHeight="1" x14ac:dyDescent="0.25">
      <c r="A75" s="842"/>
      <c r="B75" s="809"/>
      <c r="C75" s="809"/>
      <c r="D75" s="131">
        <v>64</v>
      </c>
      <c r="E75" s="135" t="s">
        <v>436</v>
      </c>
      <c r="F75" s="135" t="s">
        <v>437</v>
      </c>
      <c r="G75" s="135" t="s">
        <v>438</v>
      </c>
      <c r="H75" s="135" t="s">
        <v>439</v>
      </c>
      <c r="I75" s="139" t="s">
        <v>440</v>
      </c>
      <c r="J75" s="137" t="s">
        <v>389</v>
      </c>
      <c r="K75" s="133" t="s">
        <v>390</v>
      </c>
      <c r="L75" s="131" t="s">
        <v>441</v>
      </c>
      <c r="M75" s="152" t="s">
        <v>442</v>
      </c>
      <c r="N75" s="142">
        <v>12</v>
      </c>
      <c r="O75" s="143">
        <v>3</v>
      </c>
      <c r="P75" s="141">
        <f t="shared" si="2"/>
        <v>0.25</v>
      </c>
      <c r="Q75" s="143">
        <v>23800000</v>
      </c>
      <c r="R75" s="145">
        <v>750000</v>
      </c>
      <c r="S75" s="141">
        <f t="shared" si="3"/>
        <v>3.1512605042016806E-2</v>
      </c>
      <c r="T75" s="142">
        <v>12</v>
      </c>
      <c r="U75" s="145">
        <v>750000</v>
      </c>
      <c r="V75" s="143"/>
      <c r="W75" s="145"/>
      <c r="X75" s="143"/>
      <c r="Y75" s="145"/>
      <c r="Z75" s="143"/>
      <c r="AA75" s="146"/>
      <c r="AB75" s="132" t="s">
        <v>1072</v>
      </c>
    </row>
    <row r="76" spans="1:28" ht="106.5" customHeight="1" x14ac:dyDescent="0.25">
      <c r="A76" s="842"/>
      <c r="B76" s="809"/>
      <c r="C76" s="809"/>
      <c r="D76" s="131">
        <v>65</v>
      </c>
      <c r="E76" s="129" t="s">
        <v>443</v>
      </c>
      <c r="F76" s="131" t="s">
        <v>444</v>
      </c>
      <c r="G76" s="131" t="s">
        <v>445</v>
      </c>
      <c r="H76" s="131" t="s">
        <v>446</v>
      </c>
      <c r="I76" s="132" t="s">
        <v>447</v>
      </c>
      <c r="J76" s="138" t="s">
        <v>233</v>
      </c>
      <c r="K76" s="135" t="s">
        <v>234</v>
      </c>
      <c r="L76" s="133">
        <v>197</v>
      </c>
      <c r="M76" s="134" t="s">
        <v>217</v>
      </c>
      <c r="N76" s="155">
        <v>1</v>
      </c>
      <c r="O76" s="183">
        <v>0.2</v>
      </c>
      <c r="P76" s="144">
        <f t="shared" si="2"/>
        <v>0.2</v>
      </c>
      <c r="Q76" s="143">
        <v>69300000</v>
      </c>
      <c r="R76" s="145">
        <v>59520000</v>
      </c>
      <c r="S76" s="144">
        <f t="shared" si="3"/>
        <v>0.8588744588744589</v>
      </c>
      <c r="T76" s="155">
        <v>1</v>
      </c>
      <c r="U76" s="145">
        <v>59520000</v>
      </c>
      <c r="V76" s="143"/>
      <c r="W76" s="145"/>
      <c r="X76" s="143"/>
      <c r="Y76" s="145"/>
      <c r="Z76" s="143"/>
      <c r="AA76" s="146"/>
      <c r="AB76" s="132" t="s">
        <v>1023</v>
      </c>
    </row>
    <row r="77" spans="1:28" ht="116.25" customHeight="1" x14ac:dyDescent="0.25">
      <c r="A77" s="842"/>
      <c r="B77" s="809" t="s">
        <v>448</v>
      </c>
      <c r="C77" s="809" t="s">
        <v>449</v>
      </c>
      <c r="D77" s="131">
        <v>66</v>
      </c>
      <c r="E77" s="131" t="s">
        <v>450</v>
      </c>
      <c r="F77" s="131" t="s">
        <v>451</v>
      </c>
      <c r="G77" s="131" t="s">
        <v>452</v>
      </c>
      <c r="H77" s="131" t="s">
        <v>453</v>
      </c>
      <c r="I77" s="132" t="s">
        <v>454</v>
      </c>
      <c r="J77" s="130" t="s">
        <v>254</v>
      </c>
      <c r="K77" s="131" t="s">
        <v>255</v>
      </c>
      <c r="L77" s="42">
        <v>132</v>
      </c>
      <c r="M77" s="134" t="s">
        <v>996</v>
      </c>
      <c r="N77" s="142">
        <v>8</v>
      </c>
      <c r="O77" s="143">
        <v>8</v>
      </c>
      <c r="P77" s="141">
        <f t="shared" si="2"/>
        <v>1</v>
      </c>
      <c r="Q77" s="143">
        <v>37000000</v>
      </c>
      <c r="R77" s="186">
        <v>22240000</v>
      </c>
      <c r="S77" s="141">
        <f t="shared" si="3"/>
        <v>0.60108108108108105</v>
      </c>
      <c r="T77" s="142">
        <v>8</v>
      </c>
      <c r="U77" s="186">
        <v>22240000</v>
      </c>
      <c r="V77" s="143"/>
      <c r="W77" s="145"/>
      <c r="X77" s="143"/>
      <c r="Y77" s="145"/>
      <c r="Z77" s="143"/>
      <c r="AA77" s="146"/>
      <c r="AB77" s="192" t="s">
        <v>1094</v>
      </c>
    </row>
    <row r="78" spans="1:28" ht="60" customHeight="1" x14ac:dyDescent="0.25">
      <c r="A78" s="842"/>
      <c r="B78" s="809"/>
      <c r="C78" s="809"/>
      <c r="D78" s="131">
        <v>67</v>
      </c>
      <c r="E78" s="131" t="s">
        <v>456</v>
      </c>
      <c r="F78" s="131" t="s">
        <v>457</v>
      </c>
      <c r="G78" s="131" t="s">
        <v>458</v>
      </c>
      <c r="H78" s="131" t="s">
        <v>459</v>
      </c>
      <c r="I78" s="132" t="s">
        <v>460</v>
      </c>
      <c r="J78" s="826" t="s">
        <v>233</v>
      </c>
      <c r="K78" s="809" t="s">
        <v>234</v>
      </c>
      <c r="L78" s="837">
        <v>197</v>
      </c>
      <c r="M78" s="134" t="s">
        <v>217</v>
      </c>
      <c r="N78" s="921">
        <v>1</v>
      </c>
      <c r="O78" s="886">
        <v>0.2</v>
      </c>
      <c r="P78" s="801">
        <f t="shared" si="2"/>
        <v>0.2</v>
      </c>
      <c r="Q78" s="926">
        <v>69300000</v>
      </c>
      <c r="R78" s="928">
        <v>59520000</v>
      </c>
      <c r="S78" s="924">
        <f t="shared" si="3"/>
        <v>0.8588744588744589</v>
      </c>
      <c r="T78" s="921">
        <v>1</v>
      </c>
      <c r="U78" s="928">
        <v>59520000</v>
      </c>
      <c r="V78" s="143"/>
      <c r="W78" s="145"/>
      <c r="X78" s="143"/>
      <c r="Y78" s="145"/>
      <c r="Z78" s="143"/>
      <c r="AA78" s="146"/>
      <c r="AB78" s="944" t="s">
        <v>1073</v>
      </c>
    </row>
    <row r="79" spans="1:28" ht="78.75" customHeight="1" x14ac:dyDescent="0.25">
      <c r="A79" s="842"/>
      <c r="B79" s="809"/>
      <c r="C79" s="809"/>
      <c r="D79" s="131">
        <v>68</v>
      </c>
      <c r="E79" s="131" t="s">
        <v>461</v>
      </c>
      <c r="F79" s="131" t="s">
        <v>462</v>
      </c>
      <c r="G79" s="131" t="s">
        <v>463</v>
      </c>
      <c r="H79" s="131" t="s">
        <v>464</v>
      </c>
      <c r="I79" s="132" t="s">
        <v>465</v>
      </c>
      <c r="J79" s="826"/>
      <c r="K79" s="809"/>
      <c r="L79" s="837"/>
      <c r="M79" s="134" t="s">
        <v>217</v>
      </c>
      <c r="N79" s="922"/>
      <c r="O79" s="887"/>
      <c r="P79" s="802"/>
      <c r="Q79" s="931"/>
      <c r="R79" s="933"/>
      <c r="S79" s="936"/>
      <c r="T79" s="922"/>
      <c r="U79" s="933"/>
      <c r="V79" s="143"/>
      <c r="W79" s="145"/>
      <c r="X79" s="143"/>
      <c r="Y79" s="145"/>
      <c r="Z79" s="143"/>
      <c r="AA79" s="146"/>
      <c r="AB79" s="945"/>
    </row>
    <row r="80" spans="1:28" ht="60" customHeight="1" x14ac:dyDescent="0.25">
      <c r="A80" s="842"/>
      <c r="B80" s="809"/>
      <c r="C80" s="809" t="s">
        <v>466</v>
      </c>
      <c r="D80" s="131">
        <v>69</v>
      </c>
      <c r="E80" s="129" t="s">
        <v>467</v>
      </c>
      <c r="F80" s="131" t="s">
        <v>468</v>
      </c>
      <c r="G80" s="131" t="s">
        <v>469</v>
      </c>
      <c r="H80" s="131" t="s">
        <v>470</v>
      </c>
      <c r="I80" s="132" t="s">
        <v>471</v>
      </c>
      <c r="J80" s="826"/>
      <c r="K80" s="809"/>
      <c r="L80" s="837"/>
      <c r="M80" s="134" t="s">
        <v>217</v>
      </c>
      <c r="N80" s="922"/>
      <c r="O80" s="887"/>
      <c r="P80" s="802"/>
      <c r="Q80" s="931"/>
      <c r="R80" s="933"/>
      <c r="S80" s="936"/>
      <c r="T80" s="922"/>
      <c r="U80" s="933"/>
      <c r="V80" s="143"/>
      <c r="W80" s="145"/>
      <c r="X80" s="143"/>
      <c r="Y80" s="145"/>
      <c r="Z80" s="143"/>
      <c r="AA80" s="146"/>
      <c r="AB80" s="945"/>
    </row>
    <row r="81" spans="1:28" ht="60" customHeight="1" x14ac:dyDescent="0.25">
      <c r="A81" s="842"/>
      <c r="B81" s="809"/>
      <c r="C81" s="809"/>
      <c r="D81" s="131">
        <v>70</v>
      </c>
      <c r="E81" s="131" t="s">
        <v>472</v>
      </c>
      <c r="F81" s="131" t="s">
        <v>473</v>
      </c>
      <c r="G81" s="131" t="s">
        <v>474</v>
      </c>
      <c r="H81" s="131" t="s">
        <v>475</v>
      </c>
      <c r="I81" s="132" t="s">
        <v>476</v>
      </c>
      <c r="J81" s="826"/>
      <c r="K81" s="809"/>
      <c r="L81" s="837"/>
      <c r="M81" s="134" t="s">
        <v>217</v>
      </c>
      <c r="N81" s="935"/>
      <c r="O81" s="888"/>
      <c r="P81" s="803"/>
      <c r="Q81" s="927"/>
      <c r="R81" s="929"/>
      <c r="S81" s="925"/>
      <c r="T81" s="935"/>
      <c r="U81" s="929"/>
      <c r="V81" s="143"/>
      <c r="W81" s="145"/>
      <c r="X81" s="143"/>
      <c r="Y81" s="145"/>
      <c r="Z81" s="143"/>
      <c r="AA81" s="146"/>
      <c r="AB81" s="946"/>
    </row>
    <row r="82" spans="1:28" ht="90" customHeight="1" x14ac:dyDescent="0.25">
      <c r="A82" s="842"/>
      <c r="B82" s="809"/>
      <c r="C82" s="809"/>
      <c r="D82" s="131">
        <v>71</v>
      </c>
      <c r="E82" s="131" t="s">
        <v>477</v>
      </c>
      <c r="F82" s="131" t="s">
        <v>478</v>
      </c>
      <c r="G82" s="131" t="s">
        <v>479</v>
      </c>
      <c r="H82" s="131" t="s">
        <v>480</v>
      </c>
      <c r="I82" s="132" t="s">
        <v>481</v>
      </c>
      <c r="J82" s="130" t="s">
        <v>389</v>
      </c>
      <c r="K82" s="131" t="s">
        <v>603</v>
      </c>
      <c r="L82" s="135">
        <v>226</v>
      </c>
      <c r="M82" s="134" t="s">
        <v>1004</v>
      </c>
      <c r="N82" s="142">
        <v>12</v>
      </c>
      <c r="O82" s="143">
        <v>8</v>
      </c>
      <c r="P82" s="141">
        <f t="shared" si="2"/>
        <v>0.66666666666666663</v>
      </c>
      <c r="Q82" s="143">
        <v>210000000</v>
      </c>
      <c r="R82" s="174">
        <f>10000000+6800000+3580000+10900000+10900000+10150000+5000000+2700000+8145000</f>
        <v>68175000</v>
      </c>
      <c r="S82" s="141">
        <f t="shared" si="3"/>
        <v>0.32464285714285712</v>
      </c>
      <c r="T82" s="142">
        <v>12</v>
      </c>
      <c r="U82" s="174">
        <f>10000000+6800000+3580000+10900000+10900000+10150000+5000000+2700000+8145000</f>
        <v>68175000</v>
      </c>
      <c r="V82" s="143"/>
      <c r="W82" s="145"/>
      <c r="X82" s="143"/>
      <c r="Y82" s="145"/>
      <c r="Z82" s="143"/>
      <c r="AA82" s="146"/>
      <c r="AB82" s="132" t="s">
        <v>1015</v>
      </c>
    </row>
    <row r="83" spans="1:28" ht="60" customHeight="1" x14ac:dyDescent="0.25">
      <c r="A83" s="842"/>
      <c r="B83" s="809"/>
      <c r="C83" s="809"/>
      <c r="D83" s="131">
        <v>72</v>
      </c>
      <c r="E83" s="129" t="s">
        <v>483</v>
      </c>
      <c r="F83" s="131" t="s">
        <v>484</v>
      </c>
      <c r="G83" s="131" t="s">
        <v>485</v>
      </c>
      <c r="H83" s="131" t="s">
        <v>486</v>
      </c>
      <c r="I83" s="132" t="s">
        <v>1019</v>
      </c>
      <c r="J83" s="130" t="s">
        <v>233</v>
      </c>
      <c r="K83" s="131" t="s">
        <v>234</v>
      </c>
      <c r="L83" s="133">
        <v>197</v>
      </c>
      <c r="M83" s="172" t="s">
        <v>217</v>
      </c>
      <c r="N83" s="155">
        <v>1</v>
      </c>
      <c r="O83" s="183">
        <v>0.2</v>
      </c>
      <c r="P83" s="144">
        <f t="shared" si="2"/>
        <v>0.2</v>
      </c>
      <c r="Q83" s="143">
        <v>69300000</v>
      </c>
      <c r="R83" s="145">
        <v>59520000</v>
      </c>
      <c r="S83" s="144">
        <f t="shared" si="3"/>
        <v>0.8588744588744589</v>
      </c>
      <c r="T83" s="155">
        <v>1</v>
      </c>
      <c r="U83" s="145">
        <v>59520000</v>
      </c>
      <c r="V83" s="143"/>
      <c r="W83" s="145"/>
      <c r="X83" s="143"/>
      <c r="Y83" s="145"/>
      <c r="Z83" s="143"/>
      <c r="AA83" s="146"/>
      <c r="AB83" s="132" t="s">
        <v>1031</v>
      </c>
    </row>
    <row r="84" spans="1:28" ht="60" customHeight="1" x14ac:dyDescent="0.25">
      <c r="A84" s="842"/>
      <c r="B84" s="809"/>
      <c r="C84" s="809"/>
      <c r="D84" s="131">
        <v>73</v>
      </c>
      <c r="E84" s="131" t="s">
        <v>488</v>
      </c>
      <c r="F84" s="131" t="s">
        <v>489</v>
      </c>
      <c r="G84" s="131" t="s">
        <v>490</v>
      </c>
      <c r="H84" s="131" t="s">
        <v>491</v>
      </c>
      <c r="I84" s="132" t="s">
        <v>492</v>
      </c>
      <c r="J84" s="130" t="s">
        <v>236</v>
      </c>
      <c r="K84" s="131" t="s">
        <v>493</v>
      </c>
      <c r="L84" s="135">
        <v>84</v>
      </c>
      <c r="M84" s="153" t="s">
        <v>1005</v>
      </c>
      <c r="N84" s="161">
        <v>26</v>
      </c>
      <c r="O84" s="161">
        <v>28</v>
      </c>
      <c r="P84" s="144">
        <f t="shared" si="2"/>
        <v>1.0769230769230769</v>
      </c>
      <c r="Q84" s="143" t="s">
        <v>1079</v>
      </c>
      <c r="R84" s="145" t="s">
        <v>1079</v>
      </c>
      <c r="S84" s="144" t="e">
        <f t="shared" si="3"/>
        <v>#VALUE!</v>
      </c>
      <c r="T84" s="161">
        <v>26</v>
      </c>
      <c r="U84" s="145" t="s">
        <v>1079</v>
      </c>
      <c r="V84" s="143"/>
      <c r="W84" s="145"/>
      <c r="X84" s="143"/>
      <c r="Y84" s="145"/>
      <c r="Z84" s="143"/>
      <c r="AA84" s="146"/>
      <c r="AB84" s="192" t="s">
        <v>1095</v>
      </c>
    </row>
    <row r="85" spans="1:28" ht="60" customHeight="1" x14ac:dyDescent="0.25">
      <c r="A85" s="842" t="s">
        <v>495</v>
      </c>
      <c r="B85" s="837" t="s">
        <v>496</v>
      </c>
      <c r="C85" s="809" t="s">
        <v>497</v>
      </c>
      <c r="D85" s="131">
        <v>74</v>
      </c>
      <c r="E85" s="131" t="s">
        <v>498</v>
      </c>
      <c r="F85" s="131" t="s">
        <v>499</v>
      </c>
      <c r="G85" s="131" t="s">
        <v>500</v>
      </c>
      <c r="H85" s="131" t="s">
        <v>501</v>
      </c>
      <c r="I85" s="132" t="s">
        <v>502</v>
      </c>
      <c r="J85" s="130" t="s">
        <v>382</v>
      </c>
      <c r="K85" s="131" t="s">
        <v>383</v>
      </c>
      <c r="L85" s="135">
        <v>250</v>
      </c>
      <c r="M85" s="153" t="s">
        <v>384</v>
      </c>
      <c r="N85" s="142">
        <v>3</v>
      </c>
      <c r="O85" s="143">
        <v>1</v>
      </c>
      <c r="P85" s="141">
        <f t="shared" si="2"/>
        <v>0.33333333333333331</v>
      </c>
      <c r="Q85" s="143">
        <v>358000000</v>
      </c>
      <c r="R85" s="145">
        <v>84490000</v>
      </c>
      <c r="S85" s="141">
        <f t="shared" si="3"/>
        <v>0.23600558659217877</v>
      </c>
      <c r="T85" s="142">
        <v>3</v>
      </c>
      <c r="U85" s="145">
        <v>84490000</v>
      </c>
      <c r="V85" s="143"/>
      <c r="W85" s="145"/>
      <c r="X85" s="143"/>
      <c r="Y85" s="145"/>
      <c r="Z85" s="143"/>
      <c r="AA85" s="146"/>
      <c r="AB85" s="132" t="s">
        <v>1074</v>
      </c>
    </row>
    <row r="86" spans="1:28" ht="60" customHeight="1" x14ac:dyDescent="0.25">
      <c r="A86" s="842"/>
      <c r="B86" s="837"/>
      <c r="C86" s="809"/>
      <c r="D86" s="131">
        <v>75</v>
      </c>
      <c r="E86" s="131" t="s">
        <v>503</v>
      </c>
      <c r="F86" s="131" t="s">
        <v>504</v>
      </c>
      <c r="G86" s="131" t="s">
        <v>505</v>
      </c>
      <c r="H86" s="131" t="s">
        <v>506</v>
      </c>
      <c r="I86" s="132" t="s">
        <v>507</v>
      </c>
      <c r="J86" s="130" t="s">
        <v>406</v>
      </c>
      <c r="K86" s="131" t="s">
        <v>407</v>
      </c>
      <c r="L86" s="135">
        <v>231</v>
      </c>
      <c r="M86" s="153" t="s">
        <v>391</v>
      </c>
      <c r="N86" s="155">
        <v>1</v>
      </c>
      <c r="O86" s="183">
        <v>0.15</v>
      </c>
      <c r="P86" s="144">
        <f t="shared" si="2"/>
        <v>0.15</v>
      </c>
      <c r="Q86" s="143">
        <v>7250000</v>
      </c>
      <c r="R86" s="145">
        <v>1500000</v>
      </c>
      <c r="S86" s="144">
        <f t="shared" si="3"/>
        <v>0.20689655172413793</v>
      </c>
      <c r="T86" s="155">
        <v>1</v>
      </c>
      <c r="U86" s="145">
        <v>1500000</v>
      </c>
      <c r="V86" s="143"/>
      <c r="W86" s="145"/>
      <c r="X86" s="143"/>
      <c r="Y86" s="145"/>
      <c r="Z86" s="143"/>
      <c r="AA86" s="146"/>
      <c r="AB86" s="132" t="s">
        <v>1025</v>
      </c>
    </row>
    <row r="87" spans="1:28" ht="60" customHeight="1" x14ac:dyDescent="0.25">
      <c r="A87" s="842"/>
      <c r="B87" s="837"/>
      <c r="C87" s="809"/>
      <c r="D87" s="131">
        <v>76</v>
      </c>
      <c r="E87" s="131" t="s">
        <v>508</v>
      </c>
      <c r="F87" s="131" t="s">
        <v>509</v>
      </c>
      <c r="G87" s="131" t="s">
        <v>510</v>
      </c>
      <c r="H87" s="131" t="s">
        <v>511</v>
      </c>
      <c r="I87" s="86" t="s">
        <v>512</v>
      </c>
      <c r="J87" s="130" t="s">
        <v>389</v>
      </c>
      <c r="K87" s="131" t="s">
        <v>390</v>
      </c>
      <c r="L87" s="135">
        <v>232</v>
      </c>
      <c r="M87" s="132" t="s">
        <v>1006</v>
      </c>
      <c r="N87" s="142">
        <v>12</v>
      </c>
      <c r="O87" s="143">
        <v>3</v>
      </c>
      <c r="P87" s="141">
        <f t="shared" si="2"/>
        <v>0.25</v>
      </c>
      <c r="Q87" s="143">
        <v>23800000</v>
      </c>
      <c r="R87" s="145">
        <v>750000</v>
      </c>
      <c r="S87" s="141">
        <f t="shared" si="3"/>
        <v>3.1512605042016806E-2</v>
      </c>
      <c r="T87" s="142">
        <v>12</v>
      </c>
      <c r="U87" s="145">
        <v>750000</v>
      </c>
      <c r="V87" s="143"/>
      <c r="W87" s="145"/>
      <c r="X87" s="143"/>
      <c r="Y87" s="145"/>
      <c r="Z87" s="143"/>
      <c r="AA87" s="146"/>
      <c r="AB87" s="192" t="s">
        <v>1096</v>
      </c>
    </row>
    <row r="88" spans="1:28" ht="60" customHeight="1" x14ac:dyDescent="0.25">
      <c r="A88" s="842"/>
      <c r="B88" s="837"/>
      <c r="C88" s="809"/>
      <c r="D88" s="131">
        <v>77</v>
      </c>
      <c r="E88" s="131" t="s">
        <v>513</v>
      </c>
      <c r="F88" s="131" t="s">
        <v>514</v>
      </c>
      <c r="G88" s="131" t="s">
        <v>515</v>
      </c>
      <c r="H88" s="131" t="s">
        <v>516</v>
      </c>
      <c r="I88" s="132" t="s">
        <v>517</v>
      </c>
      <c r="J88" s="130" t="s">
        <v>215</v>
      </c>
      <c r="K88" s="131" t="s">
        <v>216</v>
      </c>
      <c r="L88" s="135">
        <v>197</v>
      </c>
      <c r="M88" s="132" t="s">
        <v>217</v>
      </c>
      <c r="N88" s="921">
        <v>1</v>
      </c>
      <c r="O88" s="886">
        <v>0.2</v>
      </c>
      <c r="P88" s="801">
        <f t="shared" si="2"/>
        <v>0.2</v>
      </c>
      <c r="Q88" s="926">
        <v>69300000</v>
      </c>
      <c r="R88" s="928">
        <v>59520000</v>
      </c>
      <c r="S88" s="924">
        <f t="shared" si="3"/>
        <v>0.8588744588744589</v>
      </c>
      <c r="T88" s="921">
        <v>1</v>
      </c>
      <c r="U88" s="928">
        <v>59520000</v>
      </c>
      <c r="V88" s="143"/>
      <c r="W88" s="145"/>
      <c r="X88" s="143"/>
      <c r="Y88" s="145"/>
      <c r="Z88" s="143"/>
      <c r="AA88" s="146"/>
      <c r="AB88" s="192" t="s">
        <v>1097</v>
      </c>
    </row>
    <row r="89" spans="1:28" ht="60" customHeight="1" x14ac:dyDescent="0.25">
      <c r="A89" s="842"/>
      <c r="B89" s="837"/>
      <c r="C89" s="809"/>
      <c r="D89" s="131">
        <v>78</v>
      </c>
      <c r="E89" s="131" t="s">
        <v>518</v>
      </c>
      <c r="F89" s="131" t="s">
        <v>519</v>
      </c>
      <c r="G89" s="131" t="s">
        <v>520</v>
      </c>
      <c r="H89" s="131" t="s">
        <v>516</v>
      </c>
      <c r="I89" s="132" t="s">
        <v>521</v>
      </c>
      <c r="J89" s="130" t="s">
        <v>215</v>
      </c>
      <c r="K89" s="131" t="s">
        <v>216</v>
      </c>
      <c r="L89" s="135">
        <v>197</v>
      </c>
      <c r="M89" s="132" t="s">
        <v>217</v>
      </c>
      <c r="N89" s="935"/>
      <c r="O89" s="888"/>
      <c r="P89" s="803"/>
      <c r="Q89" s="927"/>
      <c r="R89" s="929"/>
      <c r="S89" s="925"/>
      <c r="T89" s="935"/>
      <c r="U89" s="929"/>
      <c r="V89" s="143"/>
      <c r="W89" s="145"/>
      <c r="X89" s="143"/>
      <c r="Y89" s="145"/>
      <c r="Z89" s="143"/>
      <c r="AA89" s="146"/>
      <c r="AB89" s="944" t="s">
        <v>1075</v>
      </c>
    </row>
    <row r="90" spans="1:28" ht="60" customHeight="1" x14ac:dyDescent="0.25">
      <c r="A90" s="842"/>
      <c r="B90" s="837"/>
      <c r="C90" s="809" t="s">
        <v>522</v>
      </c>
      <c r="D90" s="131">
        <v>79</v>
      </c>
      <c r="E90" s="131" t="s">
        <v>523</v>
      </c>
      <c r="F90" s="131" t="s">
        <v>524</v>
      </c>
      <c r="G90" s="131" t="s">
        <v>525</v>
      </c>
      <c r="H90" s="131" t="s">
        <v>59</v>
      </c>
      <c r="I90" s="132" t="s">
        <v>521</v>
      </c>
      <c r="J90" s="137" t="s">
        <v>233</v>
      </c>
      <c r="K90" s="133" t="s">
        <v>995</v>
      </c>
      <c r="L90" s="131">
        <v>196</v>
      </c>
      <c r="M90" s="134" t="s">
        <v>994</v>
      </c>
      <c r="N90" s="158">
        <v>1</v>
      </c>
      <c r="O90" s="159">
        <v>0.4</v>
      </c>
      <c r="P90" s="141">
        <f t="shared" si="2"/>
        <v>0.4</v>
      </c>
      <c r="Q90" s="143">
        <v>56400000</v>
      </c>
      <c r="R90" s="145">
        <v>56400000</v>
      </c>
      <c r="S90" s="141">
        <f t="shared" si="3"/>
        <v>1</v>
      </c>
      <c r="T90" s="158">
        <v>1</v>
      </c>
      <c r="U90" s="145">
        <v>56400000</v>
      </c>
      <c r="V90" s="143"/>
      <c r="W90" s="145"/>
      <c r="X90" s="143"/>
      <c r="Y90" s="145"/>
      <c r="Z90" s="143"/>
      <c r="AA90" s="146"/>
      <c r="AB90" s="946"/>
    </row>
    <row r="91" spans="1:28" ht="60" customHeight="1" x14ac:dyDescent="0.25">
      <c r="A91" s="842"/>
      <c r="B91" s="837"/>
      <c r="C91" s="809"/>
      <c r="D91" s="131">
        <v>80</v>
      </c>
      <c r="E91" s="131" t="s">
        <v>527</v>
      </c>
      <c r="F91" s="131" t="s">
        <v>528</v>
      </c>
      <c r="G91" s="131" t="s">
        <v>529</v>
      </c>
      <c r="H91" s="131" t="s">
        <v>530</v>
      </c>
      <c r="I91" s="86" t="s">
        <v>531</v>
      </c>
      <c r="J91" s="130" t="s">
        <v>532</v>
      </c>
      <c r="K91" s="131" t="s">
        <v>533</v>
      </c>
      <c r="L91" s="131" t="s">
        <v>534</v>
      </c>
      <c r="M91" s="132" t="s">
        <v>535</v>
      </c>
      <c r="N91" s="142">
        <v>1</v>
      </c>
      <c r="O91" s="143">
        <v>0.25</v>
      </c>
      <c r="P91" s="141">
        <f t="shared" si="2"/>
        <v>0.25</v>
      </c>
      <c r="Q91" s="143">
        <v>20950000</v>
      </c>
      <c r="R91" s="145">
        <v>5600000</v>
      </c>
      <c r="S91" s="141">
        <f t="shared" si="3"/>
        <v>0.26730310262529833</v>
      </c>
      <c r="T91" s="142">
        <v>1</v>
      </c>
      <c r="U91" s="145">
        <v>5600000</v>
      </c>
      <c r="V91" s="143"/>
      <c r="W91" s="145"/>
      <c r="X91" s="143"/>
      <c r="Y91" s="145"/>
      <c r="Z91" s="143"/>
      <c r="AA91" s="146"/>
      <c r="AB91" s="132" t="s">
        <v>1026</v>
      </c>
    </row>
    <row r="92" spans="1:28" ht="126.75" customHeight="1" x14ac:dyDescent="0.25">
      <c r="A92" s="842"/>
      <c r="B92" s="837"/>
      <c r="C92" s="809"/>
      <c r="D92" s="131">
        <v>81</v>
      </c>
      <c r="E92" s="131" t="s">
        <v>536</v>
      </c>
      <c r="F92" s="131" t="s">
        <v>537</v>
      </c>
      <c r="G92" s="131" t="s">
        <v>538</v>
      </c>
      <c r="H92" s="131" t="s">
        <v>539</v>
      </c>
      <c r="I92" s="132" t="s">
        <v>540</v>
      </c>
      <c r="J92" s="130" t="s">
        <v>265</v>
      </c>
      <c r="K92" s="131" t="s">
        <v>266</v>
      </c>
      <c r="L92" s="135">
        <v>186</v>
      </c>
      <c r="M92" s="132" t="s">
        <v>526</v>
      </c>
      <c r="N92" s="158">
        <v>1</v>
      </c>
      <c r="O92" s="159">
        <v>0.1</v>
      </c>
      <c r="P92" s="141">
        <f t="shared" si="2"/>
        <v>0.1</v>
      </c>
      <c r="Q92" s="167">
        <v>40000000</v>
      </c>
      <c r="R92" s="167">
        <v>7500000</v>
      </c>
      <c r="S92" s="141">
        <f t="shared" si="3"/>
        <v>0.1875</v>
      </c>
      <c r="T92" s="158">
        <v>1</v>
      </c>
      <c r="U92" s="167">
        <v>7500000</v>
      </c>
      <c r="V92" s="143"/>
      <c r="W92" s="145"/>
      <c r="X92" s="143"/>
      <c r="Y92" s="145"/>
      <c r="Z92" s="143"/>
      <c r="AA92" s="146"/>
      <c r="AB92" s="132" t="s">
        <v>1076</v>
      </c>
    </row>
    <row r="93" spans="1:28" ht="60" customHeight="1" x14ac:dyDescent="0.25">
      <c r="A93" s="842"/>
      <c r="B93" s="837"/>
      <c r="C93" s="809"/>
      <c r="D93" s="131">
        <v>82</v>
      </c>
      <c r="E93" s="131" t="s">
        <v>541</v>
      </c>
      <c r="F93" s="131" t="s">
        <v>542</v>
      </c>
      <c r="G93" s="131" t="s">
        <v>543</v>
      </c>
      <c r="H93" s="131" t="s">
        <v>59</v>
      </c>
      <c r="I93" s="825" t="s">
        <v>544</v>
      </c>
      <c r="J93" s="826" t="s">
        <v>215</v>
      </c>
      <c r="K93" s="809" t="s">
        <v>216</v>
      </c>
      <c r="L93" s="836">
        <v>197</v>
      </c>
      <c r="M93" s="810" t="s">
        <v>217</v>
      </c>
      <c r="N93" s="921">
        <v>1</v>
      </c>
      <c r="O93" s="886">
        <v>0.2</v>
      </c>
      <c r="P93" s="801">
        <f t="shared" si="2"/>
        <v>0.2</v>
      </c>
      <c r="Q93" s="926">
        <v>69300000</v>
      </c>
      <c r="R93" s="928">
        <v>59520000</v>
      </c>
      <c r="S93" s="924">
        <f t="shared" si="3"/>
        <v>0.8588744588744589</v>
      </c>
      <c r="T93" s="921">
        <v>1</v>
      </c>
      <c r="U93" s="928">
        <v>59520000</v>
      </c>
      <c r="V93" s="143"/>
      <c r="W93" s="145"/>
      <c r="X93" s="143"/>
      <c r="Y93" s="145"/>
      <c r="Z93" s="143"/>
      <c r="AA93" s="146"/>
      <c r="AB93" s="944" t="s">
        <v>1032</v>
      </c>
    </row>
    <row r="94" spans="1:28" ht="60" customHeight="1" x14ac:dyDescent="0.25">
      <c r="A94" s="842"/>
      <c r="B94" s="837"/>
      <c r="C94" s="809"/>
      <c r="D94" s="131">
        <v>83</v>
      </c>
      <c r="E94" s="131" t="s">
        <v>545</v>
      </c>
      <c r="F94" s="131" t="s">
        <v>546</v>
      </c>
      <c r="G94" s="131" t="s">
        <v>547</v>
      </c>
      <c r="H94" s="131" t="s">
        <v>548</v>
      </c>
      <c r="I94" s="825"/>
      <c r="J94" s="826"/>
      <c r="K94" s="809"/>
      <c r="L94" s="836"/>
      <c r="M94" s="810"/>
      <c r="N94" s="935"/>
      <c r="O94" s="888"/>
      <c r="P94" s="803"/>
      <c r="Q94" s="927"/>
      <c r="R94" s="929"/>
      <c r="S94" s="925"/>
      <c r="T94" s="935"/>
      <c r="U94" s="929"/>
      <c r="V94" s="143"/>
      <c r="W94" s="145"/>
      <c r="X94" s="143"/>
      <c r="Y94" s="145"/>
      <c r="Z94" s="143"/>
      <c r="AA94" s="146"/>
      <c r="AB94" s="946"/>
    </row>
    <row r="95" spans="1:28" ht="60" customHeight="1" x14ac:dyDescent="0.25">
      <c r="A95" s="842"/>
      <c r="B95" s="837"/>
      <c r="C95" s="809"/>
      <c r="D95" s="131">
        <v>84</v>
      </c>
      <c r="E95" s="131" t="s">
        <v>549</v>
      </c>
      <c r="F95" s="131" t="s">
        <v>550</v>
      </c>
      <c r="G95" s="131" t="s">
        <v>551</v>
      </c>
      <c r="H95" s="131" t="s">
        <v>59</v>
      </c>
      <c r="I95" s="153" t="s">
        <v>552</v>
      </c>
      <c r="J95" s="130" t="s">
        <v>233</v>
      </c>
      <c r="K95" s="131" t="s">
        <v>1008</v>
      </c>
      <c r="L95" s="135">
        <v>191</v>
      </c>
      <c r="M95" s="132" t="s">
        <v>1007</v>
      </c>
      <c r="N95" s="158">
        <v>1</v>
      </c>
      <c r="O95" s="159">
        <v>0.3</v>
      </c>
      <c r="P95" s="141">
        <f t="shared" si="2"/>
        <v>0.3</v>
      </c>
      <c r="Q95" s="167">
        <f xml:space="preserve"> 170000000 + 1015000000</f>
        <v>1185000000</v>
      </c>
      <c r="R95" s="175">
        <v>179880000</v>
      </c>
      <c r="S95" s="141">
        <f t="shared" si="3"/>
        <v>0.15179746835443039</v>
      </c>
      <c r="T95" s="158">
        <v>1</v>
      </c>
      <c r="U95" s="175">
        <v>179880000</v>
      </c>
      <c r="V95" s="143"/>
      <c r="W95" s="145"/>
      <c r="X95" s="143"/>
      <c r="Y95" s="145"/>
      <c r="Z95" s="143"/>
      <c r="AA95" s="146"/>
      <c r="AB95" s="132" t="s">
        <v>1016</v>
      </c>
    </row>
    <row r="96" spans="1:28" ht="60" customHeight="1" x14ac:dyDescent="0.25">
      <c r="A96" s="842"/>
      <c r="B96" s="837"/>
      <c r="C96" s="809"/>
      <c r="D96" s="131">
        <v>85</v>
      </c>
      <c r="E96" s="131" t="s">
        <v>553</v>
      </c>
      <c r="F96" s="131" t="s">
        <v>554</v>
      </c>
      <c r="G96" s="131" t="s">
        <v>555</v>
      </c>
      <c r="H96" s="131" t="s">
        <v>556</v>
      </c>
      <c r="I96" s="153" t="s">
        <v>557</v>
      </c>
      <c r="J96" s="826" t="s">
        <v>215</v>
      </c>
      <c r="K96" s="809" t="s">
        <v>216</v>
      </c>
      <c r="L96" s="836">
        <v>197</v>
      </c>
      <c r="M96" s="810" t="s">
        <v>217</v>
      </c>
      <c r="N96" s="921">
        <v>1</v>
      </c>
      <c r="O96" s="886">
        <v>0.2</v>
      </c>
      <c r="P96" s="801">
        <f t="shared" si="2"/>
        <v>0.2</v>
      </c>
      <c r="Q96" s="926">
        <v>69300000</v>
      </c>
      <c r="R96" s="928">
        <v>59520000</v>
      </c>
      <c r="S96" s="924">
        <f t="shared" si="3"/>
        <v>0.8588744588744589</v>
      </c>
      <c r="T96" s="921">
        <v>1</v>
      </c>
      <c r="U96" s="928">
        <v>59520000</v>
      </c>
      <c r="V96" s="143"/>
      <c r="W96" s="145"/>
      <c r="X96" s="143"/>
      <c r="Y96" s="145"/>
      <c r="Z96" s="143"/>
      <c r="AA96" s="146"/>
      <c r="AB96" s="132" t="s">
        <v>1033</v>
      </c>
    </row>
    <row r="97" spans="1:28" ht="60" customHeight="1" x14ac:dyDescent="0.25">
      <c r="A97" s="842"/>
      <c r="B97" s="837" t="s">
        <v>558</v>
      </c>
      <c r="C97" s="809" t="s">
        <v>559</v>
      </c>
      <c r="D97" s="131">
        <v>86</v>
      </c>
      <c r="E97" s="131" t="s">
        <v>560</v>
      </c>
      <c r="F97" s="131" t="s">
        <v>561</v>
      </c>
      <c r="G97" s="131" t="s">
        <v>562</v>
      </c>
      <c r="H97" s="131" t="s">
        <v>563</v>
      </c>
      <c r="I97" s="154" t="s">
        <v>564</v>
      </c>
      <c r="J97" s="826"/>
      <c r="K97" s="809"/>
      <c r="L97" s="836"/>
      <c r="M97" s="810"/>
      <c r="N97" s="922"/>
      <c r="O97" s="887"/>
      <c r="P97" s="802"/>
      <c r="Q97" s="931"/>
      <c r="R97" s="933"/>
      <c r="S97" s="936"/>
      <c r="T97" s="922"/>
      <c r="U97" s="933"/>
      <c r="V97" s="143"/>
      <c r="W97" s="145"/>
      <c r="X97" s="143"/>
      <c r="Y97" s="145"/>
      <c r="Z97" s="143"/>
      <c r="AA97" s="146"/>
      <c r="AB97" s="192" t="s">
        <v>1098</v>
      </c>
    </row>
    <row r="98" spans="1:28" ht="60" customHeight="1" x14ac:dyDescent="0.25">
      <c r="A98" s="842"/>
      <c r="B98" s="837"/>
      <c r="C98" s="809"/>
      <c r="D98" s="131">
        <v>87</v>
      </c>
      <c r="E98" s="131" t="s">
        <v>565</v>
      </c>
      <c r="F98" s="131" t="s">
        <v>566</v>
      </c>
      <c r="G98" s="131" t="s">
        <v>567</v>
      </c>
      <c r="H98" s="131" t="s">
        <v>568</v>
      </c>
      <c r="I98" s="153" t="s">
        <v>569</v>
      </c>
      <c r="J98" s="826"/>
      <c r="K98" s="809"/>
      <c r="L98" s="836"/>
      <c r="M98" s="810"/>
      <c r="N98" s="935"/>
      <c r="O98" s="888"/>
      <c r="P98" s="803"/>
      <c r="Q98" s="927"/>
      <c r="R98" s="929"/>
      <c r="S98" s="925"/>
      <c r="T98" s="935"/>
      <c r="U98" s="929"/>
      <c r="V98" s="143"/>
      <c r="W98" s="145"/>
      <c r="X98" s="143"/>
      <c r="Y98" s="145"/>
      <c r="Z98" s="143"/>
      <c r="AA98" s="146"/>
      <c r="AB98" s="192" t="s">
        <v>1099</v>
      </c>
    </row>
    <row r="99" spans="1:28" ht="60" customHeight="1" x14ac:dyDescent="0.25">
      <c r="A99" s="842"/>
      <c r="B99" s="837"/>
      <c r="C99" s="809"/>
      <c r="D99" s="131">
        <v>88</v>
      </c>
      <c r="E99" s="131" t="s">
        <v>570</v>
      </c>
      <c r="F99" s="131" t="s">
        <v>571</v>
      </c>
      <c r="G99" s="131" t="s">
        <v>572</v>
      </c>
      <c r="H99" s="131" t="s">
        <v>59</v>
      </c>
      <c r="I99" s="153" t="s">
        <v>573</v>
      </c>
      <c r="J99" s="852" t="s">
        <v>574</v>
      </c>
      <c r="K99" s="836"/>
      <c r="L99" s="836"/>
      <c r="M99" s="900"/>
      <c r="N99" s="142"/>
      <c r="O99" s="143">
        <f>T99+V99+X99+Z99</f>
        <v>0</v>
      </c>
      <c r="P99" s="144"/>
      <c r="Q99" s="143"/>
      <c r="R99" s="145" t="e">
        <f>U99+W99+Y99+AA99</f>
        <v>#VALUE!</v>
      </c>
      <c r="S99" s="144"/>
      <c r="T99" s="142"/>
      <c r="U99" s="145" t="e">
        <f>X99+Z99+AB99+AD99</f>
        <v>#VALUE!</v>
      </c>
      <c r="V99" s="143"/>
      <c r="W99" s="145"/>
      <c r="X99" s="143"/>
      <c r="Y99" s="145"/>
      <c r="Z99" s="143"/>
      <c r="AA99" s="146"/>
      <c r="AB99" s="132" t="s">
        <v>1034</v>
      </c>
    </row>
    <row r="100" spans="1:28" ht="60" customHeight="1" x14ac:dyDescent="0.25">
      <c r="A100" s="842"/>
      <c r="B100" s="837" t="s">
        <v>558</v>
      </c>
      <c r="C100" s="809" t="s">
        <v>559</v>
      </c>
      <c r="D100" s="131">
        <v>89</v>
      </c>
      <c r="E100" s="131" t="s">
        <v>575</v>
      </c>
      <c r="F100" s="131" t="s">
        <v>576</v>
      </c>
      <c r="G100" s="131" t="s">
        <v>577</v>
      </c>
      <c r="H100" s="131" t="s">
        <v>59</v>
      </c>
      <c r="I100" s="132" t="s">
        <v>578</v>
      </c>
      <c r="J100" s="826" t="s">
        <v>215</v>
      </c>
      <c r="K100" s="809" t="s">
        <v>216</v>
      </c>
      <c r="L100" s="836">
        <v>197</v>
      </c>
      <c r="M100" s="810" t="s">
        <v>217</v>
      </c>
      <c r="N100" s="921">
        <v>1</v>
      </c>
      <c r="O100" s="886">
        <v>0.2</v>
      </c>
      <c r="P100" s="801">
        <f>(O100/N100)*1</f>
        <v>0.2</v>
      </c>
      <c r="Q100" s="926">
        <v>69300000</v>
      </c>
      <c r="R100" s="928">
        <v>59520000</v>
      </c>
      <c r="S100" s="924">
        <f>(R100/Q100)*1</f>
        <v>0.8588744588744589</v>
      </c>
      <c r="T100" s="921">
        <v>1</v>
      </c>
      <c r="U100" s="928">
        <v>59520000</v>
      </c>
      <c r="V100" s="143"/>
      <c r="W100" s="145"/>
      <c r="X100" s="143"/>
      <c r="Y100" s="145"/>
      <c r="Z100" s="143"/>
      <c r="AA100" s="146"/>
      <c r="AB100" s="944" t="s">
        <v>1024</v>
      </c>
    </row>
    <row r="101" spans="1:28" ht="60" customHeight="1" x14ac:dyDescent="0.25">
      <c r="A101" s="842"/>
      <c r="B101" s="837"/>
      <c r="C101" s="809"/>
      <c r="D101" s="131">
        <v>90</v>
      </c>
      <c r="E101" s="131" t="s">
        <v>579</v>
      </c>
      <c r="F101" s="131" t="s">
        <v>580</v>
      </c>
      <c r="G101" s="131" t="s">
        <v>581</v>
      </c>
      <c r="H101" s="131" t="s">
        <v>563</v>
      </c>
      <c r="I101" s="132" t="s">
        <v>582</v>
      </c>
      <c r="J101" s="826"/>
      <c r="K101" s="809"/>
      <c r="L101" s="836"/>
      <c r="M101" s="810"/>
      <c r="N101" s="935"/>
      <c r="O101" s="888"/>
      <c r="P101" s="803"/>
      <c r="Q101" s="927"/>
      <c r="R101" s="929"/>
      <c r="S101" s="925"/>
      <c r="T101" s="935"/>
      <c r="U101" s="929"/>
      <c r="V101" s="143"/>
      <c r="W101" s="145"/>
      <c r="X101" s="143"/>
      <c r="Y101" s="145"/>
      <c r="Z101" s="143"/>
      <c r="AA101" s="146"/>
      <c r="AB101" s="945"/>
    </row>
    <row r="102" spans="1:28" ht="60" customHeight="1" x14ac:dyDescent="0.25">
      <c r="A102" s="842"/>
      <c r="B102" s="837"/>
      <c r="C102" s="809"/>
      <c r="D102" s="131">
        <v>91</v>
      </c>
      <c r="E102" s="131" t="s">
        <v>583</v>
      </c>
      <c r="F102" s="131" t="s">
        <v>584</v>
      </c>
      <c r="G102" s="131" t="s">
        <v>585</v>
      </c>
      <c r="H102" s="131" t="s">
        <v>586</v>
      </c>
      <c r="I102" s="132" t="s">
        <v>587</v>
      </c>
      <c r="J102" s="130" t="s">
        <v>588</v>
      </c>
      <c r="K102" s="131" t="s">
        <v>589</v>
      </c>
      <c r="L102" s="131" t="s">
        <v>590</v>
      </c>
      <c r="M102" s="132" t="s">
        <v>591</v>
      </c>
      <c r="N102" s="155">
        <v>1</v>
      </c>
      <c r="O102" s="183">
        <v>0.2</v>
      </c>
      <c r="P102" s="144">
        <f>(O102/N102)*1</f>
        <v>0.2</v>
      </c>
      <c r="Q102" s="143">
        <v>69300000</v>
      </c>
      <c r="R102" s="145">
        <v>59520000</v>
      </c>
      <c r="S102" s="144">
        <f>(R102/Q102)*1</f>
        <v>0.8588744588744589</v>
      </c>
      <c r="T102" s="155">
        <v>1</v>
      </c>
      <c r="U102" s="145">
        <v>59520000</v>
      </c>
      <c r="V102" s="143"/>
      <c r="W102" s="145"/>
      <c r="X102" s="143"/>
      <c r="Y102" s="145"/>
      <c r="Z102" s="143"/>
      <c r="AA102" s="146"/>
      <c r="AB102" s="946"/>
    </row>
    <row r="103" spans="1:28" ht="60" customHeight="1" x14ac:dyDescent="0.25">
      <c r="A103" s="842"/>
      <c r="B103" s="837"/>
      <c r="C103" s="809"/>
      <c r="D103" s="131">
        <v>92</v>
      </c>
      <c r="E103" s="131" t="s">
        <v>592</v>
      </c>
      <c r="F103" s="131" t="s">
        <v>593</v>
      </c>
      <c r="G103" s="131" t="s">
        <v>594</v>
      </c>
      <c r="H103" s="131" t="s">
        <v>595</v>
      </c>
      <c r="I103" s="132" t="s">
        <v>596</v>
      </c>
      <c r="J103" s="130" t="s">
        <v>389</v>
      </c>
      <c r="K103" s="131" t="s">
        <v>390</v>
      </c>
      <c r="L103" s="135">
        <v>231</v>
      </c>
      <c r="M103" s="132" t="s">
        <v>1009</v>
      </c>
      <c r="N103" s="155">
        <v>1</v>
      </c>
      <c r="O103" s="183">
        <v>0.15</v>
      </c>
      <c r="P103" s="144">
        <f>(O103/N103)*1</f>
        <v>0.15</v>
      </c>
      <c r="Q103" s="143">
        <v>7250000</v>
      </c>
      <c r="R103" s="145">
        <v>1500000</v>
      </c>
      <c r="S103" s="144">
        <f>(R103/Q103)*1</f>
        <v>0.20689655172413793</v>
      </c>
      <c r="T103" s="155">
        <v>1</v>
      </c>
      <c r="U103" s="145">
        <v>1500000</v>
      </c>
      <c r="V103" s="143"/>
      <c r="W103" s="145"/>
      <c r="X103" s="143"/>
      <c r="Y103" s="145"/>
      <c r="Z103" s="143"/>
      <c r="AA103" s="146"/>
      <c r="AB103" s="132" t="s">
        <v>1025</v>
      </c>
    </row>
    <row r="104" spans="1:28" ht="60" customHeight="1" x14ac:dyDescent="0.25">
      <c r="A104" s="842"/>
      <c r="B104" s="837"/>
      <c r="C104" s="809"/>
      <c r="D104" s="131">
        <v>93</v>
      </c>
      <c r="E104" s="131" t="s">
        <v>598</v>
      </c>
      <c r="F104" s="131" t="s">
        <v>599</v>
      </c>
      <c r="G104" s="131" t="s">
        <v>600</v>
      </c>
      <c r="H104" s="131" t="s">
        <v>601</v>
      </c>
      <c r="I104" s="132" t="s">
        <v>602</v>
      </c>
      <c r="J104" s="130" t="s">
        <v>389</v>
      </c>
      <c r="K104" s="131" t="s">
        <v>603</v>
      </c>
      <c r="L104" s="131">
        <v>226</v>
      </c>
      <c r="M104" s="132" t="s">
        <v>1010</v>
      </c>
      <c r="N104" s="142">
        <v>12</v>
      </c>
      <c r="O104" s="143">
        <v>8</v>
      </c>
      <c r="P104" s="141">
        <f>(O104/N104)*1</f>
        <v>0.66666666666666663</v>
      </c>
      <c r="Q104" s="143">
        <v>210000000</v>
      </c>
      <c r="R104" s="174">
        <f>10000000+6800000+3580000+10900000+10900000+10150000+5000000+2700000+8145000</f>
        <v>68175000</v>
      </c>
      <c r="S104" s="141">
        <f>(R104/Q104)*1</f>
        <v>0.32464285714285712</v>
      </c>
      <c r="T104" s="142">
        <v>12</v>
      </c>
      <c r="U104" s="174">
        <f>10000000+6800000+3580000+10900000+10900000+10150000+5000000+2700000+8145000</f>
        <v>68175000</v>
      </c>
      <c r="V104" s="143"/>
      <c r="W104" s="145"/>
      <c r="X104" s="143"/>
      <c r="Y104" s="145"/>
      <c r="Z104" s="143"/>
      <c r="AA104" s="146"/>
      <c r="AB104" s="132" t="s">
        <v>1017</v>
      </c>
    </row>
    <row r="105" spans="1:28" ht="258.75" customHeight="1" x14ac:dyDescent="0.25">
      <c r="A105" s="842"/>
      <c r="B105" s="837"/>
      <c r="C105" s="809"/>
      <c r="D105" s="131">
        <v>94</v>
      </c>
      <c r="E105" s="131" t="s">
        <v>605</v>
      </c>
      <c r="F105" s="131" t="s">
        <v>606</v>
      </c>
      <c r="G105" s="131" t="s">
        <v>607</v>
      </c>
      <c r="H105" s="131" t="s">
        <v>608</v>
      </c>
      <c r="I105" s="132" t="s">
        <v>609</v>
      </c>
      <c r="J105" s="130" t="s">
        <v>254</v>
      </c>
      <c r="K105" s="135" t="s">
        <v>262</v>
      </c>
      <c r="L105" s="131">
        <v>137</v>
      </c>
      <c r="M105" s="132" t="s">
        <v>263</v>
      </c>
      <c r="N105" s="142">
        <v>12</v>
      </c>
      <c r="O105" s="143">
        <v>2</v>
      </c>
      <c r="P105" s="141">
        <f>(O105/N105)*1</f>
        <v>0.16666666666666666</v>
      </c>
      <c r="Q105" s="143">
        <v>53000000</v>
      </c>
      <c r="R105" s="186">
        <v>26400000</v>
      </c>
      <c r="S105" s="141">
        <f>(R105/Q105)*1</f>
        <v>0.49811320754716981</v>
      </c>
      <c r="T105" s="142">
        <v>12</v>
      </c>
      <c r="U105" s="186">
        <v>26400000</v>
      </c>
      <c r="V105" s="143"/>
      <c r="W105" s="145"/>
      <c r="X105" s="143"/>
      <c r="Y105" s="145"/>
      <c r="Z105" s="143"/>
      <c r="AA105" s="146"/>
      <c r="AB105" s="132" t="s">
        <v>1077</v>
      </c>
    </row>
    <row r="106" spans="1:28" ht="60" customHeight="1" x14ac:dyDescent="0.25">
      <c r="A106" s="842"/>
      <c r="B106" s="837"/>
      <c r="C106" s="809"/>
      <c r="D106" s="131">
        <v>95</v>
      </c>
      <c r="E106" s="129" t="s">
        <v>610</v>
      </c>
      <c r="F106" s="131" t="s">
        <v>611</v>
      </c>
      <c r="G106" s="131" t="s">
        <v>612</v>
      </c>
      <c r="H106" s="131" t="s">
        <v>87</v>
      </c>
      <c r="I106" s="132" t="s">
        <v>613</v>
      </c>
      <c r="J106" s="826" t="s">
        <v>215</v>
      </c>
      <c r="K106" s="809" t="s">
        <v>216</v>
      </c>
      <c r="L106" s="836">
        <v>197</v>
      </c>
      <c r="M106" s="810" t="s">
        <v>217</v>
      </c>
      <c r="N106" s="921">
        <v>1</v>
      </c>
      <c r="O106" s="886">
        <v>0.2</v>
      </c>
      <c r="P106" s="801">
        <f>(O106/N106)*1</f>
        <v>0.2</v>
      </c>
      <c r="Q106" s="926">
        <v>69300000</v>
      </c>
      <c r="R106" s="928">
        <v>59520000</v>
      </c>
      <c r="S106" s="924">
        <f>(R106/Q106)*1</f>
        <v>0.8588744588744589</v>
      </c>
      <c r="T106" s="921">
        <v>1</v>
      </c>
      <c r="U106" s="928">
        <v>59520000</v>
      </c>
      <c r="V106" s="143"/>
      <c r="W106" s="145"/>
      <c r="X106" s="143"/>
      <c r="Y106" s="145"/>
      <c r="Z106" s="143"/>
      <c r="AA106" s="146"/>
      <c r="AB106" s="944" t="s">
        <v>1078</v>
      </c>
    </row>
    <row r="107" spans="1:28" ht="60" customHeight="1" x14ac:dyDescent="0.25">
      <c r="A107" s="842"/>
      <c r="B107" s="837"/>
      <c r="C107" s="809"/>
      <c r="D107" s="131">
        <v>96</v>
      </c>
      <c r="E107" s="129" t="s">
        <v>614</v>
      </c>
      <c r="F107" s="131" t="s">
        <v>615</v>
      </c>
      <c r="G107" s="131" t="s">
        <v>616</v>
      </c>
      <c r="H107" s="131" t="s">
        <v>59</v>
      </c>
      <c r="I107" s="132" t="s">
        <v>617</v>
      </c>
      <c r="J107" s="826"/>
      <c r="K107" s="809"/>
      <c r="L107" s="836"/>
      <c r="M107" s="810"/>
      <c r="N107" s="935"/>
      <c r="O107" s="888"/>
      <c r="P107" s="803"/>
      <c r="Q107" s="927"/>
      <c r="R107" s="929"/>
      <c r="S107" s="925"/>
      <c r="T107" s="935"/>
      <c r="U107" s="929"/>
      <c r="V107" s="143"/>
      <c r="W107" s="145"/>
      <c r="X107" s="143"/>
      <c r="Y107" s="145"/>
      <c r="Z107" s="143"/>
      <c r="AA107" s="146"/>
      <c r="AB107" s="945"/>
    </row>
    <row r="108" spans="1:28" ht="86.25" customHeight="1" x14ac:dyDescent="0.25">
      <c r="A108" s="842"/>
      <c r="B108" s="837"/>
      <c r="C108" s="131" t="s">
        <v>618</v>
      </c>
      <c r="D108" s="131">
        <v>97</v>
      </c>
      <c r="E108" s="131" t="s">
        <v>619</v>
      </c>
      <c r="F108" s="131" t="s">
        <v>620</v>
      </c>
      <c r="G108" s="131" t="s">
        <v>621</v>
      </c>
      <c r="H108" s="131" t="s">
        <v>59</v>
      </c>
      <c r="I108" s="132" t="s">
        <v>622</v>
      </c>
      <c r="J108" s="130" t="s">
        <v>389</v>
      </c>
      <c r="K108" s="131" t="s">
        <v>603</v>
      </c>
      <c r="L108" s="135">
        <v>226</v>
      </c>
      <c r="M108" s="132" t="s">
        <v>1011</v>
      </c>
      <c r="N108" s="142">
        <v>12</v>
      </c>
      <c r="O108" s="143">
        <v>8</v>
      </c>
      <c r="P108" s="141">
        <f>(O108/N108)*1</f>
        <v>0.66666666666666663</v>
      </c>
      <c r="Q108" s="143">
        <v>210000000</v>
      </c>
      <c r="R108" s="174">
        <f>10000000+6800000+3580000+10900000+10900000+10150000+5000000+2700000+8145000</f>
        <v>68175000</v>
      </c>
      <c r="S108" s="141">
        <f>(R108/Q108)*1</f>
        <v>0.32464285714285712</v>
      </c>
      <c r="T108" s="142">
        <v>12</v>
      </c>
      <c r="U108" s="174">
        <f>10000000+6800000+3580000+10900000+10900000+10150000+5000000+2700000+8145000</f>
        <v>68175000</v>
      </c>
      <c r="V108" s="143"/>
      <c r="W108" s="145"/>
      <c r="X108" s="143"/>
      <c r="Y108" s="145"/>
      <c r="Z108" s="143"/>
      <c r="AA108" s="146"/>
      <c r="AB108" s="946"/>
    </row>
    <row r="109" spans="1:28" ht="60" customHeight="1" x14ac:dyDescent="0.25">
      <c r="A109" s="842" t="s">
        <v>624</v>
      </c>
      <c r="B109" s="809" t="s">
        <v>625</v>
      </c>
      <c r="C109" s="809" t="s">
        <v>626</v>
      </c>
      <c r="D109" s="131">
        <v>98</v>
      </c>
      <c r="E109" s="131" t="s">
        <v>627</v>
      </c>
      <c r="F109" s="131" t="s">
        <v>628</v>
      </c>
      <c r="G109" s="131" t="s">
        <v>629</v>
      </c>
      <c r="H109" s="131" t="s">
        <v>630</v>
      </c>
      <c r="I109" s="132" t="s">
        <v>631</v>
      </c>
      <c r="J109" s="826" t="s">
        <v>233</v>
      </c>
      <c r="K109" s="809" t="s">
        <v>234</v>
      </c>
      <c r="L109" s="837">
        <v>197</v>
      </c>
      <c r="M109" s="898" t="s">
        <v>217</v>
      </c>
      <c r="N109" s="921">
        <v>1</v>
      </c>
      <c r="O109" s="886">
        <v>0.2</v>
      </c>
      <c r="P109" s="801">
        <f>(O109/N109)*1</f>
        <v>0.2</v>
      </c>
      <c r="Q109" s="926">
        <v>69300000</v>
      </c>
      <c r="R109" s="928">
        <v>59520000</v>
      </c>
      <c r="S109" s="924">
        <f>(R109/Q109)*1</f>
        <v>0.8588744588744589</v>
      </c>
      <c r="T109" s="921">
        <v>1</v>
      </c>
      <c r="U109" s="928">
        <v>59520000</v>
      </c>
      <c r="V109" s="143"/>
      <c r="W109" s="145"/>
      <c r="X109" s="143"/>
      <c r="Y109" s="145"/>
      <c r="Z109" s="143" t="s">
        <v>1035</v>
      </c>
      <c r="AA109" s="146"/>
      <c r="AB109" s="944" t="s">
        <v>1036</v>
      </c>
    </row>
    <row r="110" spans="1:28" ht="60" customHeight="1" x14ac:dyDescent="0.25">
      <c r="A110" s="842"/>
      <c r="B110" s="809"/>
      <c r="C110" s="809"/>
      <c r="D110" s="131">
        <v>99</v>
      </c>
      <c r="E110" s="131" t="s">
        <v>632</v>
      </c>
      <c r="F110" s="131" t="s">
        <v>633</v>
      </c>
      <c r="G110" s="131" t="s">
        <v>634</v>
      </c>
      <c r="H110" s="131" t="s">
        <v>635</v>
      </c>
      <c r="I110" s="132" t="s">
        <v>631</v>
      </c>
      <c r="J110" s="826"/>
      <c r="K110" s="809"/>
      <c r="L110" s="837"/>
      <c r="M110" s="898"/>
      <c r="N110" s="922"/>
      <c r="O110" s="887"/>
      <c r="P110" s="802"/>
      <c r="Q110" s="931"/>
      <c r="R110" s="933"/>
      <c r="S110" s="936"/>
      <c r="T110" s="922"/>
      <c r="U110" s="933"/>
      <c r="V110" s="143"/>
      <c r="W110" s="145"/>
      <c r="X110" s="143"/>
      <c r="Y110" s="145"/>
      <c r="Z110" s="143"/>
      <c r="AA110" s="146"/>
      <c r="AB110" s="945"/>
    </row>
    <row r="111" spans="1:28" ht="60" customHeight="1" x14ac:dyDescent="0.25">
      <c r="A111" s="842"/>
      <c r="B111" s="809"/>
      <c r="C111" s="837" t="s">
        <v>636</v>
      </c>
      <c r="D111" s="133">
        <v>100</v>
      </c>
      <c r="E111" s="131" t="s">
        <v>637</v>
      </c>
      <c r="F111" s="131" t="s">
        <v>638</v>
      </c>
      <c r="G111" s="131" t="s">
        <v>639</v>
      </c>
      <c r="H111" s="131" t="s">
        <v>640</v>
      </c>
      <c r="I111" s="132" t="s">
        <v>641</v>
      </c>
      <c r="J111" s="826"/>
      <c r="K111" s="809"/>
      <c r="L111" s="837"/>
      <c r="M111" s="898"/>
      <c r="N111" s="922"/>
      <c r="O111" s="887"/>
      <c r="P111" s="802"/>
      <c r="Q111" s="931"/>
      <c r="R111" s="933"/>
      <c r="S111" s="936"/>
      <c r="T111" s="922"/>
      <c r="U111" s="933"/>
      <c r="V111" s="143"/>
      <c r="W111" s="145"/>
      <c r="X111" s="143"/>
      <c r="Y111" s="145"/>
      <c r="Z111" s="143"/>
      <c r="AA111" s="146"/>
      <c r="AB111" s="945"/>
    </row>
    <row r="112" spans="1:28" ht="60" customHeight="1" x14ac:dyDescent="0.25">
      <c r="A112" s="842"/>
      <c r="B112" s="809"/>
      <c r="C112" s="837"/>
      <c r="D112" s="131">
        <v>101</v>
      </c>
      <c r="E112" s="133" t="s">
        <v>642</v>
      </c>
      <c r="F112" s="131" t="s">
        <v>643</v>
      </c>
      <c r="G112" s="131" t="s">
        <v>644</v>
      </c>
      <c r="H112" s="131" t="s">
        <v>645</v>
      </c>
      <c r="I112" s="132" t="s">
        <v>641</v>
      </c>
      <c r="J112" s="826"/>
      <c r="K112" s="809"/>
      <c r="L112" s="837"/>
      <c r="M112" s="898"/>
      <c r="N112" s="922"/>
      <c r="O112" s="887"/>
      <c r="P112" s="802"/>
      <c r="Q112" s="931"/>
      <c r="R112" s="933"/>
      <c r="S112" s="936"/>
      <c r="T112" s="922"/>
      <c r="U112" s="933"/>
      <c r="V112" s="143"/>
      <c r="W112" s="145"/>
      <c r="X112" s="143"/>
      <c r="Y112" s="145"/>
      <c r="Z112" s="143"/>
      <c r="AA112" s="146"/>
      <c r="AB112" s="945"/>
    </row>
    <row r="113" spans="1:28" ht="60" customHeight="1" x14ac:dyDescent="0.25">
      <c r="A113" s="842"/>
      <c r="B113" s="809"/>
      <c r="C113" s="837"/>
      <c r="D113" s="131">
        <v>102</v>
      </c>
      <c r="E113" s="131" t="s">
        <v>646</v>
      </c>
      <c r="F113" s="131" t="s">
        <v>647</v>
      </c>
      <c r="G113" s="131" t="s">
        <v>648</v>
      </c>
      <c r="H113" s="131" t="s">
        <v>649</v>
      </c>
      <c r="I113" s="132" t="s">
        <v>650</v>
      </c>
      <c r="J113" s="826"/>
      <c r="K113" s="809"/>
      <c r="L113" s="837"/>
      <c r="M113" s="898"/>
      <c r="N113" s="922"/>
      <c r="O113" s="887"/>
      <c r="P113" s="802"/>
      <c r="Q113" s="931"/>
      <c r="R113" s="933"/>
      <c r="S113" s="936"/>
      <c r="T113" s="922"/>
      <c r="U113" s="933"/>
      <c r="V113" s="143"/>
      <c r="W113" s="145"/>
      <c r="X113" s="143"/>
      <c r="Y113" s="145"/>
      <c r="Z113" s="143"/>
      <c r="AA113" s="146"/>
      <c r="AB113" s="945"/>
    </row>
    <row r="114" spans="1:28" ht="60" customHeight="1" x14ac:dyDescent="0.25">
      <c r="A114" s="842"/>
      <c r="B114" s="809"/>
      <c r="C114" s="837"/>
      <c r="D114" s="131">
        <v>103</v>
      </c>
      <c r="E114" s="131" t="s">
        <v>651</v>
      </c>
      <c r="F114" s="131" t="s">
        <v>652</v>
      </c>
      <c r="G114" s="131" t="s">
        <v>653</v>
      </c>
      <c r="H114" s="131" t="s">
        <v>654</v>
      </c>
      <c r="I114" s="132" t="s">
        <v>655</v>
      </c>
      <c r="J114" s="826"/>
      <c r="K114" s="809"/>
      <c r="L114" s="837"/>
      <c r="M114" s="898"/>
      <c r="N114" s="922"/>
      <c r="O114" s="887"/>
      <c r="P114" s="802"/>
      <c r="Q114" s="931"/>
      <c r="R114" s="933"/>
      <c r="S114" s="936"/>
      <c r="T114" s="922"/>
      <c r="U114" s="933"/>
      <c r="V114" s="143"/>
      <c r="W114" s="145"/>
      <c r="X114" s="143"/>
      <c r="Y114" s="145"/>
      <c r="Z114" s="143"/>
      <c r="AA114" s="146"/>
      <c r="AB114" s="946"/>
    </row>
    <row r="115" spans="1:28" ht="60" customHeight="1" x14ac:dyDescent="0.25">
      <c r="A115" s="842"/>
      <c r="B115" s="809"/>
      <c r="C115" s="837"/>
      <c r="D115" s="133">
        <v>104</v>
      </c>
      <c r="E115" s="131" t="s">
        <v>656</v>
      </c>
      <c r="F115" s="131" t="s">
        <v>657</v>
      </c>
      <c r="G115" s="131" t="s">
        <v>658</v>
      </c>
      <c r="H115" s="131" t="s">
        <v>659</v>
      </c>
      <c r="I115" s="132" t="s">
        <v>660</v>
      </c>
      <c r="J115" s="826"/>
      <c r="K115" s="809"/>
      <c r="L115" s="837"/>
      <c r="M115" s="898"/>
      <c r="N115" s="922"/>
      <c r="O115" s="887"/>
      <c r="P115" s="802"/>
      <c r="Q115" s="931"/>
      <c r="R115" s="933"/>
      <c r="S115" s="936"/>
      <c r="T115" s="922"/>
      <c r="U115" s="933"/>
      <c r="V115" s="143"/>
      <c r="W115" s="145"/>
      <c r="X115" s="143"/>
      <c r="Y115" s="145"/>
      <c r="Z115" s="143"/>
      <c r="AA115" s="146"/>
      <c r="AB115" s="132" t="s">
        <v>1037</v>
      </c>
    </row>
    <row r="116" spans="1:28" ht="60" customHeight="1" x14ac:dyDescent="0.25">
      <c r="A116" s="842"/>
      <c r="B116" s="809"/>
      <c r="C116" s="837"/>
      <c r="D116" s="131">
        <v>105</v>
      </c>
      <c r="E116" s="131" t="s">
        <v>661</v>
      </c>
      <c r="F116" s="131" t="s">
        <v>662</v>
      </c>
      <c r="G116" s="131" t="s">
        <v>663</v>
      </c>
      <c r="H116" s="131" t="s">
        <v>664</v>
      </c>
      <c r="I116" s="132" t="s">
        <v>665</v>
      </c>
      <c r="J116" s="826"/>
      <c r="K116" s="809"/>
      <c r="L116" s="837"/>
      <c r="M116" s="898"/>
      <c r="N116" s="922"/>
      <c r="O116" s="887"/>
      <c r="P116" s="802"/>
      <c r="Q116" s="931"/>
      <c r="R116" s="933"/>
      <c r="S116" s="936"/>
      <c r="T116" s="922"/>
      <c r="U116" s="933"/>
      <c r="V116" s="143"/>
      <c r="W116" s="145"/>
      <c r="X116" s="143"/>
      <c r="Y116" s="145"/>
      <c r="Z116" s="143"/>
      <c r="AA116" s="146"/>
      <c r="AB116" s="148" t="s">
        <v>1038</v>
      </c>
    </row>
    <row r="117" spans="1:28" ht="60" customHeight="1" x14ac:dyDescent="0.25">
      <c r="A117" s="842"/>
      <c r="B117" s="809"/>
      <c r="C117" s="837"/>
      <c r="D117" s="131">
        <v>106</v>
      </c>
      <c r="E117" s="129" t="s">
        <v>666</v>
      </c>
      <c r="F117" s="131" t="s">
        <v>667</v>
      </c>
      <c r="G117" s="131" t="s">
        <v>668</v>
      </c>
      <c r="H117" s="131" t="s">
        <v>669</v>
      </c>
      <c r="I117" s="132" t="s">
        <v>1020</v>
      </c>
      <c r="J117" s="826"/>
      <c r="K117" s="809"/>
      <c r="L117" s="837"/>
      <c r="M117" s="898"/>
      <c r="N117" s="922"/>
      <c r="O117" s="887"/>
      <c r="P117" s="802"/>
      <c r="Q117" s="931"/>
      <c r="R117" s="933"/>
      <c r="S117" s="936"/>
      <c r="T117" s="922"/>
      <c r="U117" s="933"/>
      <c r="V117" s="143"/>
      <c r="W117" s="145"/>
      <c r="X117" s="143"/>
      <c r="Y117" s="145"/>
      <c r="Z117" s="143"/>
      <c r="AA117" s="146"/>
      <c r="AB117" s="148" t="s">
        <v>1039</v>
      </c>
    </row>
    <row r="118" spans="1:28" ht="60" customHeight="1" x14ac:dyDescent="0.25">
      <c r="A118" s="842"/>
      <c r="B118" s="809"/>
      <c r="C118" s="837"/>
      <c r="D118" s="131">
        <v>107</v>
      </c>
      <c r="E118" s="131" t="s">
        <v>671</v>
      </c>
      <c r="F118" s="131" t="s">
        <v>672</v>
      </c>
      <c r="G118" s="131" t="s">
        <v>673</v>
      </c>
      <c r="H118" s="131" t="s">
        <v>59</v>
      </c>
      <c r="I118" s="132" t="s">
        <v>674</v>
      </c>
      <c r="J118" s="826"/>
      <c r="K118" s="809"/>
      <c r="L118" s="837"/>
      <c r="M118" s="898"/>
      <c r="N118" s="922"/>
      <c r="O118" s="887"/>
      <c r="P118" s="802"/>
      <c r="Q118" s="931"/>
      <c r="R118" s="933"/>
      <c r="S118" s="936"/>
      <c r="T118" s="922"/>
      <c r="U118" s="933"/>
      <c r="V118" s="143"/>
      <c r="W118" s="145"/>
      <c r="X118" s="143"/>
      <c r="Y118" s="145"/>
      <c r="Z118" s="143"/>
      <c r="AA118" s="146"/>
      <c r="AB118" s="148" t="s">
        <v>1040</v>
      </c>
    </row>
    <row r="119" spans="1:28" ht="60" customHeight="1" x14ac:dyDescent="0.25">
      <c r="A119" s="842"/>
      <c r="B119" s="837" t="s">
        <v>675</v>
      </c>
      <c r="C119" s="809" t="s">
        <v>676</v>
      </c>
      <c r="D119" s="133">
        <v>108</v>
      </c>
      <c r="E119" s="129" t="s">
        <v>677</v>
      </c>
      <c r="F119" s="131" t="s">
        <v>678</v>
      </c>
      <c r="G119" s="131" t="s">
        <v>679</v>
      </c>
      <c r="H119" s="131" t="s">
        <v>680</v>
      </c>
      <c r="I119" s="132" t="s">
        <v>1021</v>
      </c>
      <c r="J119" s="826"/>
      <c r="K119" s="809"/>
      <c r="L119" s="837"/>
      <c r="M119" s="898"/>
      <c r="N119" s="922"/>
      <c r="O119" s="887"/>
      <c r="P119" s="802"/>
      <c r="Q119" s="931"/>
      <c r="R119" s="933"/>
      <c r="S119" s="936"/>
      <c r="T119" s="922"/>
      <c r="U119" s="933"/>
      <c r="V119" s="143"/>
      <c r="W119" s="145"/>
      <c r="X119" s="143"/>
      <c r="Y119" s="145"/>
      <c r="Z119" s="143"/>
      <c r="AA119" s="146"/>
      <c r="AB119" s="148" t="s">
        <v>1041</v>
      </c>
    </row>
    <row r="120" spans="1:28" ht="60" customHeight="1" thickBot="1" x14ac:dyDescent="0.3">
      <c r="A120" s="964"/>
      <c r="B120" s="850"/>
      <c r="C120" s="849"/>
      <c r="D120" s="140">
        <v>109</v>
      </c>
      <c r="E120" s="189" t="s">
        <v>681</v>
      </c>
      <c r="F120" s="140" t="s">
        <v>682</v>
      </c>
      <c r="G120" s="140" t="s">
        <v>683</v>
      </c>
      <c r="H120" s="140" t="s">
        <v>684</v>
      </c>
      <c r="I120" s="190" t="s">
        <v>685</v>
      </c>
      <c r="J120" s="848"/>
      <c r="K120" s="849"/>
      <c r="L120" s="850"/>
      <c r="M120" s="899"/>
      <c r="N120" s="923"/>
      <c r="O120" s="930"/>
      <c r="P120" s="920"/>
      <c r="Q120" s="932"/>
      <c r="R120" s="934"/>
      <c r="S120" s="937"/>
      <c r="T120" s="923"/>
      <c r="U120" s="934"/>
      <c r="V120" s="97"/>
      <c r="W120" s="98"/>
      <c r="X120" s="97"/>
      <c r="Y120" s="98"/>
      <c r="Z120" s="97"/>
      <c r="AA120" s="99"/>
      <c r="AB120" s="148" t="s">
        <v>1042</v>
      </c>
    </row>
  </sheetData>
  <mergeCells count="272">
    <mergeCell ref="T2:U2"/>
    <mergeCell ref="AB27:AB28"/>
    <mergeCell ref="AB36:AB38"/>
    <mergeCell ref="AB40:AB41"/>
    <mergeCell ref="AB18:AB20"/>
    <mergeCell ref="AB109:AB114"/>
    <mergeCell ref="AB2:AB3"/>
    <mergeCell ref="V36:V41"/>
    <mergeCell ref="W36:W41"/>
    <mergeCell ref="X36:X41"/>
    <mergeCell ref="Y36:Y41"/>
    <mergeCell ref="Z36:Z41"/>
    <mergeCell ref="AA36:AA41"/>
    <mergeCell ref="V32:V35"/>
    <mergeCell ref="W32:W35"/>
    <mergeCell ref="X32:X35"/>
    <mergeCell ref="Y32:Y35"/>
    <mergeCell ref="Z32:Z35"/>
    <mergeCell ref="AA32:AA35"/>
    <mergeCell ref="V2:W2"/>
    <mergeCell ref="X2:Y2"/>
    <mergeCell ref="Z2:AA2"/>
    <mergeCell ref="AB53:AB55"/>
    <mergeCell ref="AB78:AB81"/>
    <mergeCell ref="N2:O2"/>
    <mergeCell ref="Q2:R2"/>
    <mergeCell ref="P2:P3"/>
    <mergeCell ref="S2:S3"/>
    <mergeCell ref="N18:N20"/>
    <mergeCell ref="O18:O20"/>
    <mergeCell ref="Q18:Q20"/>
    <mergeCell ref="R18:R20"/>
    <mergeCell ref="S18:S20"/>
    <mergeCell ref="P18:P20"/>
    <mergeCell ref="A1:I1"/>
    <mergeCell ref="A2:A3"/>
    <mergeCell ref="B2:B3"/>
    <mergeCell ref="C2:C3"/>
    <mergeCell ref="D2:D3"/>
    <mergeCell ref="E2:E3"/>
    <mergeCell ref="F2:F3"/>
    <mergeCell ref="G2:G3"/>
    <mergeCell ref="H2:H3"/>
    <mergeCell ref="I2:I3"/>
    <mergeCell ref="J2:M2"/>
    <mergeCell ref="A4:A51"/>
    <mergeCell ref="B4:B23"/>
    <mergeCell ref="C4:C10"/>
    <mergeCell ref="C11:C13"/>
    <mergeCell ref="C14:C17"/>
    <mergeCell ref="C18:C23"/>
    <mergeCell ref="J18:J20"/>
    <mergeCell ref="K18:K20"/>
    <mergeCell ref="L18:L20"/>
    <mergeCell ref="M18:M20"/>
    <mergeCell ref="B24:B30"/>
    <mergeCell ref="C24:C26"/>
    <mergeCell ref="C27:C28"/>
    <mergeCell ref="C29:C30"/>
    <mergeCell ref="B31:B51"/>
    <mergeCell ref="C31:C35"/>
    <mergeCell ref="D32:D35"/>
    <mergeCell ref="E32:E35"/>
    <mergeCell ref="F32:F35"/>
    <mergeCell ref="G32:G35"/>
    <mergeCell ref="H32:H35"/>
    <mergeCell ref="I32:I35"/>
    <mergeCell ref="A68:A84"/>
    <mergeCell ref="B68:B76"/>
    <mergeCell ref="C68:C71"/>
    <mergeCell ref="C72:C76"/>
    <mergeCell ref="B77:B84"/>
    <mergeCell ref="C77:C79"/>
    <mergeCell ref="J78:J81"/>
    <mergeCell ref="A52:A67"/>
    <mergeCell ref="B52:B55"/>
    <mergeCell ref="C52:C55"/>
    <mergeCell ref="J53:J55"/>
    <mergeCell ref="B62:B65"/>
    <mergeCell ref="C62:C65"/>
    <mergeCell ref="B66:B67"/>
    <mergeCell ref="C66:C67"/>
    <mergeCell ref="J57:J60"/>
    <mergeCell ref="J62:J67"/>
    <mergeCell ref="A109:A120"/>
    <mergeCell ref="B109:B118"/>
    <mergeCell ref="C109:C110"/>
    <mergeCell ref="B97:B99"/>
    <mergeCell ref="C97:C99"/>
    <mergeCell ref="B100:B108"/>
    <mergeCell ref="C100:C107"/>
    <mergeCell ref="A85:A108"/>
    <mergeCell ref="B85:B96"/>
    <mergeCell ref="C85:C89"/>
    <mergeCell ref="K106:K107"/>
    <mergeCell ref="L106:L107"/>
    <mergeCell ref="M106:M107"/>
    <mergeCell ref="L93:L94"/>
    <mergeCell ref="M93:M94"/>
    <mergeCell ref="K78:K81"/>
    <mergeCell ref="L78:L81"/>
    <mergeCell ref="C80:C84"/>
    <mergeCell ref="C90:C96"/>
    <mergeCell ref="I93:I94"/>
    <mergeCell ref="J93:J94"/>
    <mergeCell ref="K93:K94"/>
    <mergeCell ref="J99:M99"/>
    <mergeCell ref="J100:J101"/>
    <mergeCell ref="K100:K101"/>
    <mergeCell ref="L100:L101"/>
    <mergeCell ref="M100:M101"/>
    <mergeCell ref="J96:J98"/>
    <mergeCell ref="K96:K98"/>
    <mergeCell ref="L96:L98"/>
    <mergeCell ref="M96:M98"/>
    <mergeCell ref="J106:J107"/>
    <mergeCell ref="M53:M55"/>
    <mergeCell ref="C57:C59"/>
    <mergeCell ref="M57:M60"/>
    <mergeCell ref="C60:C61"/>
    <mergeCell ref="K53:K55"/>
    <mergeCell ref="L53:L55"/>
    <mergeCell ref="K57:K60"/>
    <mergeCell ref="M36:M37"/>
    <mergeCell ref="C43:C47"/>
    <mergeCell ref="C48:C51"/>
    <mergeCell ref="J48:J49"/>
    <mergeCell ref="K36:K37"/>
    <mergeCell ref="L36:L37"/>
    <mergeCell ref="C36:C42"/>
    <mergeCell ref="L57:L60"/>
    <mergeCell ref="N36:N37"/>
    <mergeCell ref="O36:O37"/>
    <mergeCell ref="C111:C118"/>
    <mergeCell ref="B119:B120"/>
    <mergeCell ref="C119:C120"/>
    <mergeCell ref="B56:B61"/>
    <mergeCell ref="K48:K49"/>
    <mergeCell ref="L48:L49"/>
    <mergeCell ref="M48:M49"/>
    <mergeCell ref="J50:J51"/>
    <mergeCell ref="K50:K51"/>
    <mergeCell ref="L50:L51"/>
    <mergeCell ref="M50:M51"/>
    <mergeCell ref="D36:D41"/>
    <mergeCell ref="E36:E41"/>
    <mergeCell ref="F36:F41"/>
    <mergeCell ref="G36:G41"/>
    <mergeCell ref="H36:H41"/>
    <mergeCell ref="I36:I37"/>
    <mergeCell ref="J36:J37"/>
    <mergeCell ref="N100:N101"/>
    <mergeCell ref="O100:O101"/>
    <mergeCell ref="J109:J120"/>
    <mergeCell ref="K109:K120"/>
    <mergeCell ref="N53:N55"/>
    <mergeCell ref="O53:O55"/>
    <mergeCell ref="T53:T55"/>
    <mergeCell ref="AB45:AB46"/>
    <mergeCell ref="Q48:Q49"/>
    <mergeCell ref="R48:R49"/>
    <mergeCell ref="AB48:AB49"/>
    <mergeCell ref="Q50:Q51"/>
    <mergeCell ref="R50:R51"/>
    <mergeCell ref="AB50:AB51"/>
    <mergeCell ref="N48:N49"/>
    <mergeCell ref="O48:O49"/>
    <mergeCell ref="N50:N51"/>
    <mergeCell ref="O50:O51"/>
    <mergeCell ref="T48:T49"/>
    <mergeCell ref="T50:T51"/>
    <mergeCell ref="AB89:AB90"/>
    <mergeCell ref="Q78:Q81"/>
    <mergeCell ref="R78:R81"/>
    <mergeCell ref="AB57:AB60"/>
    <mergeCell ref="AB62:AB63"/>
    <mergeCell ref="AB64:AB65"/>
    <mergeCell ref="K62:K67"/>
    <mergeCell ref="L62:L67"/>
    <mergeCell ref="M62:M67"/>
    <mergeCell ref="Q62:Q67"/>
    <mergeCell ref="R62:R67"/>
    <mergeCell ref="S62:S67"/>
    <mergeCell ref="T57:T60"/>
    <mergeCell ref="T62:T67"/>
    <mergeCell ref="R57:R60"/>
    <mergeCell ref="S57:S60"/>
    <mergeCell ref="N57:N60"/>
    <mergeCell ref="O57:O60"/>
    <mergeCell ref="N62:N67"/>
    <mergeCell ref="O62:O67"/>
    <mergeCell ref="N78:N81"/>
    <mergeCell ref="T88:T89"/>
    <mergeCell ref="O78:O81"/>
    <mergeCell ref="AB100:AB102"/>
    <mergeCell ref="P93:P94"/>
    <mergeCell ref="P96:P98"/>
    <mergeCell ref="T93:T94"/>
    <mergeCell ref="T96:T98"/>
    <mergeCell ref="T100:T101"/>
    <mergeCell ref="AB93:AB94"/>
    <mergeCell ref="AB106:AB108"/>
    <mergeCell ref="N106:N107"/>
    <mergeCell ref="O106:O107"/>
    <mergeCell ref="R96:R98"/>
    <mergeCell ref="S96:S98"/>
    <mergeCell ref="N93:N94"/>
    <mergeCell ref="O93:O94"/>
    <mergeCell ref="T106:T107"/>
    <mergeCell ref="P36:P37"/>
    <mergeCell ref="P48:P49"/>
    <mergeCell ref="P50:P51"/>
    <mergeCell ref="P53:P55"/>
    <mergeCell ref="P57:P60"/>
    <mergeCell ref="P62:P67"/>
    <mergeCell ref="P78:P81"/>
    <mergeCell ref="P88:P89"/>
    <mergeCell ref="Q96:Q98"/>
    <mergeCell ref="Q36:Q37"/>
    <mergeCell ref="S36:S37"/>
    <mergeCell ref="S48:S49"/>
    <mergeCell ref="S50:S51"/>
    <mergeCell ref="Q53:Q55"/>
    <mergeCell ref="R53:R55"/>
    <mergeCell ref="S53:S55"/>
    <mergeCell ref="Q57:Q60"/>
    <mergeCell ref="Q100:Q101"/>
    <mergeCell ref="R100:R101"/>
    <mergeCell ref="R36:R37"/>
    <mergeCell ref="L109:L120"/>
    <mergeCell ref="M109:M120"/>
    <mergeCell ref="S109:S120"/>
    <mergeCell ref="U18:U20"/>
    <mergeCell ref="U36:U37"/>
    <mergeCell ref="U48:U49"/>
    <mergeCell ref="U50:U51"/>
    <mergeCell ref="U53:U55"/>
    <mergeCell ref="U57:U60"/>
    <mergeCell ref="U62:U67"/>
    <mergeCell ref="U78:U81"/>
    <mergeCell ref="U88:U89"/>
    <mergeCell ref="U93:U94"/>
    <mergeCell ref="U96:U98"/>
    <mergeCell ref="U100:U101"/>
    <mergeCell ref="U106:U107"/>
    <mergeCell ref="U109:U120"/>
    <mergeCell ref="T18:T20"/>
    <mergeCell ref="T36:T37"/>
    <mergeCell ref="S78:S81"/>
    <mergeCell ref="T78:T81"/>
    <mergeCell ref="Q106:Q107"/>
    <mergeCell ref="N88:N89"/>
    <mergeCell ref="O88:O89"/>
    <mergeCell ref="N109:N120"/>
    <mergeCell ref="T109:T120"/>
    <mergeCell ref="S100:S101"/>
    <mergeCell ref="Q88:Q89"/>
    <mergeCell ref="R88:R89"/>
    <mergeCell ref="S88:S89"/>
    <mergeCell ref="S93:S94"/>
    <mergeCell ref="O109:O120"/>
    <mergeCell ref="P100:P101"/>
    <mergeCell ref="P106:P107"/>
    <mergeCell ref="P109:P120"/>
    <mergeCell ref="Q109:Q120"/>
    <mergeCell ref="R109:R120"/>
    <mergeCell ref="S106:S107"/>
    <mergeCell ref="R106:R107"/>
    <mergeCell ref="Q93:Q94"/>
    <mergeCell ref="R93:R94"/>
    <mergeCell ref="N96:N98"/>
    <mergeCell ref="O96:O98"/>
  </mergeCells>
  <conditionalFormatting sqref="L44">
    <cfRule type="duplicateValues" dxfId="1062" priority="514"/>
  </conditionalFormatting>
  <conditionalFormatting sqref="L39">
    <cfRule type="duplicateValues" dxfId="1061" priority="513"/>
  </conditionalFormatting>
  <conditionalFormatting sqref="L18">
    <cfRule type="duplicateValues" dxfId="1060" priority="512"/>
  </conditionalFormatting>
  <conditionalFormatting sqref="L42">
    <cfRule type="duplicateValues" dxfId="1059" priority="511"/>
  </conditionalFormatting>
  <conditionalFormatting sqref="L50">
    <cfRule type="duplicateValues" dxfId="1058" priority="510"/>
  </conditionalFormatting>
  <conditionalFormatting sqref="P42:P120 P36 P4 P7:P32">
    <cfRule type="cellIs" dxfId="1057" priority="503" operator="lessThan">
      <formula>0.4</formula>
    </cfRule>
    <cfRule type="cellIs" dxfId="1056" priority="504" operator="between">
      <formula>0.4</formula>
      <formula>0.5999</formula>
    </cfRule>
    <cfRule type="cellIs" dxfId="1055" priority="505" operator="between">
      <formula>0.6</formula>
      <formula>0.6999</formula>
    </cfRule>
    <cfRule type="cellIs" dxfId="1054" priority="506" operator="between">
      <formula>0.7</formula>
      <formula>0.7999</formula>
    </cfRule>
    <cfRule type="cellIs" dxfId="1053" priority="507" operator="greaterThan">
      <formula>0.7999</formula>
    </cfRule>
  </conditionalFormatting>
  <conditionalFormatting sqref="P4:P10 P99 P12:P18 P21:P29 P56 P34 P52 P43:P44 P46:P48 P36 P38:P41">
    <cfRule type="cellIs" dxfId="1052" priority="498" operator="lessThan">
      <formula>0.4</formula>
    </cfRule>
    <cfRule type="cellIs" dxfId="1051" priority="499" operator="between">
      <formula>0.4</formula>
      <formula>0.5999</formula>
    </cfRule>
    <cfRule type="cellIs" dxfId="1050" priority="500" operator="between">
      <formula>0.6</formula>
      <formula>0.6999</formula>
    </cfRule>
    <cfRule type="cellIs" dxfId="1049" priority="501" operator="between">
      <formula>0.7</formula>
      <formula>0.7999</formula>
    </cfRule>
    <cfRule type="cellIs" dxfId="1048" priority="502" operator="greaterThan">
      <formula>0.7999</formula>
    </cfRule>
  </conditionalFormatting>
  <conditionalFormatting sqref="P61 P72 P91:P92 P68:P69 P82 P87 P95 P74:P75">
    <cfRule type="cellIs" dxfId="1047" priority="493" operator="lessThan">
      <formula>0.4</formula>
    </cfRule>
    <cfRule type="cellIs" dxfId="1046" priority="494" operator="between">
      <formula>0.4</formula>
      <formula>0.5999</formula>
    </cfRule>
    <cfRule type="cellIs" dxfId="1045" priority="495" operator="between">
      <formula>0.6</formula>
      <formula>0.6999</formula>
    </cfRule>
    <cfRule type="cellIs" dxfId="1044" priority="496" operator="between">
      <formula>0.7</formula>
      <formula>0.7999</formula>
    </cfRule>
    <cfRule type="cellIs" dxfId="1043" priority="497" operator="greaterThan">
      <formula>0.7999</formula>
    </cfRule>
  </conditionalFormatting>
  <conditionalFormatting sqref="P11">
    <cfRule type="cellIs" dxfId="1042" priority="488" operator="lessThan">
      <formula>0.4</formula>
    </cfRule>
    <cfRule type="cellIs" dxfId="1041" priority="489" operator="between">
      <formula>0.4</formula>
      <formula>0.5999</formula>
    </cfRule>
    <cfRule type="cellIs" dxfId="1040" priority="490" operator="between">
      <formula>0.6</formula>
      <formula>0.6999</formula>
    </cfRule>
    <cfRule type="cellIs" dxfId="1039" priority="491" operator="between">
      <formula>0.7</formula>
      <formula>0.7999</formula>
    </cfRule>
    <cfRule type="cellIs" dxfId="1038" priority="492" operator="greaterThan">
      <formula>0.7999</formula>
    </cfRule>
  </conditionalFormatting>
  <conditionalFormatting sqref="P71">
    <cfRule type="cellIs" dxfId="1037" priority="483" operator="lessThan">
      <formula>0.4</formula>
    </cfRule>
    <cfRule type="cellIs" dxfId="1036" priority="484" operator="between">
      <formula>0.4</formula>
      <formula>0.5999</formula>
    </cfRule>
    <cfRule type="cellIs" dxfId="1035" priority="485" operator="between">
      <formula>0.6</formula>
      <formula>0.6999</formula>
    </cfRule>
    <cfRule type="cellIs" dxfId="1034" priority="486" operator="between">
      <formula>0.7</formula>
      <formula>0.7999</formula>
    </cfRule>
    <cfRule type="cellIs" dxfId="1033" priority="487" operator="greaterThan">
      <formula>0.7999</formula>
    </cfRule>
  </conditionalFormatting>
  <conditionalFormatting sqref="P90">
    <cfRule type="cellIs" dxfId="1032" priority="478" operator="lessThan">
      <formula>0.4</formula>
    </cfRule>
    <cfRule type="cellIs" dxfId="1031" priority="479" operator="between">
      <formula>0.4</formula>
      <formula>0.5999</formula>
    </cfRule>
    <cfRule type="cellIs" dxfId="1030" priority="480" operator="between">
      <formula>0.6</formula>
      <formula>0.6999</formula>
    </cfRule>
    <cfRule type="cellIs" dxfId="1029" priority="481" operator="between">
      <formula>0.7</formula>
      <formula>0.7999</formula>
    </cfRule>
    <cfRule type="cellIs" dxfId="1028" priority="482" operator="greaterThan">
      <formula>0.7999</formula>
    </cfRule>
  </conditionalFormatting>
  <conditionalFormatting sqref="P30:P32">
    <cfRule type="cellIs" dxfId="1027" priority="473" operator="lessThan">
      <formula>0.4</formula>
    </cfRule>
    <cfRule type="cellIs" dxfId="1026" priority="474" operator="between">
      <formula>0.4</formula>
      <formula>0.5999</formula>
    </cfRule>
    <cfRule type="cellIs" dxfId="1025" priority="475" operator="between">
      <formula>0.6</formula>
      <formula>0.6999</formula>
    </cfRule>
    <cfRule type="cellIs" dxfId="1024" priority="476" operator="between">
      <formula>0.7</formula>
      <formula>0.7999</formula>
    </cfRule>
    <cfRule type="cellIs" dxfId="1023" priority="477" operator="greaterThan">
      <formula>0.7999</formula>
    </cfRule>
  </conditionalFormatting>
  <conditionalFormatting sqref="P53">
    <cfRule type="cellIs" dxfId="1022" priority="468" operator="lessThan">
      <formula>0.4</formula>
    </cfRule>
    <cfRule type="cellIs" dxfId="1021" priority="469" operator="between">
      <formula>0.4</formula>
      <formula>0.5999</formula>
    </cfRule>
    <cfRule type="cellIs" dxfId="1020" priority="470" operator="between">
      <formula>0.6</formula>
      <formula>0.6999</formula>
    </cfRule>
    <cfRule type="cellIs" dxfId="1019" priority="471" operator="between">
      <formula>0.7</formula>
      <formula>0.7999</formula>
    </cfRule>
    <cfRule type="cellIs" dxfId="1018" priority="472" operator="greaterThan">
      <formula>0.7999</formula>
    </cfRule>
  </conditionalFormatting>
  <conditionalFormatting sqref="P57">
    <cfRule type="cellIs" dxfId="1017" priority="463" operator="lessThan">
      <formula>0.4</formula>
    </cfRule>
    <cfRule type="cellIs" dxfId="1016" priority="464" operator="between">
      <formula>0.4</formula>
      <formula>0.5999</formula>
    </cfRule>
    <cfRule type="cellIs" dxfId="1015" priority="465" operator="between">
      <formula>0.6</formula>
      <formula>0.6999</formula>
    </cfRule>
    <cfRule type="cellIs" dxfId="1014" priority="466" operator="between">
      <formula>0.7</formula>
      <formula>0.7999</formula>
    </cfRule>
    <cfRule type="cellIs" dxfId="1013" priority="467" operator="greaterThan">
      <formula>0.7999</formula>
    </cfRule>
  </conditionalFormatting>
  <conditionalFormatting sqref="P62">
    <cfRule type="cellIs" dxfId="1012" priority="458" operator="lessThan">
      <formula>0.4</formula>
    </cfRule>
    <cfRule type="cellIs" dxfId="1011" priority="459" operator="between">
      <formula>0.4</formula>
      <formula>0.5999</formula>
    </cfRule>
    <cfRule type="cellIs" dxfId="1010" priority="460" operator="between">
      <formula>0.6</formula>
      <formula>0.6999</formula>
    </cfRule>
    <cfRule type="cellIs" dxfId="1009" priority="461" operator="between">
      <formula>0.7</formula>
      <formula>0.7999</formula>
    </cfRule>
    <cfRule type="cellIs" dxfId="1008" priority="462" operator="greaterThan">
      <formula>0.7999</formula>
    </cfRule>
  </conditionalFormatting>
  <conditionalFormatting sqref="P109">
    <cfRule type="cellIs" dxfId="1007" priority="453" operator="lessThan">
      <formula>0.4</formula>
    </cfRule>
    <cfRule type="cellIs" dxfId="1006" priority="454" operator="between">
      <formula>0.4</formula>
      <formula>0.5999</formula>
    </cfRule>
    <cfRule type="cellIs" dxfId="1005" priority="455" operator="between">
      <formula>0.6</formula>
      <formula>0.6999</formula>
    </cfRule>
    <cfRule type="cellIs" dxfId="1004" priority="456" operator="between">
      <formula>0.7</formula>
      <formula>0.7999</formula>
    </cfRule>
    <cfRule type="cellIs" dxfId="1003" priority="457" operator="greaterThan">
      <formula>0.7999</formula>
    </cfRule>
  </conditionalFormatting>
  <conditionalFormatting sqref="P78">
    <cfRule type="cellIs" dxfId="1002" priority="448" operator="lessThan">
      <formula>0.4</formula>
    </cfRule>
    <cfRule type="cellIs" dxfId="1001" priority="449" operator="between">
      <formula>0.4</formula>
      <formula>0.5999</formula>
    </cfRule>
    <cfRule type="cellIs" dxfId="1000" priority="450" operator="between">
      <formula>0.6</formula>
      <formula>0.6999</formula>
    </cfRule>
    <cfRule type="cellIs" dxfId="999" priority="451" operator="between">
      <formula>0.7</formula>
      <formula>0.7999</formula>
    </cfRule>
    <cfRule type="cellIs" dxfId="998" priority="452" operator="greaterThan">
      <formula>0.7999</formula>
    </cfRule>
  </conditionalFormatting>
  <conditionalFormatting sqref="P83:P84 P86">
    <cfRule type="cellIs" dxfId="997" priority="443" operator="lessThan">
      <formula>0.4</formula>
    </cfRule>
    <cfRule type="cellIs" dxfId="996" priority="444" operator="between">
      <formula>0.4</formula>
      <formula>0.5999</formula>
    </cfRule>
    <cfRule type="cellIs" dxfId="995" priority="445" operator="between">
      <formula>0.6</formula>
      <formula>0.6999</formula>
    </cfRule>
    <cfRule type="cellIs" dxfId="994" priority="446" operator="between">
      <formula>0.7</formula>
      <formula>0.7999</formula>
    </cfRule>
    <cfRule type="cellIs" dxfId="993" priority="447" operator="greaterThan">
      <formula>0.7999</formula>
    </cfRule>
  </conditionalFormatting>
  <conditionalFormatting sqref="P88">
    <cfRule type="cellIs" dxfId="992" priority="438" operator="lessThan">
      <formula>0.4</formula>
    </cfRule>
    <cfRule type="cellIs" dxfId="991" priority="439" operator="between">
      <formula>0.4</formula>
      <formula>0.5999</formula>
    </cfRule>
    <cfRule type="cellIs" dxfId="990" priority="440" operator="between">
      <formula>0.6</formula>
      <formula>0.6999</formula>
    </cfRule>
    <cfRule type="cellIs" dxfId="989" priority="441" operator="between">
      <formula>0.7</formula>
      <formula>0.7999</formula>
    </cfRule>
    <cfRule type="cellIs" dxfId="988" priority="442" operator="greaterThan">
      <formula>0.7999</formula>
    </cfRule>
  </conditionalFormatting>
  <conditionalFormatting sqref="P106">
    <cfRule type="cellIs" dxfId="987" priority="433" operator="lessThan">
      <formula>0.4</formula>
    </cfRule>
    <cfRule type="cellIs" dxfId="986" priority="434" operator="between">
      <formula>0.4</formula>
      <formula>0.5999</formula>
    </cfRule>
    <cfRule type="cellIs" dxfId="985" priority="435" operator="between">
      <formula>0.6</formula>
      <formula>0.6999</formula>
    </cfRule>
    <cfRule type="cellIs" dxfId="984" priority="436" operator="between">
      <formula>0.7</formula>
      <formula>0.7999</formula>
    </cfRule>
    <cfRule type="cellIs" dxfId="983" priority="437" operator="greaterThan">
      <formula>0.7999</formula>
    </cfRule>
  </conditionalFormatting>
  <conditionalFormatting sqref="P102">
    <cfRule type="cellIs" dxfId="982" priority="428" operator="lessThan">
      <formula>0.4</formula>
    </cfRule>
    <cfRule type="cellIs" dxfId="981" priority="429" operator="between">
      <formula>0.4</formula>
      <formula>0.5999</formula>
    </cfRule>
    <cfRule type="cellIs" dxfId="980" priority="430" operator="between">
      <formula>0.6</formula>
      <formula>0.6999</formula>
    </cfRule>
    <cfRule type="cellIs" dxfId="979" priority="431" operator="between">
      <formula>0.7</formula>
      <formula>0.7999</formula>
    </cfRule>
    <cfRule type="cellIs" dxfId="978" priority="432" operator="greaterThan">
      <formula>0.7999</formula>
    </cfRule>
  </conditionalFormatting>
  <conditionalFormatting sqref="P100">
    <cfRule type="cellIs" dxfId="977" priority="423" operator="lessThan">
      <formula>0.4</formula>
    </cfRule>
    <cfRule type="cellIs" dxfId="976" priority="424" operator="between">
      <formula>0.4</formula>
      <formula>0.5999</formula>
    </cfRule>
    <cfRule type="cellIs" dxfId="975" priority="425" operator="between">
      <formula>0.6</formula>
      <formula>0.6999</formula>
    </cfRule>
    <cfRule type="cellIs" dxfId="974" priority="426" operator="between">
      <formula>0.7</formula>
      <formula>0.7999</formula>
    </cfRule>
    <cfRule type="cellIs" dxfId="973" priority="427" operator="greaterThan">
      <formula>0.7999</formula>
    </cfRule>
  </conditionalFormatting>
  <conditionalFormatting sqref="P96">
    <cfRule type="cellIs" dxfId="972" priority="418" operator="lessThan">
      <formula>0.4</formula>
    </cfRule>
    <cfRule type="cellIs" dxfId="971" priority="419" operator="between">
      <formula>0.4</formula>
      <formula>0.5999</formula>
    </cfRule>
    <cfRule type="cellIs" dxfId="970" priority="420" operator="between">
      <formula>0.6</formula>
      <formula>0.6999</formula>
    </cfRule>
    <cfRule type="cellIs" dxfId="969" priority="421" operator="between">
      <formula>0.7</formula>
      <formula>0.7999</formula>
    </cfRule>
    <cfRule type="cellIs" dxfId="968" priority="422" operator="greaterThan">
      <formula>0.7999</formula>
    </cfRule>
  </conditionalFormatting>
  <conditionalFormatting sqref="P93">
    <cfRule type="cellIs" dxfId="967" priority="413" operator="lessThan">
      <formula>0.4</formula>
    </cfRule>
    <cfRule type="cellIs" dxfId="966" priority="414" operator="between">
      <formula>0.4</formula>
      <formula>0.5999</formula>
    </cfRule>
    <cfRule type="cellIs" dxfId="965" priority="415" operator="between">
      <formula>0.6</formula>
      <formula>0.6999</formula>
    </cfRule>
    <cfRule type="cellIs" dxfId="964" priority="416" operator="between">
      <formula>0.7</formula>
      <formula>0.7999</formula>
    </cfRule>
    <cfRule type="cellIs" dxfId="963" priority="417" operator="greaterThan">
      <formula>0.7999</formula>
    </cfRule>
  </conditionalFormatting>
  <conditionalFormatting sqref="P76">
    <cfRule type="cellIs" dxfId="962" priority="408" operator="lessThan">
      <formula>0.4</formula>
    </cfRule>
    <cfRule type="cellIs" dxfId="961" priority="409" operator="between">
      <formula>0.4</formula>
      <formula>0.5999</formula>
    </cfRule>
    <cfRule type="cellIs" dxfId="960" priority="410" operator="between">
      <formula>0.6</formula>
      <formula>0.6999</formula>
    </cfRule>
    <cfRule type="cellIs" dxfId="959" priority="411" operator="between">
      <formula>0.7</formula>
      <formula>0.7999</formula>
    </cfRule>
    <cfRule type="cellIs" dxfId="958" priority="412" operator="greaterThan">
      <formula>0.7999</formula>
    </cfRule>
  </conditionalFormatting>
  <conditionalFormatting sqref="P73">
    <cfRule type="cellIs" dxfId="957" priority="403" operator="lessThan">
      <formula>0.4</formula>
    </cfRule>
    <cfRule type="cellIs" dxfId="956" priority="404" operator="between">
      <formula>0.4</formula>
      <formula>0.5999</formula>
    </cfRule>
    <cfRule type="cellIs" dxfId="955" priority="405" operator="between">
      <formula>0.6</formula>
      <formula>0.6999</formula>
    </cfRule>
    <cfRule type="cellIs" dxfId="954" priority="406" operator="between">
      <formula>0.7</formula>
      <formula>0.7999</formula>
    </cfRule>
    <cfRule type="cellIs" dxfId="953" priority="407" operator="greaterThan">
      <formula>0.7999</formula>
    </cfRule>
  </conditionalFormatting>
  <conditionalFormatting sqref="P104">
    <cfRule type="cellIs" dxfId="952" priority="398" operator="lessThan">
      <formula>0.4</formula>
    </cfRule>
    <cfRule type="cellIs" dxfId="951" priority="399" operator="between">
      <formula>0.4</formula>
      <formula>0.5999</formula>
    </cfRule>
    <cfRule type="cellIs" dxfId="950" priority="400" operator="between">
      <formula>0.6</formula>
      <formula>0.6999</formula>
    </cfRule>
    <cfRule type="cellIs" dxfId="949" priority="401" operator="between">
      <formula>0.7</formula>
      <formula>0.7999</formula>
    </cfRule>
    <cfRule type="cellIs" dxfId="948" priority="402" operator="greaterThan">
      <formula>0.7999</formula>
    </cfRule>
  </conditionalFormatting>
  <conditionalFormatting sqref="P108">
    <cfRule type="cellIs" dxfId="947" priority="393" operator="lessThan">
      <formula>0.4</formula>
    </cfRule>
    <cfRule type="cellIs" dxfId="946" priority="394" operator="between">
      <formula>0.4</formula>
      <formula>0.5999</formula>
    </cfRule>
    <cfRule type="cellIs" dxfId="945" priority="395" operator="between">
      <formula>0.6</formula>
      <formula>0.6999</formula>
    </cfRule>
    <cfRule type="cellIs" dxfId="944" priority="396" operator="between">
      <formula>0.7</formula>
      <formula>0.7999</formula>
    </cfRule>
    <cfRule type="cellIs" dxfId="943" priority="397" operator="greaterThan">
      <formula>0.7999</formula>
    </cfRule>
  </conditionalFormatting>
  <conditionalFormatting sqref="P103">
    <cfRule type="cellIs" dxfId="942" priority="388" operator="lessThan">
      <formula>0.4</formula>
    </cfRule>
    <cfRule type="cellIs" dxfId="941" priority="389" operator="between">
      <formula>0.4</formula>
      <formula>0.5999</formula>
    </cfRule>
    <cfRule type="cellIs" dxfId="940" priority="390" operator="between">
      <formula>0.6</formula>
      <formula>0.6999</formula>
    </cfRule>
    <cfRule type="cellIs" dxfId="939" priority="391" operator="between">
      <formula>0.7</formula>
      <formula>0.7999</formula>
    </cfRule>
    <cfRule type="cellIs" dxfId="938" priority="392" operator="greaterThan">
      <formula>0.7999</formula>
    </cfRule>
  </conditionalFormatting>
  <conditionalFormatting sqref="P85">
    <cfRule type="cellIs" dxfId="937" priority="383" operator="lessThan">
      <formula>0.4</formula>
    </cfRule>
    <cfRule type="cellIs" dxfId="936" priority="384" operator="between">
      <formula>0.4</formula>
      <formula>0.5999</formula>
    </cfRule>
    <cfRule type="cellIs" dxfId="935" priority="385" operator="between">
      <formula>0.6</formula>
      <formula>0.6999</formula>
    </cfRule>
    <cfRule type="cellIs" dxfId="934" priority="386" operator="between">
      <formula>0.7</formula>
      <formula>0.7999</formula>
    </cfRule>
    <cfRule type="cellIs" dxfId="933" priority="387" operator="greaterThan">
      <formula>0.7999</formula>
    </cfRule>
  </conditionalFormatting>
  <conditionalFormatting sqref="P77">
    <cfRule type="cellIs" dxfId="932" priority="378" operator="lessThan">
      <formula>0.4</formula>
    </cfRule>
    <cfRule type="cellIs" dxfId="931" priority="379" operator="between">
      <formula>0.4</formula>
      <formula>0.5999</formula>
    </cfRule>
    <cfRule type="cellIs" dxfId="930" priority="380" operator="between">
      <formula>0.6</formula>
      <formula>0.6999</formula>
    </cfRule>
    <cfRule type="cellIs" dxfId="929" priority="381" operator="between">
      <formula>0.7</formula>
      <formula>0.7999</formula>
    </cfRule>
    <cfRule type="cellIs" dxfId="928" priority="382" operator="greaterThan">
      <formula>0.7999</formula>
    </cfRule>
  </conditionalFormatting>
  <conditionalFormatting sqref="P42">
    <cfRule type="cellIs" dxfId="927" priority="373" operator="lessThan">
      <formula>0.4</formula>
    </cfRule>
    <cfRule type="cellIs" dxfId="926" priority="374" operator="between">
      <formula>0.4</formula>
      <formula>0.5999</formula>
    </cfRule>
    <cfRule type="cellIs" dxfId="925" priority="375" operator="between">
      <formula>0.6</formula>
      <formula>0.6999</formula>
    </cfRule>
    <cfRule type="cellIs" dxfId="924" priority="376" operator="between">
      <formula>0.7</formula>
      <formula>0.7999</formula>
    </cfRule>
    <cfRule type="cellIs" dxfId="923" priority="377" operator="greaterThan">
      <formula>0.7999</formula>
    </cfRule>
  </conditionalFormatting>
  <conditionalFormatting sqref="P33">
    <cfRule type="cellIs" dxfId="922" priority="368" operator="lessThan">
      <formula>0.4</formula>
    </cfRule>
    <cfRule type="cellIs" dxfId="921" priority="369" operator="between">
      <formula>0.4</formula>
      <formula>0.5999</formula>
    </cfRule>
    <cfRule type="cellIs" dxfId="920" priority="370" operator="between">
      <formula>0.6</formula>
      <formula>0.6999</formula>
    </cfRule>
    <cfRule type="cellIs" dxfId="919" priority="371" operator="between">
      <formula>0.7</formula>
      <formula>0.7999</formula>
    </cfRule>
    <cfRule type="cellIs" dxfId="918" priority="372" operator="greaterThan">
      <formula>0.7999</formula>
    </cfRule>
  </conditionalFormatting>
  <conditionalFormatting sqref="P45">
    <cfRule type="cellIs" dxfId="917" priority="363" operator="lessThan">
      <formula>0.4</formula>
    </cfRule>
    <cfRule type="cellIs" dxfId="916" priority="364" operator="between">
      <formula>0.4</formula>
      <formula>0.5999</formula>
    </cfRule>
    <cfRule type="cellIs" dxfId="915" priority="365" operator="between">
      <formula>0.6</formula>
      <formula>0.6999</formula>
    </cfRule>
    <cfRule type="cellIs" dxfId="914" priority="366" operator="between">
      <formula>0.7</formula>
      <formula>0.7999</formula>
    </cfRule>
    <cfRule type="cellIs" dxfId="913" priority="367" operator="greaterThan">
      <formula>0.7999</formula>
    </cfRule>
  </conditionalFormatting>
  <conditionalFormatting sqref="P105">
    <cfRule type="cellIs" dxfId="912" priority="358" operator="lessThan">
      <formula>0.4</formula>
    </cfRule>
    <cfRule type="cellIs" dxfId="911" priority="359" operator="between">
      <formula>0.4</formula>
      <formula>0.5999</formula>
    </cfRule>
    <cfRule type="cellIs" dxfId="910" priority="360" operator="between">
      <formula>0.6</formula>
      <formula>0.6999</formula>
    </cfRule>
    <cfRule type="cellIs" dxfId="909" priority="361" operator="between">
      <formula>0.7</formula>
      <formula>0.7999</formula>
    </cfRule>
    <cfRule type="cellIs" dxfId="908" priority="362" operator="greaterThan">
      <formula>0.7999</formula>
    </cfRule>
  </conditionalFormatting>
  <conditionalFormatting sqref="P35">
    <cfRule type="cellIs" dxfId="907" priority="353" operator="lessThan">
      <formula>0.4</formula>
    </cfRule>
    <cfRule type="cellIs" dxfId="906" priority="354" operator="between">
      <formula>0.4</formula>
      <formula>0.5999</formula>
    </cfRule>
    <cfRule type="cellIs" dxfId="905" priority="355" operator="between">
      <formula>0.6</formula>
      <formula>0.6999</formula>
    </cfRule>
    <cfRule type="cellIs" dxfId="904" priority="356" operator="between">
      <formula>0.7</formula>
      <formula>0.7999</formula>
    </cfRule>
    <cfRule type="cellIs" dxfId="903" priority="357" operator="greaterThan">
      <formula>0.7999</formula>
    </cfRule>
  </conditionalFormatting>
  <conditionalFormatting sqref="P50">
    <cfRule type="cellIs" dxfId="902" priority="348" operator="lessThan">
      <formula>0.4</formula>
    </cfRule>
    <cfRule type="cellIs" dxfId="901" priority="349" operator="between">
      <formula>0.4</formula>
      <formula>0.5999</formula>
    </cfRule>
    <cfRule type="cellIs" dxfId="900" priority="350" operator="between">
      <formula>0.6</formula>
      <formula>0.6999</formula>
    </cfRule>
    <cfRule type="cellIs" dxfId="899" priority="351" operator="between">
      <formula>0.7</formula>
      <formula>0.7999</formula>
    </cfRule>
    <cfRule type="cellIs" dxfId="898" priority="352" operator="greaterThan">
      <formula>0.7999</formula>
    </cfRule>
  </conditionalFormatting>
  <conditionalFormatting sqref="P70">
    <cfRule type="cellIs" dxfId="897" priority="343" operator="lessThan">
      <formula>0.4</formula>
    </cfRule>
    <cfRule type="cellIs" dxfId="896" priority="344" operator="between">
      <formula>0.4</formula>
      <formula>0.5999</formula>
    </cfRule>
    <cfRule type="cellIs" dxfId="895" priority="345" operator="between">
      <formula>0.6</formula>
      <formula>0.6999</formula>
    </cfRule>
    <cfRule type="cellIs" dxfId="894" priority="346" operator="between">
      <formula>0.7</formula>
      <formula>0.7999</formula>
    </cfRule>
    <cfRule type="cellIs" dxfId="893" priority="347" operator="greaterThan">
      <formula>0.7999</formula>
    </cfRule>
  </conditionalFormatting>
  <conditionalFormatting sqref="L44">
    <cfRule type="duplicateValues" dxfId="892" priority="342"/>
  </conditionalFormatting>
  <conditionalFormatting sqref="L39">
    <cfRule type="duplicateValues" dxfId="891" priority="341"/>
  </conditionalFormatting>
  <conditionalFormatting sqref="L18">
    <cfRule type="duplicateValues" dxfId="890" priority="340"/>
  </conditionalFormatting>
  <conditionalFormatting sqref="L42">
    <cfRule type="duplicateValues" dxfId="889" priority="339"/>
  </conditionalFormatting>
  <conditionalFormatting sqref="L50">
    <cfRule type="duplicateValues" dxfId="888" priority="338"/>
  </conditionalFormatting>
  <conditionalFormatting sqref="K75">
    <cfRule type="duplicateValues" dxfId="887" priority="337"/>
  </conditionalFormatting>
  <conditionalFormatting sqref="L109">
    <cfRule type="duplicateValues" dxfId="886" priority="336"/>
  </conditionalFormatting>
  <conditionalFormatting sqref="P4:P10 P99 P12:P18 P21:P29 P56 P34 P52 P43:P44 P46:P48 P36 P38:P41">
    <cfRule type="cellIs" dxfId="885" priority="331" operator="lessThan">
      <formula>0.4</formula>
    </cfRule>
    <cfRule type="cellIs" dxfId="884" priority="332" operator="between">
      <formula>0.4</formula>
      <formula>0.5999</formula>
    </cfRule>
    <cfRule type="cellIs" dxfId="883" priority="333" operator="between">
      <formula>0.6</formula>
      <formula>0.6999</formula>
    </cfRule>
    <cfRule type="cellIs" dxfId="882" priority="334" operator="between">
      <formula>0.7</formula>
      <formula>0.7999</formula>
    </cfRule>
    <cfRule type="cellIs" dxfId="881" priority="335" operator="greaterThan">
      <formula>0.7999</formula>
    </cfRule>
  </conditionalFormatting>
  <conditionalFormatting sqref="S4:S5 S99 S12:S18 S21:S29 S34 S52 S43:S44 S46:S48 S36 S38:S41 S7 S9:S10">
    <cfRule type="cellIs" dxfId="880" priority="326" operator="lessThan">
      <formula>0.4</formula>
    </cfRule>
    <cfRule type="cellIs" dxfId="879" priority="327" operator="between">
      <formula>0.4</formula>
      <formula>0.5999</formula>
    </cfRule>
    <cfRule type="cellIs" dxfId="878" priority="328" operator="between">
      <formula>0.6</formula>
      <formula>0.6999</formula>
    </cfRule>
    <cfRule type="cellIs" dxfId="877" priority="329" operator="between">
      <formula>0.7</formula>
      <formula>0.7999</formula>
    </cfRule>
    <cfRule type="cellIs" dxfId="876" priority="330" operator="greaterThan">
      <formula>0.7999</formula>
    </cfRule>
  </conditionalFormatting>
  <conditionalFormatting sqref="P61 P72 P91:P92 P68:P69 P82 P87 P95 P74:P75">
    <cfRule type="cellIs" dxfId="875" priority="321" operator="lessThan">
      <formula>0.4</formula>
    </cfRule>
    <cfRule type="cellIs" dxfId="874" priority="322" operator="between">
      <formula>0.4</formula>
      <formula>0.5999</formula>
    </cfRule>
    <cfRule type="cellIs" dxfId="873" priority="323" operator="between">
      <formula>0.6</formula>
      <formula>0.6999</formula>
    </cfRule>
    <cfRule type="cellIs" dxfId="872" priority="324" operator="between">
      <formula>0.7</formula>
      <formula>0.7999</formula>
    </cfRule>
    <cfRule type="cellIs" dxfId="871" priority="325" operator="greaterThan">
      <formula>0.7999</formula>
    </cfRule>
  </conditionalFormatting>
  <conditionalFormatting sqref="S61 S72 S91:S92 S68:S69 S82 S87 S95 S74:S75">
    <cfRule type="cellIs" dxfId="870" priority="316" operator="lessThan">
      <formula>0.4</formula>
    </cfRule>
    <cfRule type="cellIs" dxfId="869" priority="317" operator="between">
      <formula>0.4</formula>
      <formula>0.5999</formula>
    </cfRule>
    <cfRule type="cellIs" dxfId="868" priority="318" operator="between">
      <formula>0.6</formula>
      <formula>0.6999</formula>
    </cfRule>
    <cfRule type="cellIs" dxfId="867" priority="319" operator="between">
      <formula>0.7</formula>
      <formula>0.7999</formula>
    </cfRule>
    <cfRule type="cellIs" dxfId="866" priority="320" operator="greaterThan">
      <formula>0.7999</formula>
    </cfRule>
  </conditionalFormatting>
  <conditionalFormatting sqref="P11">
    <cfRule type="cellIs" dxfId="865" priority="311" operator="lessThan">
      <formula>0.4</formula>
    </cfRule>
    <cfRule type="cellIs" dxfId="864" priority="312" operator="between">
      <formula>0.4</formula>
      <formula>0.5999</formula>
    </cfRule>
    <cfRule type="cellIs" dxfId="863" priority="313" operator="between">
      <formula>0.6</formula>
      <formula>0.6999</formula>
    </cfRule>
    <cfRule type="cellIs" dxfId="862" priority="314" operator="between">
      <formula>0.7</formula>
      <formula>0.7999</formula>
    </cfRule>
    <cfRule type="cellIs" dxfId="861" priority="315" operator="greaterThan">
      <formula>0.7999</formula>
    </cfRule>
  </conditionalFormatting>
  <conditionalFormatting sqref="S11">
    <cfRule type="cellIs" dxfId="860" priority="306" operator="lessThan">
      <formula>0.4</formula>
    </cfRule>
    <cfRule type="cellIs" dxfId="859" priority="307" operator="between">
      <formula>0.4</formula>
      <formula>0.5999</formula>
    </cfRule>
    <cfRule type="cellIs" dxfId="858" priority="308" operator="between">
      <formula>0.6</formula>
      <formula>0.6999</formula>
    </cfRule>
    <cfRule type="cellIs" dxfId="857" priority="309" operator="between">
      <formula>0.7</formula>
      <formula>0.7999</formula>
    </cfRule>
    <cfRule type="cellIs" dxfId="856" priority="310" operator="greaterThan">
      <formula>0.7999</formula>
    </cfRule>
  </conditionalFormatting>
  <conditionalFormatting sqref="P71">
    <cfRule type="cellIs" dxfId="855" priority="301" operator="lessThan">
      <formula>0.4</formula>
    </cfRule>
    <cfRule type="cellIs" dxfId="854" priority="302" operator="between">
      <formula>0.4</formula>
      <formula>0.5999</formula>
    </cfRule>
    <cfRule type="cellIs" dxfId="853" priority="303" operator="between">
      <formula>0.6</formula>
      <formula>0.6999</formula>
    </cfRule>
    <cfRule type="cellIs" dxfId="852" priority="304" operator="between">
      <formula>0.7</formula>
      <formula>0.7999</formula>
    </cfRule>
    <cfRule type="cellIs" dxfId="851" priority="305" operator="greaterThan">
      <formula>0.7999</formula>
    </cfRule>
  </conditionalFormatting>
  <conditionalFormatting sqref="S71">
    <cfRule type="cellIs" dxfId="850" priority="296" operator="lessThan">
      <formula>0.4</formula>
    </cfRule>
    <cfRule type="cellIs" dxfId="849" priority="297" operator="between">
      <formula>0.4</formula>
      <formula>0.5999</formula>
    </cfRule>
    <cfRule type="cellIs" dxfId="848" priority="298" operator="between">
      <formula>0.6</formula>
      <formula>0.6999</formula>
    </cfRule>
    <cfRule type="cellIs" dxfId="847" priority="299" operator="between">
      <formula>0.7</formula>
      <formula>0.7999</formula>
    </cfRule>
    <cfRule type="cellIs" dxfId="846" priority="300" operator="greaterThan">
      <formula>0.7999</formula>
    </cfRule>
  </conditionalFormatting>
  <conditionalFormatting sqref="P90">
    <cfRule type="cellIs" dxfId="845" priority="291" operator="lessThan">
      <formula>0.4</formula>
    </cfRule>
    <cfRule type="cellIs" dxfId="844" priority="292" operator="between">
      <formula>0.4</formula>
      <formula>0.5999</formula>
    </cfRule>
    <cfRule type="cellIs" dxfId="843" priority="293" operator="between">
      <formula>0.6</formula>
      <formula>0.6999</formula>
    </cfRule>
    <cfRule type="cellIs" dxfId="842" priority="294" operator="between">
      <formula>0.7</formula>
      <formula>0.7999</formula>
    </cfRule>
    <cfRule type="cellIs" dxfId="841" priority="295" operator="greaterThan">
      <formula>0.7999</formula>
    </cfRule>
  </conditionalFormatting>
  <conditionalFormatting sqref="S90">
    <cfRule type="cellIs" dxfId="840" priority="286" operator="lessThan">
      <formula>0.4</formula>
    </cfRule>
    <cfRule type="cellIs" dxfId="839" priority="287" operator="between">
      <formula>0.4</formula>
      <formula>0.5999</formula>
    </cfRule>
    <cfRule type="cellIs" dxfId="838" priority="288" operator="between">
      <formula>0.6</formula>
      <formula>0.6999</formula>
    </cfRule>
    <cfRule type="cellIs" dxfId="837" priority="289" operator="between">
      <formula>0.7</formula>
      <formula>0.7999</formula>
    </cfRule>
    <cfRule type="cellIs" dxfId="836" priority="290" operator="greaterThan">
      <formula>0.7999</formula>
    </cfRule>
  </conditionalFormatting>
  <conditionalFormatting sqref="P30:P32">
    <cfRule type="cellIs" dxfId="835" priority="281" operator="lessThan">
      <formula>0.4</formula>
    </cfRule>
    <cfRule type="cellIs" dxfId="834" priority="282" operator="between">
      <formula>0.4</formula>
      <formula>0.5999</formula>
    </cfRule>
    <cfRule type="cellIs" dxfId="833" priority="283" operator="between">
      <formula>0.6</formula>
      <formula>0.6999</formula>
    </cfRule>
    <cfRule type="cellIs" dxfId="832" priority="284" operator="between">
      <formula>0.7</formula>
      <formula>0.7999</formula>
    </cfRule>
    <cfRule type="cellIs" dxfId="831" priority="285" operator="greaterThan">
      <formula>0.7999</formula>
    </cfRule>
  </conditionalFormatting>
  <conditionalFormatting sqref="S30:S32">
    <cfRule type="cellIs" dxfId="830" priority="276" operator="lessThan">
      <formula>0.4</formula>
    </cfRule>
    <cfRule type="cellIs" dxfId="829" priority="277" operator="between">
      <formula>0.4</formula>
      <formula>0.5999</formula>
    </cfRule>
    <cfRule type="cellIs" dxfId="828" priority="278" operator="between">
      <formula>0.6</formula>
      <formula>0.6999</formula>
    </cfRule>
    <cfRule type="cellIs" dxfId="827" priority="279" operator="between">
      <formula>0.7</formula>
      <formula>0.7999</formula>
    </cfRule>
    <cfRule type="cellIs" dxfId="826" priority="280" operator="greaterThan">
      <formula>0.7999</formula>
    </cfRule>
  </conditionalFormatting>
  <conditionalFormatting sqref="P53">
    <cfRule type="cellIs" dxfId="825" priority="271" operator="lessThan">
      <formula>0.4</formula>
    </cfRule>
    <cfRule type="cellIs" dxfId="824" priority="272" operator="between">
      <formula>0.4</formula>
      <formula>0.5999</formula>
    </cfRule>
    <cfRule type="cellIs" dxfId="823" priority="273" operator="between">
      <formula>0.6</formula>
      <formula>0.6999</formula>
    </cfRule>
    <cfRule type="cellIs" dxfId="822" priority="274" operator="between">
      <formula>0.7</formula>
      <formula>0.7999</formula>
    </cfRule>
    <cfRule type="cellIs" dxfId="821" priority="275" operator="greaterThan">
      <formula>0.7999</formula>
    </cfRule>
  </conditionalFormatting>
  <conditionalFormatting sqref="S53">
    <cfRule type="cellIs" dxfId="820" priority="266" operator="lessThan">
      <formula>0.4</formula>
    </cfRule>
    <cfRule type="cellIs" dxfId="819" priority="267" operator="between">
      <formula>0.4</formula>
      <formula>0.5999</formula>
    </cfRule>
    <cfRule type="cellIs" dxfId="818" priority="268" operator="between">
      <formula>0.6</formula>
      <formula>0.6999</formula>
    </cfRule>
    <cfRule type="cellIs" dxfId="817" priority="269" operator="between">
      <formula>0.7</formula>
      <formula>0.7999</formula>
    </cfRule>
    <cfRule type="cellIs" dxfId="816" priority="270" operator="greaterThan">
      <formula>0.7999</formula>
    </cfRule>
  </conditionalFormatting>
  <conditionalFormatting sqref="P57">
    <cfRule type="cellIs" dxfId="815" priority="261" operator="lessThan">
      <formula>0.4</formula>
    </cfRule>
    <cfRule type="cellIs" dxfId="814" priority="262" operator="between">
      <formula>0.4</formula>
      <formula>0.5999</formula>
    </cfRule>
    <cfRule type="cellIs" dxfId="813" priority="263" operator="between">
      <formula>0.6</formula>
      <formula>0.6999</formula>
    </cfRule>
    <cfRule type="cellIs" dxfId="812" priority="264" operator="between">
      <formula>0.7</formula>
      <formula>0.7999</formula>
    </cfRule>
    <cfRule type="cellIs" dxfId="811" priority="265" operator="greaterThan">
      <formula>0.7999</formula>
    </cfRule>
  </conditionalFormatting>
  <conditionalFormatting sqref="S57">
    <cfRule type="cellIs" dxfId="810" priority="256" operator="lessThan">
      <formula>0.4</formula>
    </cfRule>
    <cfRule type="cellIs" dxfId="809" priority="257" operator="between">
      <formula>0.4</formula>
      <formula>0.5999</formula>
    </cfRule>
    <cfRule type="cellIs" dxfId="808" priority="258" operator="between">
      <formula>0.6</formula>
      <formula>0.6999</formula>
    </cfRule>
    <cfRule type="cellIs" dxfId="807" priority="259" operator="between">
      <formula>0.7</formula>
      <formula>0.7999</formula>
    </cfRule>
    <cfRule type="cellIs" dxfId="806" priority="260" operator="greaterThan">
      <formula>0.7999</formula>
    </cfRule>
  </conditionalFormatting>
  <conditionalFormatting sqref="P62">
    <cfRule type="cellIs" dxfId="805" priority="251" operator="lessThan">
      <formula>0.4</formula>
    </cfRule>
    <cfRule type="cellIs" dxfId="804" priority="252" operator="between">
      <formula>0.4</formula>
      <formula>0.5999</formula>
    </cfRule>
    <cfRule type="cellIs" dxfId="803" priority="253" operator="between">
      <formula>0.6</formula>
      <formula>0.6999</formula>
    </cfRule>
    <cfRule type="cellIs" dxfId="802" priority="254" operator="between">
      <formula>0.7</formula>
      <formula>0.7999</formula>
    </cfRule>
    <cfRule type="cellIs" dxfId="801" priority="255" operator="greaterThan">
      <formula>0.7999</formula>
    </cfRule>
  </conditionalFormatting>
  <conditionalFormatting sqref="S62">
    <cfRule type="cellIs" dxfId="800" priority="246" operator="lessThan">
      <formula>0.4</formula>
    </cfRule>
    <cfRule type="cellIs" dxfId="799" priority="247" operator="between">
      <formula>0.4</formula>
      <formula>0.5999</formula>
    </cfRule>
    <cfRule type="cellIs" dxfId="798" priority="248" operator="between">
      <formula>0.6</formula>
      <formula>0.6999</formula>
    </cfRule>
    <cfRule type="cellIs" dxfId="797" priority="249" operator="between">
      <formula>0.7</formula>
      <formula>0.7999</formula>
    </cfRule>
    <cfRule type="cellIs" dxfId="796" priority="250" operator="greaterThan">
      <formula>0.7999</formula>
    </cfRule>
  </conditionalFormatting>
  <conditionalFormatting sqref="P109">
    <cfRule type="cellIs" dxfId="795" priority="241" operator="lessThan">
      <formula>0.4</formula>
    </cfRule>
    <cfRule type="cellIs" dxfId="794" priority="242" operator="between">
      <formula>0.4</formula>
      <formula>0.5999</formula>
    </cfRule>
    <cfRule type="cellIs" dxfId="793" priority="243" operator="between">
      <formula>0.6</formula>
      <formula>0.6999</formula>
    </cfRule>
    <cfRule type="cellIs" dxfId="792" priority="244" operator="between">
      <formula>0.7</formula>
      <formula>0.7999</formula>
    </cfRule>
    <cfRule type="cellIs" dxfId="791" priority="245" operator="greaterThan">
      <formula>0.7999</formula>
    </cfRule>
  </conditionalFormatting>
  <conditionalFormatting sqref="S109">
    <cfRule type="cellIs" dxfId="790" priority="236" operator="lessThan">
      <formula>0.4</formula>
    </cfRule>
    <cfRule type="cellIs" dxfId="789" priority="237" operator="between">
      <formula>0.4</formula>
      <formula>0.5999</formula>
    </cfRule>
    <cfRule type="cellIs" dxfId="788" priority="238" operator="between">
      <formula>0.6</formula>
      <formula>0.6999</formula>
    </cfRule>
    <cfRule type="cellIs" dxfId="787" priority="239" operator="between">
      <formula>0.7</formula>
      <formula>0.7999</formula>
    </cfRule>
    <cfRule type="cellIs" dxfId="786" priority="240" operator="greaterThan">
      <formula>0.7999</formula>
    </cfRule>
  </conditionalFormatting>
  <conditionalFormatting sqref="P78">
    <cfRule type="cellIs" dxfId="785" priority="231" operator="lessThan">
      <formula>0.4</formula>
    </cfRule>
    <cfRule type="cellIs" dxfId="784" priority="232" operator="between">
      <formula>0.4</formula>
      <formula>0.5999</formula>
    </cfRule>
    <cfRule type="cellIs" dxfId="783" priority="233" operator="between">
      <formula>0.6</formula>
      <formula>0.6999</formula>
    </cfRule>
    <cfRule type="cellIs" dxfId="782" priority="234" operator="between">
      <formula>0.7</formula>
      <formula>0.7999</formula>
    </cfRule>
    <cfRule type="cellIs" dxfId="781" priority="235" operator="greaterThan">
      <formula>0.7999</formula>
    </cfRule>
  </conditionalFormatting>
  <conditionalFormatting sqref="S78">
    <cfRule type="cellIs" dxfId="780" priority="226" operator="lessThan">
      <formula>0.4</formula>
    </cfRule>
    <cfRule type="cellIs" dxfId="779" priority="227" operator="between">
      <formula>0.4</formula>
      <formula>0.5999</formula>
    </cfRule>
    <cfRule type="cellIs" dxfId="778" priority="228" operator="between">
      <formula>0.6</formula>
      <formula>0.6999</formula>
    </cfRule>
    <cfRule type="cellIs" dxfId="777" priority="229" operator="between">
      <formula>0.7</formula>
      <formula>0.7999</formula>
    </cfRule>
    <cfRule type="cellIs" dxfId="776" priority="230" operator="greaterThan">
      <formula>0.7999</formula>
    </cfRule>
  </conditionalFormatting>
  <conditionalFormatting sqref="P83:P84 P86">
    <cfRule type="cellIs" dxfId="775" priority="221" operator="lessThan">
      <formula>0.4</formula>
    </cfRule>
    <cfRule type="cellIs" dxfId="774" priority="222" operator="between">
      <formula>0.4</formula>
      <formula>0.5999</formula>
    </cfRule>
    <cfRule type="cellIs" dxfId="773" priority="223" operator="between">
      <formula>0.6</formula>
      <formula>0.6999</formula>
    </cfRule>
    <cfRule type="cellIs" dxfId="772" priority="224" operator="between">
      <formula>0.7</formula>
      <formula>0.7999</formula>
    </cfRule>
    <cfRule type="cellIs" dxfId="771" priority="225" operator="greaterThan">
      <formula>0.7999</formula>
    </cfRule>
  </conditionalFormatting>
  <conditionalFormatting sqref="S83:S84 S86">
    <cfRule type="cellIs" dxfId="770" priority="216" operator="lessThan">
      <formula>0.4</formula>
    </cfRule>
    <cfRule type="cellIs" dxfId="769" priority="217" operator="between">
      <formula>0.4</formula>
      <formula>0.5999</formula>
    </cfRule>
    <cfRule type="cellIs" dxfId="768" priority="218" operator="between">
      <formula>0.6</formula>
      <formula>0.6999</formula>
    </cfRule>
    <cfRule type="cellIs" dxfId="767" priority="219" operator="between">
      <formula>0.7</formula>
      <formula>0.7999</formula>
    </cfRule>
    <cfRule type="cellIs" dxfId="766" priority="220" operator="greaterThan">
      <formula>0.7999</formula>
    </cfRule>
  </conditionalFormatting>
  <conditionalFormatting sqref="P88">
    <cfRule type="cellIs" dxfId="765" priority="211" operator="lessThan">
      <formula>0.4</formula>
    </cfRule>
    <cfRule type="cellIs" dxfId="764" priority="212" operator="between">
      <formula>0.4</formula>
      <formula>0.5999</formula>
    </cfRule>
    <cfRule type="cellIs" dxfId="763" priority="213" operator="between">
      <formula>0.6</formula>
      <formula>0.6999</formula>
    </cfRule>
    <cfRule type="cellIs" dxfId="762" priority="214" operator="between">
      <formula>0.7</formula>
      <formula>0.7999</formula>
    </cfRule>
    <cfRule type="cellIs" dxfId="761" priority="215" operator="greaterThan">
      <formula>0.7999</formula>
    </cfRule>
  </conditionalFormatting>
  <conditionalFormatting sqref="S88">
    <cfRule type="cellIs" dxfId="760" priority="206" operator="lessThan">
      <formula>0.4</formula>
    </cfRule>
    <cfRule type="cellIs" dxfId="759" priority="207" operator="between">
      <formula>0.4</formula>
      <formula>0.5999</formula>
    </cfRule>
    <cfRule type="cellIs" dxfId="758" priority="208" operator="between">
      <formula>0.6</formula>
      <formula>0.6999</formula>
    </cfRule>
    <cfRule type="cellIs" dxfId="757" priority="209" operator="between">
      <formula>0.7</formula>
      <formula>0.7999</formula>
    </cfRule>
    <cfRule type="cellIs" dxfId="756" priority="210" operator="greaterThan">
      <formula>0.7999</formula>
    </cfRule>
  </conditionalFormatting>
  <conditionalFormatting sqref="P106">
    <cfRule type="cellIs" dxfId="755" priority="201" operator="lessThan">
      <formula>0.4</formula>
    </cfRule>
    <cfRule type="cellIs" dxfId="754" priority="202" operator="between">
      <formula>0.4</formula>
      <formula>0.5999</formula>
    </cfRule>
    <cfRule type="cellIs" dxfId="753" priority="203" operator="between">
      <formula>0.6</formula>
      <formula>0.6999</formula>
    </cfRule>
    <cfRule type="cellIs" dxfId="752" priority="204" operator="between">
      <formula>0.7</formula>
      <formula>0.7999</formula>
    </cfRule>
    <cfRule type="cellIs" dxfId="751" priority="205" operator="greaterThan">
      <formula>0.7999</formula>
    </cfRule>
  </conditionalFormatting>
  <conditionalFormatting sqref="S106">
    <cfRule type="cellIs" dxfId="750" priority="196" operator="lessThan">
      <formula>0.4</formula>
    </cfRule>
    <cfRule type="cellIs" dxfId="749" priority="197" operator="between">
      <formula>0.4</formula>
      <formula>0.5999</formula>
    </cfRule>
    <cfRule type="cellIs" dxfId="748" priority="198" operator="between">
      <formula>0.6</formula>
      <formula>0.6999</formula>
    </cfRule>
    <cfRule type="cellIs" dxfId="747" priority="199" operator="between">
      <formula>0.7</formula>
      <formula>0.7999</formula>
    </cfRule>
    <cfRule type="cellIs" dxfId="746" priority="200" operator="greaterThan">
      <formula>0.7999</formula>
    </cfRule>
  </conditionalFormatting>
  <conditionalFormatting sqref="P102">
    <cfRule type="cellIs" dxfId="745" priority="191" operator="lessThan">
      <formula>0.4</formula>
    </cfRule>
    <cfRule type="cellIs" dxfId="744" priority="192" operator="between">
      <formula>0.4</formula>
      <formula>0.5999</formula>
    </cfRule>
    <cfRule type="cellIs" dxfId="743" priority="193" operator="between">
      <formula>0.6</formula>
      <formula>0.6999</formula>
    </cfRule>
    <cfRule type="cellIs" dxfId="742" priority="194" operator="between">
      <formula>0.7</formula>
      <formula>0.7999</formula>
    </cfRule>
    <cfRule type="cellIs" dxfId="741" priority="195" operator="greaterThan">
      <formula>0.7999</formula>
    </cfRule>
  </conditionalFormatting>
  <conditionalFormatting sqref="S102">
    <cfRule type="cellIs" dxfId="740" priority="186" operator="lessThan">
      <formula>0.4</formula>
    </cfRule>
    <cfRule type="cellIs" dxfId="739" priority="187" operator="between">
      <formula>0.4</formula>
      <formula>0.5999</formula>
    </cfRule>
    <cfRule type="cellIs" dxfId="738" priority="188" operator="between">
      <formula>0.6</formula>
      <formula>0.6999</formula>
    </cfRule>
    <cfRule type="cellIs" dxfId="737" priority="189" operator="between">
      <formula>0.7</formula>
      <formula>0.7999</formula>
    </cfRule>
    <cfRule type="cellIs" dxfId="736" priority="190" operator="greaterThan">
      <formula>0.7999</formula>
    </cfRule>
  </conditionalFormatting>
  <conditionalFormatting sqref="P100">
    <cfRule type="cellIs" dxfId="735" priority="181" operator="lessThan">
      <formula>0.4</formula>
    </cfRule>
    <cfRule type="cellIs" dxfId="734" priority="182" operator="between">
      <formula>0.4</formula>
      <formula>0.5999</formula>
    </cfRule>
    <cfRule type="cellIs" dxfId="733" priority="183" operator="between">
      <formula>0.6</formula>
      <formula>0.6999</formula>
    </cfRule>
    <cfRule type="cellIs" dxfId="732" priority="184" operator="between">
      <formula>0.7</formula>
      <formula>0.7999</formula>
    </cfRule>
    <cfRule type="cellIs" dxfId="731" priority="185" operator="greaterThan">
      <formula>0.7999</formula>
    </cfRule>
  </conditionalFormatting>
  <conditionalFormatting sqref="S100">
    <cfRule type="cellIs" dxfId="730" priority="176" operator="lessThan">
      <formula>0.4</formula>
    </cfRule>
    <cfRule type="cellIs" dxfId="729" priority="177" operator="between">
      <formula>0.4</formula>
      <formula>0.5999</formula>
    </cfRule>
    <cfRule type="cellIs" dxfId="728" priority="178" operator="between">
      <formula>0.6</formula>
      <formula>0.6999</formula>
    </cfRule>
    <cfRule type="cellIs" dxfId="727" priority="179" operator="between">
      <formula>0.7</formula>
      <formula>0.7999</formula>
    </cfRule>
    <cfRule type="cellIs" dxfId="726" priority="180" operator="greaterThan">
      <formula>0.7999</formula>
    </cfRule>
  </conditionalFormatting>
  <conditionalFormatting sqref="P96">
    <cfRule type="cellIs" dxfId="725" priority="171" operator="lessThan">
      <formula>0.4</formula>
    </cfRule>
    <cfRule type="cellIs" dxfId="724" priority="172" operator="between">
      <formula>0.4</formula>
      <formula>0.5999</formula>
    </cfRule>
    <cfRule type="cellIs" dxfId="723" priority="173" operator="between">
      <formula>0.6</formula>
      <formula>0.6999</formula>
    </cfRule>
    <cfRule type="cellIs" dxfId="722" priority="174" operator="between">
      <formula>0.7</formula>
      <formula>0.7999</formula>
    </cfRule>
    <cfRule type="cellIs" dxfId="721" priority="175" operator="greaterThan">
      <formula>0.7999</formula>
    </cfRule>
  </conditionalFormatting>
  <conditionalFormatting sqref="S96">
    <cfRule type="cellIs" dxfId="720" priority="166" operator="lessThan">
      <formula>0.4</formula>
    </cfRule>
    <cfRule type="cellIs" dxfId="719" priority="167" operator="between">
      <formula>0.4</formula>
      <formula>0.5999</formula>
    </cfRule>
    <cfRule type="cellIs" dxfId="718" priority="168" operator="between">
      <formula>0.6</formula>
      <formula>0.6999</formula>
    </cfRule>
    <cfRule type="cellIs" dxfId="717" priority="169" operator="between">
      <formula>0.7</formula>
      <formula>0.7999</formula>
    </cfRule>
    <cfRule type="cellIs" dxfId="716" priority="170" operator="greaterThan">
      <formula>0.7999</formula>
    </cfRule>
  </conditionalFormatting>
  <conditionalFormatting sqref="P93">
    <cfRule type="cellIs" dxfId="715" priority="161" operator="lessThan">
      <formula>0.4</formula>
    </cfRule>
    <cfRule type="cellIs" dxfId="714" priority="162" operator="between">
      <formula>0.4</formula>
      <formula>0.5999</formula>
    </cfRule>
    <cfRule type="cellIs" dxfId="713" priority="163" operator="between">
      <formula>0.6</formula>
      <formula>0.6999</formula>
    </cfRule>
    <cfRule type="cellIs" dxfId="712" priority="164" operator="between">
      <formula>0.7</formula>
      <formula>0.7999</formula>
    </cfRule>
    <cfRule type="cellIs" dxfId="711" priority="165" operator="greaterThan">
      <formula>0.7999</formula>
    </cfRule>
  </conditionalFormatting>
  <conditionalFormatting sqref="S93">
    <cfRule type="cellIs" dxfId="710" priority="156" operator="lessThan">
      <formula>0.4</formula>
    </cfRule>
    <cfRule type="cellIs" dxfId="709" priority="157" operator="between">
      <formula>0.4</formula>
      <formula>0.5999</formula>
    </cfRule>
    <cfRule type="cellIs" dxfId="708" priority="158" operator="between">
      <formula>0.6</formula>
      <formula>0.6999</formula>
    </cfRule>
    <cfRule type="cellIs" dxfId="707" priority="159" operator="between">
      <formula>0.7</formula>
      <formula>0.7999</formula>
    </cfRule>
    <cfRule type="cellIs" dxfId="706" priority="160" operator="greaterThan">
      <formula>0.7999</formula>
    </cfRule>
  </conditionalFormatting>
  <conditionalFormatting sqref="P76">
    <cfRule type="cellIs" dxfId="705" priority="151" operator="lessThan">
      <formula>0.4</formula>
    </cfRule>
    <cfRule type="cellIs" dxfId="704" priority="152" operator="between">
      <formula>0.4</formula>
      <formula>0.5999</formula>
    </cfRule>
    <cfRule type="cellIs" dxfId="703" priority="153" operator="between">
      <formula>0.6</formula>
      <formula>0.6999</formula>
    </cfRule>
    <cfRule type="cellIs" dxfId="702" priority="154" operator="between">
      <formula>0.7</formula>
      <formula>0.7999</formula>
    </cfRule>
    <cfRule type="cellIs" dxfId="701" priority="155" operator="greaterThan">
      <formula>0.7999</formula>
    </cfRule>
  </conditionalFormatting>
  <conditionalFormatting sqref="S76">
    <cfRule type="cellIs" dxfId="700" priority="146" operator="lessThan">
      <formula>0.4</formula>
    </cfRule>
    <cfRule type="cellIs" dxfId="699" priority="147" operator="between">
      <formula>0.4</formula>
      <formula>0.5999</formula>
    </cfRule>
    <cfRule type="cellIs" dxfId="698" priority="148" operator="between">
      <formula>0.6</formula>
      <formula>0.6999</formula>
    </cfRule>
    <cfRule type="cellIs" dxfId="697" priority="149" operator="between">
      <formula>0.7</formula>
      <formula>0.7999</formula>
    </cfRule>
    <cfRule type="cellIs" dxfId="696" priority="150" operator="greaterThan">
      <formula>0.7999</formula>
    </cfRule>
  </conditionalFormatting>
  <conditionalFormatting sqref="P73">
    <cfRule type="cellIs" dxfId="695" priority="141" operator="lessThan">
      <formula>0.4</formula>
    </cfRule>
    <cfRule type="cellIs" dxfId="694" priority="142" operator="between">
      <formula>0.4</formula>
      <formula>0.5999</formula>
    </cfRule>
    <cfRule type="cellIs" dxfId="693" priority="143" operator="between">
      <formula>0.6</formula>
      <formula>0.6999</formula>
    </cfRule>
    <cfRule type="cellIs" dxfId="692" priority="144" operator="between">
      <formula>0.7</formula>
      <formula>0.7999</formula>
    </cfRule>
    <cfRule type="cellIs" dxfId="691" priority="145" operator="greaterThan">
      <formula>0.7999</formula>
    </cfRule>
  </conditionalFormatting>
  <conditionalFormatting sqref="S73">
    <cfRule type="cellIs" dxfId="690" priority="136" operator="lessThan">
      <formula>0.4</formula>
    </cfRule>
    <cfRule type="cellIs" dxfId="689" priority="137" operator="between">
      <formula>0.4</formula>
      <formula>0.5999</formula>
    </cfRule>
    <cfRule type="cellIs" dxfId="688" priority="138" operator="between">
      <formula>0.6</formula>
      <formula>0.6999</formula>
    </cfRule>
    <cfRule type="cellIs" dxfId="687" priority="139" operator="between">
      <formula>0.7</formula>
      <formula>0.7999</formula>
    </cfRule>
    <cfRule type="cellIs" dxfId="686" priority="140" operator="greaterThan">
      <formula>0.7999</formula>
    </cfRule>
  </conditionalFormatting>
  <conditionalFormatting sqref="S56">
    <cfRule type="cellIs" dxfId="685" priority="131" operator="lessThan">
      <formula>0.4</formula>
    </cfRule>
    <cfRule type="cellIs" dxfId="684" priority="132" operator="between">
      <formula>0.4</formula>
      <formula>0.5999</formula>
    </cfRule>
    <cfRule type="cellIs" dxfId="683" priority="133" operator="between">
      <formula>0.6</formula>
      <formula>0.6999</formula>
    </cfRule>
    <cfRule type="cellIs" dxfId="682" priority="134" operator="between">
      <formula>0.7</formula>
      <formula>0.7999</formula>
    </cfRule>
    <cfRule type="cellIs" dxfId="681" priority="135" operator="greaterThan">
      <formula>0.7999</formula>
    </cfRule>
  </conditionalFormatting>
  <conditionalFormatting sqref="P104">
    <cfRule type="cellIs" dxfId="680" priority="126" operator="lessThan">
      <formula>0.4</formula>
    </cfRule>
    <cfRule type="cellIs" dxfId="679" priority="127" operator="between">
      <formula>0.4</formula>
      <formula>0.5999</formula>
    </cfRule>
    <cfRule type="cellIs" dxfId="678" priority="128" operator="between">
      <formula>0.6</formula>
      <formula>0.6999</formula>
    </cfRule>
    <cfRule type="cellIs" dxfId="677" priority="129" operator="between">
      <formula>0.7</formula>
      <formula>0.7999</formula>
    </cfRule>
    <cfRule type="cellIs" dxfId="676" priority="130" operator="greaterThan">
      <formula>0.7999</formula>
    </cfRule>
  </conditionalFormatting>
  <conditionalFormatting sqref="S104">
    <cfRule type="cellIs" dxfId="675" priority="121" operator="lessThan">
      <formula>0.4</formula>
    </cfRule>
    <cfRule type="cellIs" dxfId="674" priority="122" operator="between">
      <formula>0.4</formula>
      <formula>0.5999</formula>
    </cfRule>
    <cfRule type="cellIs" dxfId="673" priority="123" operator="between">
      <formula>0.6</formula>
      <formula>0.6999</formula>
    </cfRule>
    <cfRule type="cellIs" dxfId="672" priority="124" operator="between">
      <formula>0.7</formula>
      <formula>0.7999</formula>
    </cfRule>
    <cfRule type="cellIs" dxfId="671" priority="125" operator="greaterThan">
      <formula>0.7999</formula>
    </cfRule>
  </conditionalFormatting>
  <conditionalFormatting sqref="P108">
    <cfRule type="cellIs" dxfId="670" priority="116" operator="lessThan">
      <formula>0.4</formula>
    </cfRule>
    <cfRule type="cellIs" dxfId="669" priority="117" operator="between">
      <formula>0.4</formula>
      <formula>0.5999</formula>
    </cfRule>
    <cfRule type="cellIs" dxfId="668" priority="118" operator="between">
      <formula>0.6</formula>
      <formula>0.6999</formula>
    </cfRule>
    <cfRule type="cellIs" dxfId="667" priority="119" operator="between">
      <formula>0.7</formula>
      <formula>0.7999</formula>
    </cfRule>
    <cfRule type="cellIs" dxfId="666" priority="120" operator="greaterThan">
      <formula>0.7999</formula>
    </cfRule>
  </conditionalFormatting>
  <conditionalFormatting sqref="S108">
    <cfRule type="cellIs" dxfId="665" priority="111" operator="lessThan">
      <formula>0.4</formula>
    </cfRule>
    <cfRule type="cellIs" dxfId="664" priority="112" operator="between">
      <formula>0.4</formula>
      <formula>0.5999</formula>
    </cfRule>
    <cfRule type="cellIs" dxfId="663" priority="113" operator="between">
      <formula>0.6</formula>
      <formula>0.6999</formula>
    </cfRule>
    <cfRule type="cellIs" dxfId="662" priority="114" operator="between">
      <formula>0.7</formula>
      <formula>0.7999</formula>
    </cfRule>
    <cfRule type="cellIs" dxfId="661" priority="115" operator="greaterThan">
      <formula>0.7999</formula>
    </cfRule>
  </conditionalFormatting>
  <conditionalFormatting sqref="P103">
    <cfRule type="cellIs" dxfId="660" priority="106" operator="lessThan">
      <formula>0.4</formula>
    </cfRule>
    <cfRule type="cellIs" dxfId="659" priority="107" operator="between">
      <formula>0.4</formula>
      <formula>0.5999</formula>
    </cfRule>
    <cfRule type="cellIs" dxfId="658" priority="108" operator="between">
      <formula>0.6</formula>
      <formula>0.6999</formula>
    </cfRule>
    <cfRule type="cellIs" dxfId="657" priority="109" operator="between">
      <formula>0.7</formula>
      <formula>0.7999</formula>
    </cfRule>
    <cfRule type="cellIs" dxfId="656" priority="110" operator="greaterThan">
      <formula>0.7999</formula>
    </cfRule>
  </conditionalFormatting>
  <conditionalFormatting sqref="S103">
    <cfRule type="cellIs" dxfId="655" priority="101" operator="lessThan">
      <formula>0.4</formula>
    </cfRule>
    <cfRule type="cellIs" dxfId="654" priority="102" operator="between">
      <formula>0.4</formula>
      <formula>0.5999</formula>
    </cfRule>
    <cfRule type="cellIs" dxfId="653" priority="103" operator="between">
      <formula>0.6</formula>
      <formula>0.6999</formula>
    </cfRule>
    <cfRule type="cellIs" dxfId="652" priority="104" operator="between">
      <formula>0.7</formula>
      <formula>0.7999</formula>
    </cfRule>
    <cfRule type="cellIs" dxfId="651" priority="105" operator="greaterThan">
      <formula>0.7999</formula>
    </cfRule>
  </conditionalFormatting>
  <conditionalFormatting sqref="P85">
    <cfRule type="cellIs" dxfId="650" priority="96" operator="lessThan">
      <formula>0.4</formula>
    </cfRule>
    <cfRule type="cellIs" dxfId="649" priority="97" operator="between">
      <formula>0.4</formula>
      <formula>0.5999</formula>
    </cfRule>
    <cfRule type="cellIs" dxfId="648" priority="98" operator="between">
      <formula>0.6</formula>
      <formula>0.6999</formula>
    </cfRule>
    <cfRule type="cellIs" dxfId="647" priority="99" operator="between">
      <formula>0.7</formula>
      <formula>0.7999</formula>
    </cfRule>
    <cfRule type="cellIs" dxfId="646" priority="100" operator="greaterThan">
      <formula>0.7999</formula>
    </cfRule>
  </conditionalFormatting>
  <conditionalFormatting sqref="S85">
    <cfRule type="cellIs" dxfId="645" priority="91" operator="lessThan">
      <formula>0.4</formula>
    </cfRule>
    <cfRule type="cellIs" dxfId="644" priority="92" operator="between">
      <formula>0.4</formula>
      <formula>0.5999</formula>
    </cfRule>
    <cfRule type="cellIs" dxfId="643" priority="93" operator="between">
      <formula>0.6</formula>
      <formula>0.6999</formula>
    </cfRule>
    <cfRule type="cellIs" dxfId="642" priority="94" operator="between">
      <formula>0.7</formula>
      <formula>0.7999</formula>
    </cfRule>
    <cfRule type="cellIs" dxfId="641" priority="95" operator="greaterThan">
      <formula>0.7999</formula>
    </cfRule>
  </conditionalFormatting>
  <conditionalFormatting sqref="P77">
    <cfRule type="cellIs" dxfId="640" priority="86" operator="lessThan">
      <formula>0.4</formula>
    </cfRule>
    <cfRule type="cellIs" dxfId="639" priority="87" operator="between">
      <formula>0.4</formula>
      <formula>0.5999</formula>
    </cfRule>
    <cfRule type="cellIs" dxfId="638" priority="88" operator="between">
      <formula>0.6</formula>
      <formula>0.6999</formula>
    </cfRule>
    <cfRule type="cellIs" dxfId="637" priority="89" operator="between">
      <formula>0.7</formula>
      <formula>0.7999</formula>
    </cfRule>
    <cfRule type="cellIs" dxfId="636" priority="90" operator="greaterThan">
      <formula>0.7999</formula>
    </cfRule>
  </conditionalFormatting>
  <conditionalFormatting sqref="S77">
    <cfRule type="cellIs" dxfId="635" priority="81" operator="lessThan">
      <formula>0.4</formula>
    </cfRule>
    <cfRule type="cellIs" dxfId="634" priority="82" operator="between">
      <formula>0.4</formula>
      <formula>0.5999</formula>
    </cfRule>
    <cfRule type="cellIs" dxfId="633" priority="83" operator="between">
      <formula>0.6</formula>
      <formula>0.6999</formula>
    </cfRule>
    <cfRule type="cellIs" dxfId="632" priority="84" operator="between">
      <formula>0.7</formula>
      <formula>0.7999</formula>
    </cfRule>
    <cfRule type="cellIs" dxfId="631" priority="85" operator="greaterThan">
      <formula>0.7999</formula>
    </cfRule>
  </conditionalFormatting>
  <conditionalFormatting sqref="P42">
    <cfRule type="cellIs" dxfId="630" priority="76" operator="lessThan">
      <formula>0.4</formula>
    </cfRule>
    <cfRule type="cellIs" dxfId="629" priority="77" operator="between">
      <formula>0.4</formula>
      <formula>0.5999</formula>
    </cfRule>
    <cfRule type="cellIs" dxfId="628" priority="78" operator="between">
      <formula>0.6</formula>
      <formula>0.6999</formula>
    </cfRule>
    <cfRule type="cellIs" dxfId="627" priority="79" operator="between">
      <formula>0.7</formula>
      <formula>0.7999</formula>
    </cfRule>
    <cfRule type="cellIs" dxfId="626" priority="80" operator="greaterThan">
      <formula>0.7999</formula>
    </cfRule>
  </conditionalFormatting>
  <conditionalFormatting sqref="S42">
    <cfRule type="cellIs" dxfId="625" priority="71" operator="lessThan">
      <formula>0.4</formula>
    </cfRule>
    <cfRule type="cellIs" dxfId="624" priority="72" operator="between">
      <formula>0.4</formula>
      <formula>0.5999</formula>
    </cfRule>
    <cfRule type="cellIs" dxfId="623" priority="73" operator="between">
      <formula>0.6</formula>
      <formula>0.6999</formula>
    </cfRule>
    <cfRule type="cellIs" dxfId="622" priority="74" operator="between">
      <formula>0.7</formula>
      <formula>0.7999</formula>
    </cfRule>
    <cfRule type="cellIs" dxfId="621" priority="75" operator="greaterThan">
      <formula>0.7999</formula>
    </cfRule>
  </conditionalFormatting>
  <conditionalFormatting sqref="P33">
    <cfRule type="cellIs" dxfId="620" priority="66" operator="lessThan">
      <formula>0.4</formula>
    </cfRule>
    <cfRule type="cellIs" dxfId="619" priority="67" operator="between">
      <formula>0.4</formula>
      <formula>0.5999</formula>
    </cfRule>
    <cfRule type="cellIs" dxfId="618" priority="68" operator="between">
      <formula>0.6</formula>
      <formula>0.6999</formula>
    </cfRule>
    <cfRule type="cellIs" dxfId="617" priority="69" operator="between">
      <formula>0.7</formula>
      <formula>0.7999</formula>
    </cfRule>
    <cfRule type="cellIs" dxfId="616" priority="70" operator="greaterThan">
      <formula>0.7999</formula>
    </cfRule>
  </conditionalFormatting>
  <conditionalFormatting sqref="S33">
    <cfRule type="cellIs" dxfId="615" priority="61" operator="lessThan">
      <formula>0.4</formula>
    </cfRule>
    <cfRule type="cellIs" dxfId="614" priority="62" operator="between">
      <formula>0.4</formula>
      <formula>0.5999</formula>
    </cfRule>
    <cfRule type="cellIs" dxfId="613" priority="63" operator="between">
      <formula>0.6</formula>
      <formula>0.6999</formula>
    </cfRule>
    <cfRule type="cellIs" dxfId="612" priority="64" operator="between">
      <formula>0.7</formula>
      <formula>0.7999</formula>
    </cfRule>
    <cfRule type="cellIs" dxfId="611" priority="65" operator="greaterThan">
      <formula>0.7999</formula>
    </cfRule>
  </conditionalFormatting>
  <conditionalFormatting sqref="P45">
    <cfRule type="cellIs" dxfId="610" priority="56" operator="lessThan">
      <formula>0.4</formula>
    </cfRule>
    <cfRule type="cellIs" dxfId="609" priority="57" operator="between">
      <formula>0.4</formula>
      <formula>0.5999</formula>
    </cfRule>
    <cfRule type="cellIs" dxfId="608" priority="58" operator="between">
      <formula>0.6</formula>
      <formula>0.6999</formula>
    </cfRule>
    <cfRule type="cellIs" dxfId="607" priority="59" operator="between">
      <formula>0.7</formula>
      <formula>0.7999</formula>
    </cfRule>
    <cfRule type="cellIs" dxfId="606" priority="60" operator="greaterThan">
      <formula>0.7999</formula>
    </cfRule>
  </conditionalFormatting>
  <conditionalFormatting sqref="S45">
    <cfRule type="cellIs" dxfId="605" priority="51" operator="lessThan">
      <formula>0.4</formula>
    </cfRule>
    <cfRule type="cellIs" dxfId="604" priority="52" operator="between">
      <formula>0.4</formula>
      <formula>0.5999</formula>
    </cfRule>
    <cfRule type="cellIs" dxfId="603" priority="53" operator="between">
      <formula>0.6</formula>
      <formula>0.6999</formula>
    </cfRule>
    <cfRule type="cellIs" dxfId="602" priority="54" operator="between">
      <formula>0.7</formula>
      <formula>0.7999</formula>
    </cfRule>
    <cfRule type="cellIs" dxfId="601" priority="55" operator="greaterThan">
      <formula>0.7999</formula>
    </cfRule>
  </conditionalFormatting>
  <conditionalFormatting sqref="P105">
    <cfRule type="cellIs" dxfId="600" priority="46" operator="lessThan">
      <formula>0.4</formula>
    </cfRule>
    <cfRule type="cellIs" dxfId="599" priority="47" operator="between">
      <formula>0.4</formula>
      <formula>0.5999</formula>
    </cfRule>
    <cfRule type="cellIs" dxfId="598" priority="48" operator="between">
      <formula>0.6</formula>
      <formula>0.6999</formula>
    </cfRule>
    <cfRule type="cellIs" dxfId="597" priority="49" operator="between">
      <formula>0.7</formula>
      <formula>0.7999</formula>
    </cfRule>
    <cfRule type="cellIs" dxfId="596" priority="50" operator="greaterThan">
      <formula>0.7999</formula>
    </cfRule>
  </conditionalFormatting>
  <conditionalFormatting sqref="S105">
    <cfRule type="cellIs" dxfId="595" priority="41" operator="lessThan">
      <formula>0.4</formula>
    </cfRule>
    <cfRule type="cellIs" dxfId="594" priority="42" operator="between">
      <formula>0.4</formula>
      <formula>0.5999</formula>
    </cfRule>
    <cfRule type="cellIs" dxfId="593" priority="43" operator="between">
      <formula>0.6</formula>
      <formula>0.6999</formula>
    </cfRule>
    <cfRule type="cellIs" dxfId="592" priority="44" operator="between">
      <formula>0.7</formula>
      <formula>0.7999</formula>
    </cfRule>
    <cfRule type="cellIs" dxfId="591" priority="45" operator="greaterThan">
      <formula>0.7999</formula>
    </cfRule>
  </conditionalFormatting>
  <conditionalFormatting sqref="P35">
    <cfRule type="cellIs" dxfId="590" priority="36" operator="lessThan">
      <formula>0.4</formula>
    </cfRule>
    <cfRule type="cellIs" dxfId="589" priority="37" operator="between">
      <formula>0.4</formula>
      <formula>0.5999</formula>
    </cfRule>
    <cfRule type="cellIs" dxfId="588" priority="38" operator="between">
      <formula>0.6</formula>
      <formula>0.6999</formula>
    </cfRule>
    <cfRule type="cellIs" dxfId="587" priority="39" operator="between">
      <formula>0.7</formula>
      <formula>0.7999</formula>
    </cfRule>
    <cfRule type="cellIs" dxfId="586" priority="40" operator="greaterThan">
      <formula>0.7999</formula>
    </cfRule>
  </conditionalFormatting>
  <conditionalFormatting sqref="S35">
    <cfRule type="cellIs" dxfId="585" priority="31" operator="lessThan">
      <formula>0.4</formula>
    </cfRule>
    <cfRule type="cellIs" dxfId="584" priority="32" operator="between">
      <formula>0.4</formula>
      <formula>0.5999</formula>
    </cfRule>
    <cfRule type="cellIs" dxfId="583" priority="33" operator="between">
      <formula>0.6</formula>
      <formula>0.6999</formula>
    </cfRule>
    <cfRule type="cellIs" dxfId="582" priority="34" operator="between">
      <formula>0.7</formula>
      <formula>0.7999</formula>
    </cfRule>
    <cfRule type="cellIs" dxfId="581" priority="35" operator="greaterThan">
      <formula>0.7999</formula>
    </cfRule>
  </conditionalFormatting>
  <conditionalFormatting sqref="P50">
    <cfRule type="cellIs" dxfId="580" priority="26" operator="lessThan">
      <formula>0.4</formula>
    </cfRule>
    <cfRule type="cellIs" dxfId="579" priority="27" operator="between">
      <formula>0.4</formula>
      <formula>0.5999</formula>
    </cfRule>
    <cfRule type="cellIs" dxfId="578" priority="28" operator="between">
      <formula>0.6</formula>
      <formula>0.6999</formula>
    </cfRule>
    <cfRule type="cellIs" dxfId="577" priority="29" operator="between">
      <formula>0.7</formula>
      <formula>0.7999</formula>
    </cfRule>
    <cfRule type="cellIs" dxfId="576" priority="30" operator="greaterThan">
      <formula>0.7999</formula>
    </cfRule>
  </conditionalFormatting>
  <conditionalFormatting sqref="S50">
    <cfRule type="cellIs" dxfId="575" priority="21" operator="lessThan">
      <formula>0.4</formula>
    </cfRule>
    <cfRule type="cellIs" dxfId="574" priority="22" operator="between">
      <formula>0.4</formula>
      <formula>0.5999</formula>
    </cfRule>
    <cfRule type="cellIs" dxfId="573" priority="23" operator="between">
      <formula>0.6</formula>
      <formula>0.6999</formula>
    </cfRule>
    <cfRule type="cellIs" dxfId="572" priority="24" operator="between">
      <formula>0.7</formula>
      <formula>0.7999</formula>
    </cfRule>
    <cfRule type="cellIs" dxfId="571" priority="25" operator="greaterThan">
      <formula>0.7999</formula>
    </cfRule>
  </conditionalFormatting>
  <conditionalFormatting sqref="S6">
    <cfRule type="cellIs" dxfId="570" priority="16" operator="lessThan">
      <formula>0.4</formula>
    </cfRule>
    <cfRule type="cellIs" dxfId="569" priority="17" operator="between">
      <formula>0.4</formula>
      <formula>0.5999</formula>
    </cfRule>
    <cfRule type="cellIs" dxfId="568" priority="18" operator="between">
      <formula>0.6</formula>
      <formula>0.6999</formula>
    </cfRule>
    <cfRule type="cellIs" dxfId="567" priority="19" operator="between">
      <formula>0.7</formula>
      <formula>0.7999</formula>
    </cfRule>
    <cfRule type="cellIs" dxfId="566" priority="20" operator="greaterThan">
      <formula>0.7999</formula>
    </cfRule>
  </conditionalFormatting>
  <conditionalFormatting sqref="S8">
    <cfRule type="cellIs" dxfId="565" priority="11" operator="lessThan">
      <formula>0.4</formula>
    </cfRule>
    <cfRule type="cellIs" dxfId="564" priority="12" operator="between">
      <formula>0.4</formula>
      <formula>0.5999</formula>
    </cfRule>
    <cfRule type="cellIs" dxfId="563" priority="13" operator="between">
      <formula>0.6</formula>
      <formula>0.6999</formula>
    </cfRule>
    <cfRule type="cellIs" dxfId="562" priority="14" operator="between">
      <formula>0.7</formula>
      <formula>0.7999</formula>
    </cfRule>
    <cfRule type="cellIs" dxfId="561" priority="15" operator="greaterThan">
      <formula>0.7999</formula>
    </cfRule>
  </conditionalFormatting>
  <conditionalFormatting sqref="P70">
    <cfRule type="cellIs" dxfId="560" priority="6" operator="lessThan">
      <formula>0.4</formula>
    </cfRule>
    <cfRule type="cellIs" dxfId="559" priority="7" operator="between">
      <formula>0.4</formula>
      <formula>0.5999</formula>
    </cfRule>
    <cfRule type="cellIs" dxfId="558" priority="8" operator="between">
      <formula>0.6</formula>
      <formula>0.6999</formula>
    </cfRule>
    <cfRule type="cellIs" dxfId="557" priority="9" operator="between">
      <formula>0.7</formula>
      <formula>0.7999</formula>
    </cfRule>
    <cfRule type="cellIs" dxfId="556" priority="10" operator="greaterThan">
      <formula>0.7999</formula>
    </cfRule>
  </conditionalFormatting>
  <conditionalFormatting sqref="S70">
    <cfRule type="cellIs" dxfId="555" priority="1" operator="lessThan">
      <formula>0.4</formula>
    </cfRule>
    <cfRule type="cellIs" dxfId="554" priority="2" operator="between">
      <formula>0.4</formula>
      <formula>0.5999</formula>
    </cfRule>
    <cfRule type="cellIs" dxfId="553" priority="3" operator="between">
      <formula>0.6</formula>
      <formula>0.6999</formula>
    </cfRule>
    <cfRule type="cellIs" dxfId="552" priority="4" operator="between">
      <formula>0.7</formula>
      <formula>0.7999</formula>
    </cfRule>
    <cfRule type="cellIs" dxfId="551" priority="5" operator="greaterThan">
      <formula>0.7999</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121"/>
  <sheetViews>
    <sheetView view="pageBreakPreview" zoomScale="60" zoomScaleNormal="84" workbookViewId="0">
      <pane xSplit="6" ySplit="3" topLeftCell="N70" activePane="bottomRight" state="frozen"/>
      <selection pane="topRight" activeCell="G1" sqref="G1"/>
      <selection pane="bottomLeft" activeCell="A4" sqref="A4"/>
      <selection pane="bottomRight" activeCell="P10" sqref="P10"/>
    </sheetView>
  </sheetViews>
  <sheetFormatPr baseColWidth="10" defaultRowHeight="15" x14ac:dyDescent="0.25"/>
  <cols>
    <col min="1" max="3" width="14.5703125" style="1" customWidth="1"/>
    <col min="4" max="4" width="7.7109375" style="2" customWidth="1"/>
    <col min="5" max="5" width="73.42578125" style="1" customWidth="1"/>
    <col min="6" max="6" width="40.28515625" style="1" customWidth="1"/>
    <col min="7" max="8" width="20.7109375" style="1" customWidth="1"/>
    <col min="9" max="9" width="36.42578125" style="1" customWidth="1"/>
    <col min="10" max="10" width="18.5703125" style="1" customWidth="1"/>
    <col min="11" max="11" width="17.28515625" style="1" customWidth="1"/>
    <col min="12" max="12" width="14.85546875" style="1" customWidth="1"/>
    <col min="13" max="13" width="53.42578125" style="1" customWidth="1"/>
    <col min="14" max="14" width="20.28515625" style="93" customWidth="1"/>
    <col min="15" max="15" width="16.7109375" style="93" customWidth="1"/>
    <col min="16" max="16" width="9.7109375" style="4" customWidth="1"/>
    <col min="17" max="17" width="21.140625" style="332" customWidth="1"/>
    <col min="18" max="18" width="16.7109375" style="93" customWidth="1"/>
    <col min="19" max="19" width="137.28515625" style="331" customWidth="1"/>
  </cols>
  <sheetData>
    <row r="1" spans="1:19" ht="55.5" customHeight="1" thickBot="1" x14ac:dyDescent="0.3">
      <c r="A1" s="907" t="s">
        <v>698</v>
      </c>
      <c r="B1" s="908"/>
      <c r="C1" s="908"/>
      <c r="D1" s="908"/>
      <c r="E1" s="908"/>
      <c r="F1" s="908"/>
      <c r="G1" s="908"/>
      <c r="H1" s="908"/>
      <c r="I1" s="909"/>
      <c r="J1" s="20"/>
      <c r="K1" s="20"/>
      <c r="L1" s="20"/>
      <c r="M1" s="20"/>
      <c r="P1" s="95"/>
      <c r="S1" s="325"/>
    </row>
    <row r="2" spans="1:19" ht="31.5" customHeight="1" x14ac:dyDescent="0.25">
      <c r="A2" s="978" t="s">
        <v>0</v>
      </c>
      <c r="B2" s="978" t="s">
        <v>1</v>
      </c>
      <c r="C2" s="978" t="s">
        <v>2</v>
      </c>
      <c r="D2" s="978" t="s">
        <v>12</v>
      </c>
      <c r="E2" s="978" t="s">
        <v>3</v>
      </c>
      <c r="F2" s="978" t="s">
        <v>4</v>
      </c>
      <c r="G2" s="978" t="s">
        <v>5</v>
      </c>
      <c r="H2" s="978" t="s">
        <v>6</v>
      </c>
      <c r="I2" s="980" t="s">
        <v>7</v>
      </c>
      <c r="J2" s="1000" t="s">
        <v>284</v>
      </c>
      <c r="K2" s="1001"/>
      <c r="L2" s="1001"/>
      <c r="M2" s="1002"/>
      <c r="N2" s="1003" t="s">
        <v>694</v>
      </c>
      <c r="O2" s="982"/>
      <c r="P2" s="1004" t="s">
        <v>281</v>
      </c>
      <c r="Q2" s="982" t="s">
        <v>695</v>
      </c>
      <c r="R2" s="982"/>
      <c r="S2" s="1035" t="s">
        <v>696</v>
      </c>
    </row>
    <row r="3" spans="1:19" ht="15.75" thickBot="1" x14ac:dyDescent="0.3">
      <c r="A3" s="979"/>
      <c r="B3" s="979"/>
      <c r="C3" s="979"/>
      <c r="D3" s="979"/>
      <c r="E3" s="979"/>
      <c r="F3" s="979"/>
      <c r="G3" s="979"/>
      <c r="H3" s="979"/>
      <c r="I3" s="981"/>
      <c r="J3" s="209" t="s">
        <v>8</v>
      </c>
      <c r="K3" s="210" t="s">
        <v>9</v>
      </c>
      <c r="L3" s="210" t="s">
        <v>10</v>
      </c>
      <c r="M3" s="211" t="s">
        <v>11</v>
      </c>
      <c r="N3" s="209" t="s">
        <v>707</v>
      </c>
      <c r="O3" s="212" t="s">
        <v>700</v>
      </c>
      <c r="P3" s="1005"/>
      <c r="Q3" s="333" t="s">
        <v>707</v>
      </c>
      <c r="R3" s="212" t="s">
        <v>700</v>
      </c>
      <c r="S3" s="1036"/>
    </row>
    <row r="4" spans="1:19" ht="165" customHeight="1" x14ac:dyDescent="0.25">
      <c r="A4" s="992" t="s">
        <v>13</v>
      </c>
      <c r="B4" s="994" t="s">
        <v>14</v>
      </c>
      <c r="C4" s="996" t="s">
        <v>15</v>
      </c>
      <c r="D4" s="213">
        <v>1</v>
      </c>
      <c r="E4" s="214" t="s">
        <v>1102</v>
      </c>
      <c r="F4" s="214" t="s">
        <v>17</v>
      </c>
      <c r="G4" s="214" t="s">
        <v>1103</v>
      </c>
      <c r="H4" s="214" t="s">
        <v>19</v>
      </c>
      <c r="I4" s="215" t="s">
        <v>20</v>
      </c>
      <c r="J4" s="1007" t="s">
        <v>208</v>
      </c>
      <c r="K4" s="1009" t="s">
        <v>209</v>
      </c>
      <c r="L4" s="1009">
        <v>53</v>
      </c>
      <c r="M4" s="1011"/>
      <c r="N4" s="1013">
        <v>1</v>
      </c>
      <c r="O4" s="1015">
        <v>1</v>
      </c>
      <c r="P4" s="222">
        <v>0.7</v>
      </c>
      <c r="Q4" s="989">
        <v>72966200</v>
      </c>
      <c r="R4" s="991" t="e">
        <f>#REF!+#REF!+#REF!+#REF!</f>
        <v>#REF!</v>
      </c>
      <c r="S4" s="313" t="s">
        <v>1346</v>
      </c>
    </row>
    <row r="5" spans="1:19" ht="105" x14ac:dyDescent="0.25">
      <c r="A5" s="993"/>
      <c r="B5" s="995"/>
      <c r="C5" s="997"/>
      <c r="D5" s="216">
        <v>2</v>
      </c>
      <c r="E5" s="217" t="s">
        <v>21</v>
      </c>
      <c r="F5" s="217" t="s">
        <v>22</v>
      </c>
      <c r="G5" s="217" t="s">
        <v>23</v>
      </c>
      <c r="H5" s="217" t="s">
        <v>24</v>
      </c>
      <c r="I5" s="218" t="s">
        <v>1104</v>
      </c>
      <c r="J5" s="1008"/>
      <c r="K5" s="1010"/>
      <c r="L5" s="1010"/>
      <c r="M5" s="1012"/>
      <c r="N5" s="1014"/>
      <c r="O5" s="1016"/>
      <c r="P5" s="222">
        <v>0.7</v>
      </c>
      <c r="Q5" s="990"/>
      <c r="R5" s="929"/>
      <c r="S5" s="313" t="s">
        <v>1347</v>
      </c>
    </row>
    <row r="6" spans="1:19" ht="93" customHeight="1" x14ac:dyDescent="0.25">
      <c r="A6" s="993"/>
      <c r="B6" s="995"/>
      <c r="C6" s="997"/>
      <c r="D6" s="216">
        <v>3</v>
      </c>
      <c r="E6" s="217" t="s">
        <v>1105</v>
      </c>
      <c r="F6" s="217" t="s">
        <v>27</v>
      </c>
      <c r="G6" s="217" t="s">
        <v>28</v>
      </c>
      <c r="H6" s="217" t="s">
        <v>1106</v>
      </c>
      <c r="I6" s="218" t="s">
        <v>1107</v>
      </c>
      <c r="J6" s="219" t="s">
        <v>211</v>
      </c>
      <c r="K6" s="217" t="s">
        <v>212</v>
      </c>
      <c r="L6" s="216">
        <v>45</v>
      </c>
      <c r="M6" s="218" t="s">
        <v>1108</v>
      </c>
      <c r="N6" s="220">
        <v>1</v>
      </c>
      <c r="O6" s="221">
        <v>1</v>
      </c>
      <c r="P6" s="222">
        <v>0.7</v>
      </c>
      <c r="Q6" s="334">
        <v>46456000</v>
      </c>
      <c r="R6" s="206">
        <v>40284000</v>
      </c>
      <c r="S6" s="326" t="s">
        <v>1348</v>
      </c>
    </row>
    <row r="7" spans="1:19" ht="72" customHeight="1" x14ac:dyDescent="0.25">
      <c r="A7" s="993"/>
      <c r="B7" s="995"/>
      <c r="C7" s="997"/>
      <c r="D7" s="216">
        <v>4</v>
      </c>
      <c r="E7" s="217" t="s">
        <v>1109</v>
      </c>
      <c r="F7" s="217" t="s">
        <v>32</v>
      </c>
      <c r="G7" s="217" t="s">
        <v>33</v>
      </c>
      <c r="H7" s="217" t="s">
        <v>34</v>
      </c>
      <c r="I7" s="218" t="s">
        <v>35</v>
      </c>
      <c r="J7" s="219" t="s">
        <v>96</v>
      </c>
      <c r="K7" s="216" t="s">
        <v>96</v>
      </c>
      <c r="L7" s="216" t="s">
        <v>96</v>
      </c>
      <c r="M7" s="223" t="s">
        <v>96</v>
      </c>
      <c r="N7" s="220">
        <v>1</v>
      </c>
      <c r="O7" s="221">
        <v>1</v>
      </c>
      <c r="P7" s="222">
        <v>0.7</v>
      </c>
      <c r="Q7" s="334"/>
      <c r="R7" s="206" t="e">
        <f>#REF!+#REF!+#REF!+#REF!</f>
        <v>#REF!</v>
      </c>
      <c r="S7" s="313" t="s">
        <v>1110</v>
      </c>
    </row>
    <row r="8" spans="1:19" ht="104.25" customHeight="1" x14ac:dyDescent="0.25">
      <c r="A8" s="993"/>
      <c r="B8" s="995"/>
      <c r="C8" s="997"/>
      <c r="D8" s="216">
        <v>5</v>
      </c>
      <c r="E8" s="217" t="s">
        <v>36</v>
      </c>
      <c r="F8" s="217" t="s">
        <v>37</v>
      </c>
      <c r="G8" s="217" t="s">
        <v>38</v>
      </c>
      <c r="H8" s="217" t="s">
        <v>1111</v>
      </c>
      <c r="I8" s="218" t="s">
        <v>1112</v>
      </c>
      <c r="J8" s="219" t="s">
        <v>211</v>
      </c>
      <c r="K8" s="217" t="s">
        <v>214</v>
      </c>
      <c r="L8" s="216">
        <v>45</v>
      </c>
      <c r="M8" s="218" t="s">
        <v>1113</v>
      </c>
      <c r="N8" s="220">
        <v>1</v>
      </c>
      <c r="O8" s="221">
        <v>1</v>
      </c>
      <c r="P8" s="222">
        <v>0.7</v>
      </c>
      <c r="Q8" s="334">
        <v>98500000</v>
      </c>
      <c r="R8" s="206">
        <v>13768000</v>
      </c>
      <c r="S8" s="326" t="s">
        <v>1348</v>
      </c>
    </row>
    <row r="9" spans="1:19" ht="78" customHeight="1" x14ac:dyDescent="0.25">
      <c r="A9" s="993"/>
      <c r="B9" s="995"/>
      <c r="C9" s="997"/>
      <c r="D9" s="216">
        <v>6</v>
      </c>
      <c r="E9" s="217" t="s">
        <v>41</v>
      </c>
      <c r="F9" s="217" t="s">
        <v>1114</v>
      </c>
      <c r="G9" s="217" t="s">
        <v>43</v>
      </c>
      <c r="H9" s="216" t="s">
        <v>44</v>
      </c>
      <c r="I9" s="223" t="s">
        <v>45</v>
      </c>
      <c r="J9" s="224" t="s">
        <v>1115</v>
      </c>
      <c r="K9" s="217" t="s">
        <v>216</v>
      </c>
      <c r="L9" s="225">
        <v>197</v>
      </c>
      <c r="M9" s="218" t="s">
        <v>217</v>
      </c>
      <c r="N9" s="220">
        <v>1</v>
      </c>
      <c r="O9" s="221">
        <v>1</v>
      </c>
      <c r="P9" s="222">
        <v>0.7</v>
      </c>
      <c r="Q9" s="334">
        <v>45299000</v>
      </c>
      <c r="R9" s="206">
        <v>37501000</v>
      </c>
      <c r="S9" s="313" t="s">
        <v>1349</v>
      </c>
    </row>
    <row r="10" spans="1:19" ht="60" customHeight="1" x14ac:dyDescent="0.25">
      <c r="A10" s="993"/>
      <c r="B10" s="995"/>
      <c r="C10" s="997"/>
      <c r="D10" s="216">
        <v>7</v>
      </c>
      <c r="E10" s="217" t="s">
        <v>46</v>
      </c>
      <c r="F10" s="217" t="s">
        <v>47</v>
      </c>
      <c r="G10" s="217" t="s">
        <v>48</v>
      </c>
      <c r="H10" s="217" t="s">
        <v>19</v>
      </c>
      <c r="I10" s="218" t="s">
        <v>1116</v>
      </c>
      <c r="J10" s="219" t="s">
        <v>96</v>
      </c>
      <c r="K10" s="216" t="s">
        <v>96</v>
      </c>
      <c r="L10" s="216">
        <v>197</v>
      </c>
      <c r="M10" s="223" t="s">
        <v>96</v>
      </c>
      <c r="N10" s="220">
        <v>1</v>
      </c>
      <c r="O10" s="221">
        <v>1</v>
      </c>
      <c r="P10" s="222">
        <v>0.7</v>
      </c>
      <c r="Q10" s="334"/>
      <c r="R10" s="206" t="e">
        <f>#REF!+#REF!+#REF!+#REF!</f>
        <v>#REF!</v>
      </c>
      <c r="S10" s="313" t="s">
        <v>1350</v>
      </c>
    </row>
    <row r="11" spans="1:19" ht="60" customHeight="1" x14ac:dyDescent="0.25">
      <c r="A11" s="993"/>
      <c r="B11" s="995"/>
      <c r="C11" s="998" t="s">
        <v>1117</v>
      </c>
      <c r="D11" s="226">
        <v>8</v>
      </c>
      <c r="E11" s="227" t="s">
        <v>51</v>
      </c>
      <c r="F11" s="227" t="s">
        <v>52</v>
      </c>
      <c r="G11" s="227" t="s">
        <v>53</v>
      </c>
      <c r="H11" s="227" t="s">
        <v>54</v>
      </c>
      <c r="I11" s="228" t="s">
        <v>1118</v>
      </c>
      <c r="J11" s="229" t="s">
        <v>211</v>
      </c>
      <c r="K11" s="227" t="s">
        <v>218</v>
      </c>
      <c r="L11" s="226">
        <v>33</v>
      </c>
      <c r="M11" s="228" t="s">
        <v>219</v>
      </c>
      <c r="N11" s="230">
        <v>1</v>
      </c>
      <c r="O11" s="231">
        <v>1</v>
      </c>
      <c r="P11" s="222">
        <v>0.7</v>
      </c>
      <c r="Q11" s="334">
        <v>30000000</v>
      </c>
      <c r="R11" s="206">
        <v>2000000</v>
      </c>
      <c r="S11" s="327" t="s">
        <v>1351</v>
      </c>
    </row>
    <row r="12" spans="1:19" ht="60" customHeight="1" x14ac:dyDescent="0.25">
      <c r="A12" s="993"/>
      <c r="B12" s="995"/>
      <c r="C12" s="998"/>
      <c r="D12" s="226">
        <v>9</v>
      </c>
      <c r="E12" s="227" t="s">
        <v>1119</v>
      </c>
      <c r="F12" s="227" t="s">
        <v>1120</v>
      </c>
      <c r="G12" s="227" t="s">
        <v>1121</v>
      </c>
      <c r="H12" s="227" t="s">
        <v>59</v>
      </c>
      <c r="I12" s="228" t="s">
        <v>1118</v>
      </c>
      <c r="J12" s="232" t="s">
        <v>211</v>
      </c>
      <c r="K12" s="226" t="s">
        <v>214</v>
      </c>
      <c r="L12" s="226">
        <v>28</v>
      </c>
      <c r="M12" s="228" t="s">
        <v>220</v>
      </c>
      <c r="N12" s="230">
        <v>12</v>
      </c>
      <c r="O12" s="231">
        <v>12</v>
      </c>
      <c r="P12" s="222">
        <v>0.75</v>
      </c>
      <c r="Q12" s="334">
        <v>33258000</v>
      </c>
      <c r="R12" s="206" t="e">
        <f>#REF!+#REF!+#REF!+#REF!</f>
        <v>#REF!</v>
      </c>
      <c r="S12" s="313" t="s">
        <v>1352</v>
      </c>
    </row>
    <row r="13" spans="1:19" ht="60" customHeight="1" x14ac:dyDescent="0.25">
      <c r="A13" s="993"/>
      <c r="B13" s="995"/>
      <c r="C13" s="998"/>
      <c r="D13" s="226">
        <v>10</v>
      </c>
      <c r="E13" s="227" t="s">
        <v>1122</v>
      </c>
      <c r="F13" s="227" t="s">
        <v>61</v>
      </c>
      <c r="G13" s="227" t="s">
        <v>62</v>
      </c>
      <c r="H13" s="227" t="s">
        <v>63</v>
      </c>
      <c r="I13" s="228" t="s">
        <v>1118</v>
      </c>
      <c r="J13" s="232" t="s">
        <v>1123</v>
      </c>
      <c r="K13" s="226" t="s">
        <v>222</v>
      </c>
      <c r="L13" s="226">
        <v>122</v>
      </c>
      <c r="M13" s="228" t="s">
        <v>223</v>
      </c>
      <c r="N13" s="230">
        <v>12</v>
      </c>
      <c r="O13" s="231">
        <v>12</v>
      </c>
      <c r="P13" s="222">
        <v>0.7</v>
      </c>
      <c r="Q13" s="334"/>
      <c r="R13" s="206" t="e">
        <f>#REF!+#REF!+#REF!+#REF!</f>
        <v>#REF!</v>
      </c>
      <c r="S13" s="313" t="s">
        <v>1124</v>
      </c>
    </row>
    <row r="14" spans="1:19" ht="114.75" customHeight="1" x14ac:dyDescent="0.25">
      <c r="A14" s="993"/>
      <c r="B14" s="995"/>
      <c r="C14" s="998" t="s">
        <v>1117</v>
      </c>
      <c r="D14" s="226">
        <v>11</v>
      </c>
      <c r="E14" s="227" t="s">
        <v>64</v>
      </c>
      <c r="F14" s="227" t="s">
        <v>1125</v>
      </c>
      <c r="G14" s="227" t="s">
        <v>66</v>
      </c>
      <c r="H14" s="227" t="s">
        <v>67</v>
      </c>
      <c r="I14" s="228" t="s">
        <v>289</v>
      </c>
      <c r="J14" s="232" t="s">
        <v>224</v>
      </c>
      <c r="K14" s="226" t="s">
        <v>290</v>
      </c>
      <c r="L14" s="226" t="s">
        <v>1126</v>
      </c>
      <c r="M14" s="228" t="s">
        <v>226</v>
      </c>
      <c r="N14" s="230">
        <v>13</v>
      </c>
      <c r="O14" s="231">
        <v>13</v>
      </c>
      <c r="P14" s="222">
        <v>0.7</v>
      </c>
      <c r="Q14" s="334">
        <v>30000000</v>
      </c>
      <c r="R14" s="206" t="e">
        <f>#REF!+#REF!+#REF!+#REF!</f>
        <v>#REF!</v>
      </c>
      <c r="S14" s="313" t="s">
        <v>1127</v>
      </c>
    </row>
    <row r="15" spans="1:19" ht="93" customHeight="1" x14ac:dyDescent="0.25">
      <c r="A15" s="993"/>
      <c r="B15" s="995"/>
      <c r="C15" s="998"/>
      <c r="D15" s="226">
        <v>12</v>
      </c>
      <c r="E15" s="227" t="s">
        <v>1128</v>
      </c>
      <c r="F15" s="227" t="s">
        <v>1129</v>
      </c>
      <c r="G15" s="227" t="s">
        <v>71</v>
      </c>
      <c r="H15" s="227" t="s">
        <v>72</v>
      </c>
      <c r="I15" s="228" t="s">
        <v>285</v>
      </c>
      <c r="J15" s="229" t="s">
        <v>211</v>
      </c>
      <c r="K15" s="233" t="s">
        <v>212</v>
      </c>
      <c r="L15" s="226">
        <v>46</v>
      </c>
      <c r="M15" s="228" t="s">
        <v>1130</v>
      </c>
      <c r="N15" s="230">
        <v>12</v>
      </c>
      <c r="O15" s="231">
        <v>12</v>
      </c>
      <c r="P15" s="207">
        <v>0.8</v>
      </c>
      <c r="Q15" s="334">
        <v>150000000</v>
      </c>
      <c r="R15" s="206">
        <v>150000000</v>
      </c>
      <c r="S15" s="313" t="s">
        <v>1353</v>
      </c>
    </row>
    <row r="16" spans="1:19" ht="86.25" customHeight="1" x14ac:dyDescent="0.25">
      <c r="A16" s="993"/>
      <c r="B16" s="995"/>
      <c r="C16" s="998"/>
      <c r="D16" s="226">
        <v>13</v>
      </c>
      <c r="E16" s="227" t="s">
        <v>1131</v>
      </c>
      <c r="F16" s="227" t="s">
        <v>288</v>
      </c>
      <c r="G16" s="227" t="s">
        <v>1132</v>
      </c>
      <c r="H16" s="227" t="s">
        <v>74</v>
      </c>
      <c r="I16" s="228" t="s">
        <v>1133</v>
      </c>
      <c r="J16" s="232" t="s">
        <v>228</v>
      </c>
      <c r="K16" s="234" t="s">
        <v>229</v>
      </c>
      <c r="L16" s="226" t="s">
        <v>1134</v>
      </c>
      <c r="M16" s="235" t="s">
        <v>231</v>
      </c>
      <c r="N16" s="230">
        <v>12</v>
      </c>
      <c r="O16" s="231">
        <v>12</v>
      </c>
      <c r="P16" s="207">
        <v>0.7</v>
      </c>
      <c r="Q16" s="334">
        <v>11000000</v>
      </c>
      <c r="R16" s="206" t="e">
        <f>#REF!+#REF!+#REF!+#REF!</f>
        <v>#REF!</v>
      </c>
      <c r="S16" s="328" t="s">
        <v>1354</v>
      </c>
    </row>
    <row r="17" spans="1:19" ht="234.75" customHeight="1" x14ac:dyDescent="0.25">
      <c r="A17" s="993"/>
      <c r="B17" s="995"/>
      <c r="C17" s="998"/>
      <c r="D17" s="226">
        <v>14</v>
      </c>
      <c r="E17" s="227" t="s">
        <v>1135</v>
      </c>
      <c r="F17" s="227" t="s">
        <v>76</v>
      </c>
      <c r="G17" s="227" t="s">
        <v>1136</v>
      </c>
      <c r="H17" s="227" t="s">
        <v>78</v>
      </c>
      <c r="I17" s="228" t="s">
        <v>68</v>
      </c>
      <c r="J17" s="232" t="s">
        <v>211</v>
      </c>
      <c r="K17" s="226" t="s">
        <v>218</v>
      </c>
      <c r="L17" s="226">
        <v>32</v>
      </c>
      <c r="M17" s="228" t="s">
        <v>232</v>
      </c>
      <c r="N17" s="230">
        <v>9</v>
      </c>
      <c r="O17" s="231">
        <v>9</v>
      </c>
      <c r="P17" s="207">
        <v>0.6</v>
      </c>
      <c r="Q17" s="334">
        <v>250412588</v>
      </c>
      <c r="R17" s="206">
        <v>25400000</v>
      </c>
      <c r="S17" s="328" t="s">
        <v>1355</v>
      </c>
    </row>
    <row r="18" spans="1:19" ht="73.5" customHeight="1" x14ac:dyDescent="0.25">
      <c r="A18" s="993"/>
      <c r="B18" s="995"/>
      <c r="C18" s="999" t="s">
        <v>79</v>
      </c>
      <c r="D18" s="236">
        <v>15</v>
      </c>
      <c r="E18" s="237" t="s">
        <v>80</v>
      </c>
      <c r="F18" s="237" t="s">
        <v>81</v>
      </c>
      <c r="G18" s="237" t="s">
        <v>1137</v>
      </c>
      <c r="H18" s="237" t="s">
        <v>83</v>
      </c>
      <c r="I18" s="238" t="s">
        <v>84</v>
      </c>
      <c r="J18" s="983" t="s">
        <v>233</v>
      </c>
      <c r="K18" s="984" t="s">
        <v>234</v>
      </c>
      <c r="L18" s="985">
        <v>197</v>
      </c>
      <c r="M18" s="986" t="s">
        <v>217</v>
      </c>
      <c r="N18" s="239">
        <v>1</v>
      </c>
      <c r="O18" s="240">
        <v>1</v>
      </c>
      <c r="P18" s="207">
        <v>0.7</v>
      </c>
      <c r="Q18" s="1066">
        <v>45299000</v>
      </c>
      <c r="R18" s="928">
        <v>37501000</v>
      </c>
      <c r="S18" s="241" t="s">
        <v>1138</v>
      </c>
    </row>
    <row r="19" spans="1:19" ht="108" customHeight="1" x14ac:dyDescent="0.25">
      <c r="A19" s="993"/>
      <c r="B19" s="995"/>
      <c r="C19" s="999"/>
      <c r="D19" s="236">
        <v>16</v>
      </c>
      <c r="E19" s="237" t="s">
        <v>85</v>
      </c>
      <c r="F19" s="237" t="s">
        <v>86</v>
      </c>
      <c r="G19" s="237" t="s">
        <v>291</v>
      </c>
      <c r="H19" s="237" t="s">
        <v>87</v>
      </c>
      <c r="I19" s="242" t="s">
        <v>1139</v>
      </c>
      <c r="J19" s="983"/>
      <c r="K19" s="984"/>
      <c r="L19" s="985"/>
      <c r="M19" s="986"/>
      <c r="N19" s="243">
        <v>1</v>
      </c>
      <c r="O19" s="244">
        <v>1</v>
      </c>
      <c r="P19" s="207">
        <v>0.7</v>
      </c>
      <c r="Q19" s="1067"/>
      <c r="R19" s="933"/>
      <c r="S19" s="241" t="s">
        <v>1140</v>
      </c>
    </row>
    <row r="20" spans="1:19" ht="60" customHeight="1" x14ac:dyDescent="0.25">
      <c r="A20" s="993"/>
      <c r="B20" s="995"/>
      <c r="C20" s="999"/>
      <c r="D20" s="236">
        <v>17</v>
      </c>
      <c r="E20" s="237" t="s">
        <v>89</v>
      </c>
      <c r="F20" s="237" t="s">
        <v>90</v>
      </c>
      <c r="G20" s="237" t="s">
        <v>91</v>
      </c>
      <c r="H20" s="237" t="s">
        <v>87</v>
      </c>
      <c r="I20" s="242" t="s">
        <v>1141</v>
      </c>
      <c r="J20" s="983"/>
      <c r="K20" s="984"/>
      <c r="L20" s="985"/>
      <c r="M20" s="986"/>
      <c r="N20" s="245">
        <v>1</v>
      </c>
      <c r="O20" s="246">
        <v>1</v>
      </c>
      <c r="P20" s="207">
        <v>0.7</v>
      </c>
      <c r="Q20" s="990"/>
      <c r="R20" s="929"/>
      <c r="S20" s="241" t="s">
        <v>1142</v>
      </c>
    </row>
    <row r="21" spans="1:19" ht="60" customHeight="1" x14ac:dyDescent="0.25">
      <c r="A21" s="993"/>
      <c r="B21" s="995"/>
      <c r="C21" s="999"/>
      <c r="D21" s="236">
        <v>18</v>
      </c>
      <c r="E21" s="237" t="s">
        <v>1143</v>
      </c>
      <c r="F21" s="237" t="s">
        <v>94</v>
      </c>
      <c r="G21" s="237" t="s">
        <v>1144</v>
      </c>
      <c r="H21" s="236" t="s">
        <v>96</v>
      </c>
      <c r="I21" s="242" t="s">
        <v>1145</v>
      </c>
      <c r="J21" s="247" t="s">
        <v>96</v>
      </c>
      <c r="K21" s="236" t="s">
        <v>96</v>
      </c>
      <c r="L21" s="236" t="s">
        <v>96</v>
      </c>
      <c r="M21" s="248" t="s">
        <v>96</v>
      </c>
      <c r="N21" s="249">
        <v>0</v>
      </c>
      <c r="O21" s="250">
        <v>0</v>
      </c>
      <c r="P21" s="207">
        <v>0</v>
      </c>
      <c r="Q21" s="334"/>
      <c r="R21" s="206" t="e">
        <f>#REF!+#REF!+#REF!+#REF!</f>
        <v>#REF!</v>
      </c>
      <c r="S21" s="328" t="s">
        <v>1356</v>
      </c>
    </row>
    <row r="22" spans="1:19" ht="60" customHeight="1" x14ac:dyDescent="0.25">
      <c r="A22" s="993"/>
      <c r="B22" s="995"/>
      <c r="C22" s="999"/>
      <c r="D22" s="236">
        <v>19</v>
      </c>
      <c r="E22" s="237" t="s">
        <v>98</v>
      </c>
      <c r="F22" s="237" t="s">
        <v>99</v>
      </c>
      <c r="G22" s="237" t="s">
        <v>100</v>
      </c>
      <c r="H22" s="237" t="s">
        <v>101</v>
      </c>
      <c r="I22" s="242" t="s">
        <v>1146</v>
      </c>
      <c r="J22" s="247" t="s">
        <v>233</v>
      </c>
      <c r="K22" s="236" t="s">
        <v>234</v>
      </c>
      <c r="L22" s="251">
        <v>192</v>
      </c>
      <c r="M22" s="252" t="s">
        <v>235</v>
      </c>
      <c r="N22" s="249">
        <v>1</v>
      </c>
      <c r="O22" s="250">
        <v>1</v>
      </c>
      <c r="P22" s="207">
        <v>0.7</v>
      </c>
      <c r="Q22" s="334">
        <v>44500000</v>
      </c>
      <c r="R22" s="206">
        <v>5596000</v>
      </c>
      <c r="S22" s="241" t="s">
        <v>1147</v>
      </c>
    </row>
    <row r="23" spans="1:19" ht="82.5" customHeight="1" x14ac:dyDescent="0.25">
      <c r="A23" s="993"/>
      <c r="B23" s="995"/>
      <c r="C23" s="999"/>
      <c r="D23" s="236">
        <v>20</v>
      </c>
      <c r="E23" s="237" t="s">
        <v>1148</v>
      </c>
      <c r="F23" s="237" t="s">
        <v>104</v>
      </c>
      <c r="G23" s="237" t="s">
        <v>105</v>
      </c>
      <c r="H23" s="237" t="s">
        <v>106</v>
      </c>
      <c r="I23" s="238" t="s">
        <v>1149</v>
      </c>
      <c r="J23" s="247" t="s">
        <v>96</v>
      </c>
      <c r="K23" s="236" t="s">
        <v>96</v>
      </c>
      <c r="L23" s="236" t="s">
        <v>96</v>
      </c>
      <c r="M23" s="248" t="s">
        <v>96</v>
      </c>
      <c r="N23" s="249">
        <v>0</v>
      </c>
      <c r="O23" s="250">
        <v>0</v>
      </c>
      <c r="P23" s="207">
        <v>0.7</v>
      </c>
      <c r="Q23" s="334"/>
      <c r="R23" s="206" t="e">
        <f>#REF!+#REF!+#REF!+#REF!</f>
        <v>#REF!</v>
      </c>
      <c r="S23" s="241" t="s">
        <v>1147</v>
      </c>
    </row>
    <row r="24" spans="1:19" ht="92.25" customHeight="1" x14ac:dyDescent="0.25">
      <c r="A24" s="993"/>
      <c r="B24" s="987" t="s">
        <v>108</v>
      </c>
      <c r="C24" s="988" t="s">
        <v>109</v>
      </c>
      <c r="D24" s="253">
        <v>21</v>
      </c>
      <c r="E24" s="254" t="s">
        <v>1150</v>
      </c>
      <c r="F24" s="255" t="s">
        <v>1151</v>
      </c>
      <c r="G24" s="255" t="s">
        <v>1152</v>
      </c>
      <c r="H24" s="255" t="s">
        <v>113</v>
      </c>
      <c r="I24" s="256" t="s">
        <v>1153</v>
      </c>
      <c r="J24" s="257" t="s">
        <v>236</v>
      </c>
      <c r="K24" s="253" t="s">
        <v>237</v>
      </c>
      <c r="L24" s="253">
        <v>65</v>
      </c>
      <c r="M24" s="256" t="s">
        <v>238</v>
      </c>
      <c r="N24" s="258">
        <v>1</v>
      </c>
      <c r="O24" s="259">
        <v>1</v>
      </c>
      <c r="P24" s="207">
        <v>0.8</v>
      </c>
      <c r="Q24" s="335">
        <v>2210457012</v>
      </c>
      <c r="R24" s="206">
        <v>199742308</v>
      </c>
      <c r="S24" s="329" t="s">
        <v>1154</v>
      </c>
    </row>
    <row r="25" spans="1:19" ht="60" customHeight="1" x14ac:dyDescent="0.25">
      <c r="A25" s="993"/>
      <c r="B25" s="987"/>
      <c r="C25" s="988"/>
      <c r="D25" s="253">
        <v>22</v>
      </c>
      <c r="E25" s="255" t="s">
        <v>1155</v>
      </c>
      <c r="F25" s="255" t="s">
        <v>1156</v>
      </c>
      <c r="G25" s="255" t="s">
        <v>1157</v>
      </c>
      <c r="H25" s="255" t="s">
        <v>118</v>
      </c>
      <c r="I25" s="256" t="s">
        <v>119</v>
      </c>
      <c r="J25" s="260" t="s">
        <v>236</v>
      </c>
      <c r="K25" s="261" t="s">
        <v>239</v>
      </c>
      <c r="L25" s="253">
        <v>85</v>
      </c>
      <c r="M25" s="256" t="s">
        <v>240</v>
      </c>
      <c r="N25" s="258">
        <v>1</v>
      </c>
      <c r="O25" s="259">
        <v>1</v>
      </c>
      <c r="P25" s="207">
        <v>0.8</v>
      </c>
      <c r="Q25" s="335"/>
      <c r="R25" s="206" t="e">
        <f>#REF!+#REF!+#REF!+#REF!</f>
        <v>#REF!</v>
      </c>
      <c r="S25" s="329" t="s">
        <v>1158</v>
      </c>
    </row>
    <row r="26" spans="1:19" ht="108.75" customHeight="1" x14ac:dyDescent="0.25">
      <c r="A26" s="993"/>
      <c r="B26" s="987"/>
      <c r="C26" s="988"/>
      <c r="D26" s="253">
        <v>23</v>
      </c>
      <c r="E26" s="255" t="s">
        <v>1159</v>
      </c>
      <c r="F26" s="255" t="s">
        <v>1160</v>
      </c>
      <c r="G26" s="255" t="s">
        <v>122</v>
      </c>
      <c r="H26" s="255" t="s">
        <v>118</v>
      </c>
      <c r="I26" s="256" t="s">
        <v>1161</v>
      </c>
      <c r="J26" s="257" t="s">
        <v>96</v>
      </c>
      <c r="K26" s="253" t="s">
        <v>96</v>
      </c>
      <c r="L26" s="253" t="s">
        <v>96</v>
      </c>
      <c r="M26" s="262" t="s">
        <v>1162</v>
      </c>
      <c r="N26" s="258">
        <v>1</v>
      </c>
      <c r="O26" s="259">
        <v>1</v>
      </c>
      <c r="P26" s="207">
        <v>0.6</v>
      </c>
      <c r="Q26" s="334"/>
      <c r="R26" s="206" t="e">
        <f>#REF!+#REF!+#REF!+#REF!</f>
        <v>#REF!</v>
      </c>
      <c r="S26" s="329" t="s">
        <v>1163</v>
      </c>
    </row>
    <row r="27" spans="1:19" ht="88.5" customHeight="1" x14ac:dyDescent="0.25">
      <c r="A27" s="993"/>
      <c r="B27" s="987"/>
      <c r="C27" s="988" t="s">
        <v>124</v>
      </c>
      <c r="D27" s="253">
        <v>24</v>
      </c>
      <c r="E27" s="255" t="s">
        <v>125</v>
      </c>
      <c r="F27" s="255" t="s">
        <v>126</v>
      </c>
      <c r="G27" s="255" t="s">
        <v>127</v>
      </c>
      <c r="H27" s="255" t="s">
        <v>128</v>
      </c>
      <c r="I27" s="256" t="s">
        <v>1164</v>
      </c>
      <c r="J27" s="257" t="s">
        <v>242</v>
      </c>
      <c r="K27" s="253" t="s">
        <v>243</v>
      </c>
      <c r="L27" s="253">
        <v>68</v>
      </c>
      <c r="M27" s="256" t="s">
        <v>244</v>
      </c>
      <c r="N27" s="258">
        <v>1</v>
      </c>
      <c r="O27" s="259">
        <v>1</v>
      </c>
      <c r="P27" s="207">
        <v>0.7</v>
      </c>
      <c r="Q27" s="334">
        <v>25000000</v>
      </c>
      <c r="R27" s="206">
        <v>2935000</v>
      </c>
      <c r="S27" s="324" t="s">
        <v>1382</v>
      </c>
    </row>
    <row r="28" spans="1:19" ht="76.5" x14ac:dyDescent="0.25">
      <c r="A28" s="993"/>
      <c r="B28" s="987"/>
      <c r="C28" s="988"/>
      <c r="D28" s="253">
        <v>25</v>
      </c>
      <c r="E28" s="254" t="s">
        <v>1165</v>
      </c>
      <c r="F28" s="255" t="s">
        <v>1166</v>
      </c>
      <c r="G28" s="255" t="s">
        <v>132</v>
      </c>
      <c r="H28" s="255" t="s">
        <v>133</v>
      </c>
      <c r="I28" s="256" t="s">
        <v>1167</v>
      </c>
      <c r="J28" s="257" t="s">
        <v>245</v>
      </c>
      <c r="K28" s="253" t="s">
        <v>246</v>
      </c>
      <c r="L28" s="253">
        <v>107</v>
      </c>
      <c r="M28" s="256" t="s">
        <v>1168</v>
      </c>
      <c r="N28" s="258">
        <v>1</v>
      </c>
      <c r="O28" s="259">
        <v>1</v>
      </c>
      <c r="P28" s="207">
        <v>0.8</v>
      </c>
      <c r="Q28" s="334">
        <v>144717884</v>
      </c>
      <c r="R28" s="206">
        <v>100000000</v>
      </c>
      <c r="S28" s="324" t="s">
        <v>1363</v>
      </c>
    </row>
    <row r="29" spans="1:19" ht="79.5" customHeight="1" x14ac:dyDescent="0.25">
      <c r="A29" s="993"/>
      <c r="B29" s="987"/>
      <c r="C29" s="988" t="s">
        <v>135</v>
      </c>
      <c r="D29" s="253">
        <v>26</v>
      </c>
      <c r="E29" s="255" t="s">
        <v>1169</v>
      </c>
      <c r="F29" s="255" t="s">
        <v>137</v>
      </c>
      <c r="G29" s="255" t="s">
        <v>138</v>
      </c>
      <c r="H29" s="255" t="s">
        <v>139</v>
      </c>
      <c r="I29" s="256" t="s">
        <v>1170</v>
      </c>
      <c r="J29" s="257" t="s">
        <v>96</v>
      </c>
      <c r="K29" s="253" t="s">
        <v>96</v>
      </c>
      <c r="L29" s="253" t="s">
        <v>96</v>
      </c>
      <c r="M29" s="262"/>
      <c r="N29" s="258">
        <v>1</v>
      </c>
      <c r="O29" s="259">
        <v>1</v>
      </c>
      <c r="P29" s="207">
        <v>0.8</v>
      </c>
      <c r="Q29" s="334"/>
      <c r="R29" s="206" t="e">
        <f>#REF!+#REF!+#REF!+#REF!</f>
        <v>#REF!</v>
      </c>
      <c r="S29" s="329" t="s">
        <v>1171</v>
      </c>
    </row>
    <row r="30" spans="1:19" ht="121.5" customHeight="1" x14ac:dyDescent="0.25">
      <c r="A30" s="993"/>
      <c r="B30" s="987"/>
      <c r="C30" s="988"/>
      <c r="D30" s="253">
        <v>27</v>
      </c>
      <c r="E30" s="263" t="s">
        <v>1172</v>
      </c>
      <c r="F30" s="263" t="s">
        <v>142</v>
      </c>
      <c r="G30" s="263" t="s">
        <v>143</v>
      </c>
      <c r="H30" s="263" t="s">
        <v>144</v>
      </c>
      <c r="I30" s="264" t="s">
        <v>145</v>
      </c>
      <c r="J30" s="265" t="s">
        <v>1115</v>
      </c>
      <c r="K30" s="263" t="s">
        <v>216</v>
      </c>
      <c r="L30" s="253">
        <v>197</v>
      </c>
      <c r="M30" s="264" t="s">
        <v>217</v>
      </c>
      <c r="N30" s="258">
        <v>1</v>
      </c>
      <c r="O30" s="259">
        <v>1</v>
      </c>
      <c r="P30" s="207">
        <v>0.65</v>
      </c>
      <c r="Q30" s="334">
        <v>45299000</v>
      </c>
      <c r="R30" s="206">
        <v>37501000</v>
      </c>
      <c r="S30" s="329" t="s">
        <v>1173</v>
      </c>
    </row>
    <row r="31" spans="1:19" ht="120.75" customHeight="1" x14ac:dyDescent="0.25">
      <c r="A31" s="993"/>
      <c r="B31" s="1018" t="s">
        <v>146</v>
      </c>
      <c r="C31" s="1006" t="s">
        <v>147</v>
      </c>
      <c r="D31" s="266">
        <v>28</v>
      </c>
      <c r="E31" s="267" t="s">
        <v>1174</v>
      </c>
      <c r="F31" s="267" t="s">
        <v>149</v>
      </c>
      <c r="G31" s="267" t="s">
        <v>150</v>
      </c>
      <c r="H31" s="267" t="s">
        <v>151</v>
      </c>
      <c r="I31" s="268" t="s">
        <v>152</v>
      </c>
      <c r="J31" s="269"/>
      <c r="K31" s="270"/>
      <c r="L31" s="266"/>
      <c r="M31" s="271"/>
      <c r="N31" s="272">
        <v>1</v>
      </c>
      <c r="O31" s="273">
        <v>1</v>
      </c>
      <c r="P31" s="207">
        <v>0.8</v>
      </c>
      <c r="Q31" s="334"/>
      <c r="R31" s="206"/>
      <c r="S31" s="313" t="s">
        <v>1175</v>
      </c>
    </row>
    <row r="32" spans="1:19" ht="51" customHeight="1" x14ac:dyDescent="0.25">
      <c r="A32" s="993"/>
      <c r="B32" s="1018"/>
      <c r="C32" s="1006"/>
      <c r="D32" s="1006">
        <v>29</v>
      </c>
      <c r="E32" s="1006" t="s">
        <v>1176</v>
      </c>
      <c r="F32" s="1006" t="s">
        <v>154</v>
      </c>
      <c r="G32" s="1006" t="s">
        <v>155</v>
      </c>
      <c r="H32" s="1006" t="s">
        <v>151</v>
      </c>
      <c r="I32" s="1055" t="s">
        <v>152</v>
      </c>
      <c r="J32" s="1045" t="s">
        <v>254</v>
      </c>
      <c r="K32" s="1047" t="s">
        <v>249</v>
      </c>
      <c r="L32" s="1047">
        <v>154</v>
      </c>
      <c r="M32" s="1006" t="s">
        <v>258</v>
      </c>
      <c r="N32" s="1006">
        <v>0</v>
      </c>
      <c r="O32" s="1006">
        <v>0</v>
      </c>
      <c r="P32" s="1056">
        <v>0.8</v>
      </c>
      <c r="Q32" s="1064">
        <v>55960000</v>
      </c>
      <c r="R32" s="975">
        <v>55960000</v>
      </c>
      <c r="S32" s="1037" t="s">
        <v>1357</v>
      </c>
    </row>
    <row r="33" spans="1:19" ht="15" customHeight="1" x14ac:dyDescent="0.25">
      <c r="A33" s="993"/>
      <c r="B33" s="1018"/>
      <c r="C33" s="1006"/>
      <c r="D33" s="1006"/>
      <c r="E33" s="1006"/>
      <c r="F33" s="1006"/>
      <c r="G33" s="1006"/>
      <c r="H33" s="1006"/>
      <c r="I33" s="1055"/>
      <c r="J33" s="1068"/>
      <c r="K33" s="1069"/>
      <c r="L33" s="1069"/>
      <c r="M33" s="1006"/>
      <c r="N33" s="1006"/>
      <c r="O33" s="1006"/>
      <c r="P33" s="1057"/>
      <c r="Q33" s="1064"/>
      <c r="R33" s="975"/>
      <c r="S33" s="1037"/>
    </row>
    <row r="34" spans="1:19" ht="15" customHeight="1" x14ac:dyDescent="0.25">
      <c r="A34" s="993"/>
      <c r="B34" s="1018"/>
      <c r="C34" s="1006"/>
      <c r="D34" s="1006"/>
      <c r="E34" s="1006"/>
      <c r="F34" s="1006"/>
      <c r="G34" s="1006"/>
      <c r="H34" s="1006"/>
      <c r="I34" s="1055"/>
      <c r="J34" s="1068"/>
      <c r="K34" s="1069"/>
      <c r="L34" s="1069"/>
      <c r="M34" s="1006"/>
      <c r="N34" s="1006"/>
      <c r="O34" s="1006"/>
      <c r="P34" s="1057"/>
      <c r="Q34" s="1064"/>
      <c r="R34" s="975"/>
      <c r="S34" s="1037"/>
    </row>
    <row r="35" spans="1:19" x14ac:dyDescent="0.25">
      <c r="A35" s="993"/>
      <c r="B35" s="1018"/>
      <c r="C35" s="1006"/>
      <c r="D35" s="1006"/>
      <c r="E35" s="1006"/>
      <c r="F35" s="1006"/>
      <c r="G35" s="1006"/>
      <c r="H35" s="1006"/>
      <c r="I35" s="1055"/>
      <c r="J35" s="1046"/>
      <c r="K35" s="1048"/>
      <c r="L35" s="1048"/>
      <c r="M35" s="1006"/>
      <c r="N35" s="1006"/>
      <c r="O35" s="1006"/>
      <c r="P35" s="1058"/>
      <c r="Q35" s="1064"/>
      <c r="R35" s="975"/>
      <c r="S35" s="1037"/>
    </row>
    <row r="36" spans="1:19" ht="31.5" customHeight="1" x14ac:dyDescent="0.25">
      <c r="A36" s="993"/>
      <c r="B36" s="1018"/>
      <c r="C36" s="1042" t="s">
        <v>156</v>
      </c>
      <c r="D36" s="1006">
        <v>30</v>
      </c>
      <c r="E36" s="1006" t="s">
        <v>157</v>
      </c>
      <c r="F36" s="1006" t="s">
        <v>158</v>
      </c>
      <c r="G36" s="1006" t="s">
        <v>159</v>
      </c>
      <c r="H36" s="1006" t="s">
        <v>151</v>
      </c>
      <c r="I36" s="1049" t="s">
        <v>179</v>
      </c>
      <c r="J36" s="1045" t="s">
        <v>254</v>
      </c>
      <c r="K36" s="1047" t="s">
        <v>255</v>
      </c>
      <c r="L36" s="1047">
        <v>133</v>
      </c>
      <c r="M36" s="1006" t="s">
        <v>257</v>
      </c>
      <c r="N36" s="1006"/>
      <c r="O36" s="1071"/>
      <c r="P36" s="1065">
        <v>0.8</v>
      </c>
      <c r="Q36" s="1074"/>
      <c r="R36" s="926"/>
      <c r="S36" s="1037" t="s">
        <v>1177</v>
      </c>
    </row>
    <row r="37" spans="1:19" ht="28.5" customHeight="1" x14ac:dyDescent="0.25">
      <c r="A37" s="993"/>
      <c r="B37" s="1018"/>
      <c r="C37" s="1042"/>
      <c r="D37" s="1006"/>
      <c r="E37" s="1006"/>
      <c r="F37" s="1006"/>
      <c r="G37" s="1006"/>
      <c r="H37" s="1006"/>
      <c r="I37" s="1070"/>
      <c r="J37" s="1068"/>
      <c r="K37" s="1069"/>
      <c r="L37" s="1069"/>
      <c r="M37" s="1006"/>
      <c r="N37" s="1006"/>
      <c r="O37" s="1072"/>
      <c r="P37" s="1065"/>
      <c r="Q37" s="1075"/>
      <c r="R37" s="931"/>
      <c r="S37" s="1037"/>
    </row>
    <row r="38" spans="1:19" x14ac:dyDescent="0.25">
      <c r="A38" s="993"/>
      <c r="B38" s="1018"/>
      <c r="C38" s="1042"/>
      <c r="D38" s="1006"/>
      <c r="E38" s="1006"/>
      <c r="F38" s="1006"/>
      <c r="G38" s="1006"/>
      <c r="H38" s="1006"/>
      <c r="I38" s="1070"/>
      <c r="J38" s="1068"/>
      <c r="K38" s="1069"/>
      <c r="L38" s="1069"/>
      <c r="M38" s="1006"/>
      <c r="N38" s="1006"/>
      <c r="O38" s="1072"/>
      <c r="P38" s="1065"/>
      <c r="Q38" s="1075"/>
      <c r="R38" s="931"/>
      <c r="S38" s="1037"/>
    </row>
    <row r="39" spans="1:19" x14ac:dyDescent="0.25">
      <c r="A39" s="993"/>
      <c r="B39" s="1018"/>
      <c r="C39" s="1042"/>
      <c r="D39" s="1006"/>
      <c r="E39" s="1006"/>
      <c r="F39" s="1006"/>
      <c r="G39" s="1006"/>
      <c r="H39" s="1006"/>
      <c r="I39" s="1070"/>
      <c r="J39" s="1068"/>
      <c r="K39" s="1069"/>
      <c r="L39" s="1069"/>
      <c r="M39" s="1006"/>
      <c r="N39" s="1006"/>
      <c r="O39" s="1072"/>
      <c r="P39" s="1065"/>
      <c r="Q39" s="1075"/>
      <c r="R39" s="931"/>
      <c r="S39" s="1037"/>
    </row>
    <row r="40" spans="1:19" ht="50.25" customHeight="1" x14ac:dyDescent="0.25">
      <c r="A40" s="993"/>
      <c r="B40" s="1018"/>
      <c r="C40" s="1042"/>
      <c r="D40" s="1006"/>
      <c r="E40" s="1006"/>
      <c r="F40" s="1006"/>
      <c r="G40" s="1006"/>
      <c r="H40" s="1006"/>
      <c r="I40" s="1070"/>
      <c r="J40" s="1068"/>
      <c r="K40" s="1069"/>
      <c r="L40" s="1069"/>
      <c r="M40" s="1006"/>
      <c r="N40" s="1006"/>
      <c r="O40" s="1072"/>
      <c r="P40" s="1065"/>
      <c r="Q40" s="1075"/>
      <c r="R40" s="931"/>
      <c r="S40" s="1037"/>
    </row>
    <row r="41" spans="1:19" ht="63.75" customHeight="1" x14ac:dyDescent="0.25">
      <c r="A41" s="993"/>
      <c r="B41" s="1018"/>
      <c r="C41" s="1042"/>
      <c r="D41" s="1006"/>
      <c r="E41" s="1006"/>
      <c r="F41" s="1006"/>
      <c r="G41" s="1006"/>
      <c r="H41" s="1006"/>
      <c r="I41" s="1050"/>
      <c r="J41" s="1068"/>
      <c r="K41" s="1069"/>
      <c r="L41" s="1069"/>
      <c r="M41" s="1006"/>
      <c r="N41" s="1006"/>
      <c r="O41" s="1072"/>
      <c r="P41" s="1065"/>
      <c r="Q41" s="1075"/>
      <c r="R41" s="931"/>
      <c r="S41" s="1037"/>
    </row>
    <row r="42" spans="1:19" ht="110.25" customHeight="1" x14ac:dyDescent="0.25">
      <c r="A42" s="993"/>
      <c r="B42" s="1018"/>
      <c r="C42" s="1042"/>
      <c r="D42" s="266">
        <v>31</v>
      </c>
      <c r="E42" s="274" t="s">
        <v>160</v>
      </c>
      <c r="F42" s="274" t="s">
        <v>1178</v>
      </c>
      <c r="G42" s="274" t="s">
        <v>162</v>
      </c>
      <c r="H42" s="274" t="s">
        <v>118</v>
      </c>
      <c r="I42" s="275" t="s">
        <v>152</v>
      </c>
      <c r="J42" s="1046"/>
      <c r="K42" s="1048"/>
      <c r="L42" s="1048"/>
      <c r="M42" s="1006"/>
      <c r="N42" s="1006"/>
      <c r="O42" s="1073"/>
      <c r="P42" s="336">
        <v>0.7</v>
      </c>
      <c r="Q42" s="1076"/>
      <c r="R42" s="927"/>
      <c r="S42" s="313" t="s">
        <v>1179</v>
      </c>
    </row>
    <row r="43" spans="1:19" ht="63.75" x14ac:dyDescent="0.25">
      <c r="A43" s="993"/>
      <c r="B43" s="1018"/>
      <c r="C43" s="1042" t="s">
        <v>164</v>
      </c>
      <c r="D43" s="266">
        <v>32</v>
      </c>
      <c r="E43" s="266" t="s">
        <v>165</v>
      </c>
      <c r="F43" s="266" t="s">
        <v>166</v>
      </c>
      <c r="G43" s="266" t="s">
        <v>167</v>
      </c>
      <c r="H43" s="266" t="s">
        <v>168</v>
      </c>
      <c r="I43" s="276" t="s">
        <v>1180</v>
      </c>
      <c r="J43" s="277" t="s">
        <v>254</v>
      </c>
      <c r="K43" s="266" t="s">
        <v>255</v>
      </c>
      <c r="L43" s="322">
        <v>134</v>
      </c>
      <c r="M43" s="276" t="s">
        <v>256</v>
      </c>
      <c r="N43" s="278">
        <v>12</v>
      </c>
      <c r="O43" s="273">
        <v>12</v>
      </c>
      <c r="P43" s="207">
        <v>0.7</v>
      </c>
      <c r="Q43" s="334">
        <v>60000000</v>
      </c>
      <c r="R43" s="206">
        <v>9412000</v>
      </c>
      <c r="S43" s="330" t="s">
        <v>1370</v>
      </c>
    </row>
    <row r="44" spans="1:19" ht="135" x14ac:dyDescent="0.25">
      <c r="A44" s="993"/>
      <c r="B44" s="1018"/>
      <c r="C44" s="1042"/>
      <c r="D44" s="266">
        <v>33</v>
      </c>
      <c r="E44" s="274" t="s">
        <v>170</v>
      </c>
      <c r="F44" s="274" t="s">
        <v>171</v>
      </c>
      <c r="G44" s="274" t="s">
        <v>172</v>
      </c>
      <c r="H44" s="274" t="s">
        <v>173</v>
      </c>
      <c r="I44" s="275" t="s">
        <v>174</v>
      </c>
      <c r="J44" s="279" t="s">
        <v>265</v>
      </c>
      <c r="K44" s="280" t="s">
        <v>266</v>
      </c>
      <c r="L44" s="323">
        <v>185</v>
      </c>
      <c r="M44" s="281" t="s">
        <v>267</v>
      </c>
      <c r="N44" s="278">
        <v>1</v>
      </c>
      <c r="O44" s="273">
        <v>1</v>
      </c>
      <c r="P44" s="207">
        <v>0.7</v>
      </c>
      <c r="Q44" s="334">
        <v>40000000</v>
      </c>
      <c r="R44" s="206">
        <v>2180000</v>
      </c>
      <c r="S44" s="330" t="s">
        <v>1364</v>
      </c>
    </row>
    <row r="45" spans="1:19" ht="113.25" customHeight="1" x14ac:dyDescent="0.25">
      <c r="A45" s="993"/>
      <c r="B45" s="1018"/>
      <c r="C45" s="1042"/>
      <c r="D45" s="266">
        <v>34</v>
      </c>
      <c r="E45" s="274" t="s">
        <v>175</v>
      </c>
      <c r="F45" s="274" t="s">
        <v>176</v>
      </c>
      <c r="G45" s="274" t="s">
        <v>177</v>
      </c>
      <c r="H45" s="274" t="s">
        <v>178</v>
      </c>
      <c r="I45" s="275" t="s">
        <v>179</v>
      </c>
      <c r="J45" s="277" t="s">
        <v>254</v>
      </c>
      <c r="K45" s="282" t="s">
        <v>262</v>
      </c>
      <c r="L45" s="266">
        <v>137</v>
      </c>
      <c r="M45" s="276" t="s">
        <v>263</v>
      </c>
      <c r="N45" s="278">
        <v>1</v>
      </c>
      <c r="O45" s="273">
        <v>1</v>
      </c>
      <c r="P45" s="207">
        <v>0.7</v>
      </c>
      <c r="Q45" s="334">
        <v>56000000</v>
      </c>
      <c r="R45" s="206">
        <v>2798000</v>
      </c>
      <c r="S45" s="308" t="s">
        <v>1358</v>
      </c>
    </row>
    <row r="46" spans="1:19" ht="90" x14ac:dyDescent="0.25">
      <c r="A46" s="993"/>
      <c r="B46" s="1018"/>
      <c r="C46" s="1042"/>
      <c r="D46" s="266">
        <v>35</v>
      </c>
      <c r="E46" s="274" t="s">
        <v>1181</v>
      </c>
      <c r="F46" s="274" t="s">
        <v>1182</v>
      </c>
      <c r="G46" s="274" t="s">
        <v>1183</v>
      </c>
      <c r="H46" s="274" t="s">
        <v>183</v>
      </c>
      <c r="I46" s="275" t="s">
        <v>184</v>
      </c>
      <c r="J46" s="1045" t="s">
        <v>254</v>
      </c>
      <c r="K46" s="1047" t="s">
        <v>268</v>
      </c>
      <c r="L46" s="1047">
        <v>142</v>
      </c>
      <c r="M46" s="1049" t="s">
        <v>1184</v>
      </c>
      <c r="N46" s="1051">
        <v>1</v>
      </c>
      <c r="O46" s="1053">
        <v>1</v>
      </c>
      <c r="P46" s="207">
        <v>0.7</v>
      </c>
      <c r="Q46" s="334">
        <v>112000000</v>
      </c>
      <c r="R46" s="206">
        <v>14584000</v>
      </c>
      <c r="S46" s="313" t="s">
        <v>1185</v>
      </c>
    </row>
    <row r="47" spans="1:19" ht="60" customHeight="1" x14ac:dyDescent="0.25">
      <c r="A47" s="993"/>
      <c r="B47" s="1018"/>
      <c r="C47" s="1042"/>
      <c r="D47" s="266">
        <v>36</v>
      </c>
      <c r="E47" s="274" t="s">
        <v>185</v>
      </c>
      <c r="F47" s="274" t="s">
        <v>186</v>
      </c>
      <c r="G47" s="274" t="s">
        <v>1186</v>
      </c>
      <c r="H47" s="274" t="s">
        <v>1187</v>
      </c>
      <c r="I47" s="275" t="s">
        <v>189</v>
      </c>
      <c r="J47" s="1046"/>
      <c r="K47" s="1048"/>
      <c r="L47" s="1048"/>
      <c r="M47" s="1050"/>
      <c r="N47" s="1052"/>
      <c r="O47" s="1054"/>
      <c r="P47" s="207">
        <v>0.7</v>
      </c>
      <c r="Q47" s="334">
        <v>243800000</v>
      </c>
      <c r="R47" s="206">
        <v>30910000</v>
      </c>
      <c r="S47" s="313" t="s">
        <v>1188</v>
      </c>
    </row>
    <row r="48" spans="1:19" ht="114" customHeight="1" x14ac:dyDescent="0.25">
      <c r="A48" s="993"/>
      <c r="B48" s="1018"/>
      <c r="C48" s="1042" t="s">
        <v>190</v>
      </c>
      <c r="D48" s="266">
        <v>37</v>
      </c>
      <c r="E48" s="274" t="s">
        <v>1189</v>
      </c>
      <c r="F48" s="1047" t="s">
        <v>192</v>
      </c>
      <c r="G48" s="274" t="s">
        <v>193</v>
      </c>
      <c r="H48" s="274" t="s">
        <v>194</v>
      </c>
      <c r="I48" s="275" t="s">
        <v>179</v>
      </c>
      <c r="J48" s="1043" t="s">
        <v>254</v>
      </c>
      <c r="K48" s="1006" t="s">
        <v>262</v>
      </c>
      <c r="L48" s="1006">
        <v>137</v>
      </c>
      <c r="M48" s="1055" t="s">
        <v>263</v>
      </c>
      <c r="N48" s="1051">
        <v>1</v>
      </c>
      <c r="O48" s="1053">
        <v>1</v>
      </c>
      <c r="P48" s="207">
        <v>0.7</v>
      </c>
      <c r="Q48" s="1066">
        <v>56000000</v>
      </c>
      <c r="R48" s="928">
        <v>2798000</v>
      </c>
      <c r="S48" s="313" t="s">
        <v>1359</v>
      </c>
    </row>
    <row r="49" spans="1:19" ht="82.5" customHeight="1" x14ac:dyDescent="0.25">
      <c r="A49" s="993"/>
      <c r="B49" s="1018"/>
      <c r="C49" s="1042"/>
      <c r="D49" s="266">
        <v>38</v>
      </c>
      <c r="E49" s="274" t="s">
        <v>195</v>
      </c>
      <c r="F49" s="1048"/>
      <c r="G49" s="274" t="s">
        <v>193</v>
      </c>
      <c r="H49" s="274" t="s">
        <v>194</v>
      </c>
      <c r="I49" s="275" t="s">
        <v>179</v>
      </c>
      <c r="J49" s="1043"/>
      <c r="K49" s="1006"/>
      <c r="L49" s="1006"/>
      <c r="M49" s="1055"/>
      <c r="N49" s="1052"/>
      <c r="O49" s="1054"/>
      <c r="P49" s="207">
        <v>0.7</v>
      </c>
      <c r="Q49" s="990"/>
      <c r="R49" s="929"/>
      <c r="S49" s="313" t="s">
        <v>1190</v>
      </c>
    </row>
    <row r="50" spans="1:19" ht="63.75" x14ac:dyDescent="0.25">
      <c r="A50" s="993"/>
      <c r="B50" s="1018"/>
      <c r="C50" s="1042"/>
      <c r="D50" s="266">
        <v>39</v>
      </c>
      <c r="E50" s="274" t="s">
        <v>1191</v>
      </c>
      <c r="F50" s="274" t="s">
        <v>197</v>
      </c>
      <c r="G50" s="274" t="s">
        <v>198</v>
      </c>
      <c r="H50" s="274" t="s">
        <v>199</v>
      </c>
      <c r="I50" s="275" t="s">
        <v>179</v>
      </c>
      <c r="J50" s="1043" t="s">
        <v>254</v>
      </c>
      <c r="K50" s="1006" t="s">
        <v>255</v>
      </c>
      <c r="L50" s="1039">
        <v>133</v>
      </c>
      <c r="M50" s="1040" t="s">
        <v>257</v>
      </c>
      <c r="N50" s="1051">
        <v>12</v>
      </c>
      <c r="O50" s="1053">
        <v>12</v>
      </c>
      <c r="P50" s="207">
        <v>0.7</v>
      </c>
      <c r="Q50" s="1066">
        <v>28000000</v>
      </c>
      <c r="R50" s="928">
        <v>3180000</v>
      </c>
      <c r="S50" s="313" t="s">
        <v>1192</v>
      </c>
    </row>
    <row r="51" spans="1:19" ht="45" x14ac:dyDescent="0.25">
      <c r="A51" s="993"/>
      <c r="B51" s="1018"/>
      <c r="C51" s="1042"/>
      <c r="D51" s="266">
        <v>40</v>
      </c>
      <c r="E51" s="274" t="s">
        <v>200</v>
      </c>
      <c r="F51" s="274" t="s">
        <v>201</v>
      </c>
      <c r="G51" s="274" t="s">
        <v>202</v>
      </c>
      <c r="H51" s="274" t="s">
        <v>203</v>
      </c>
      <c r="I51" s="275" t="s">
        <v>204</v>
      </c>
      <c r="J51" s="1043"/>
      <c r="K51" s="1006"/>
      <c r="L51" s="1039"/>
      <c r="M51" s="1040"/>
      <c r="N51" s="1052"/>
      <c r="O51" s="1054"/>
      <c r="P51" s="207">
        <v>0.7</v>
      </c>
      <c r="Q51" s="990"/>
      <c r="R51" s="929"/>
      <c r="S51" s="313" t="s">
        <v>1193</v>
      </c>
    </row>
    <row r="52" spans="1:19" ht="60" customHeight="1" x14ac:dyDescent="0.25">
      <c r="A52" s="993" t="s">
        <v>292</v>
      </c>
      <c r="B52" s="1019" t="s">
        <v>293</v>
      </c>
      <c r="C52" s="999" t="s">
        <v>1194</v>
      </c>
      <c r="D52" s="236">
        <v>41</v>
      </c>
      <c r="E52" s="283" t="s">
        <v>295</v>
      </c>
      <c r="F52" s="1027" t="s">
        <v>1195</v>
      </c>
      <c r="G52" s="283" t="s">
        <v>297</v>
      </c>
      <c r="H52" s="283" t="s">
        <v>298</v>
      </c>
      <c r="I52" s="284" t="s">
        <v>1196</v>
      </c>
      <c r="J52" s="285" t="s">
        <v>382</v>
      </c>
      <c r="K52" s="286" t="s">
        <v>1197</v>
      </c>
      <c r="L52" s="287">
        <v>250</v>
      </c>
      <c r="M52" s="288" t="s">
        <v>384</v>
      </c>
      <c r="N52" s="1061">
        <v>1</v>
      </c>
      <c r="O52" s="1060">
        <v>1</v>
      </c>
      <c r="P52" s="207">
        <v>0.7</v>
      </c>
      <c r="Q52" s="334">
        <v>8550000</v>
      </c>
      <c r="R52" s="206">
        <v>8550000</v>
      </c>
      <c r="S52" s="308" t="s">
        <v>1372</v>
      </c>
    </row>
    <row r="53" spans="1:19" ht="109.5" customHeight="1" x14ac:dyDescent="0.25">
      <c r="A53" s="993"/>
      <c r="B53" s="1019"/>
      <c r="C53" s="999"/>
      <c r="D53" s="236">
        <v>42</v>
      </c>
      <c r="E53" s="283" t="s">
        <v>1198</v>
      </c>
      <c r="F53" s="1028"/>
      <c r="G53" s="283" t="s">
        <v>1199</v>
      </c>
      <c r="H53" s="283" t="s">
        <v>303</v>
      </c>
      <c r="I53" s="284" t="s">
        <v>1200</v>
      </c>
      <c r="J53" s="983" t="s">
        <v>1115</v>
      </c>
      <c r="K53" s="984" t="s">
        <v>216</v>
      </c>
      <c r="L53" s="984">
        <v>197</v>
      </c>
      <c r="M53" s="1020" t="s">
        <v>217</v>
      </c>
      <c r="N53" s="1077"/>
      <c r="O53" s="1078"/>
      <c r="P53" s="207">
        <v>0.7</v>
      </c>
      <c r="Q53" s="1066">
        <v>45299000</v>
      </c>
      <c r="R53" s="928">
        <v>37501000</v>
      </c>
      <c r="S53" s="308" t="s">
        <v>1201</v>
      </c>
    </row>
    <row r="54" spans="1:19" ht="60" customHeight="1" x14ac:dyDescent="0.25">
      <c r="A54" s="993"/>
      <c r="B54" s="1019"/>
      <c r="C54" s="999"/>
      <c r="D54" s="236">
        <v>43</v>
      </c>
      <c r="E54" s="283" t="s">
        <v>1202</v>
      </c>
      <c r="F54" s="1028"/>
      <c r="G54" s="283" t="s">
        <v>307</v>
      </c>
      <c r="H54" s="283" t="s">
        <v>308</v>
      </c>
      <c r="I54" s="284" t="s">
        <v>309</v>
      </c>
      <c r="J54" s="983"/>
      <c r="K54" s="984"/>
      <c r="L54" s="984"/>
      <c r="M54" s="1020"/>
      <c r="N54" s="1077"/>
      <c r="O54" s="1078"/>
      <c r="P54" s="207">
        <v>0.7</v>
      </c>
      <c r="Q54" s="1067"/>
      <c r="R54" s="933"/>
      <c r="S54" s="313" t="s">
        <v>1203</v>
      </c>
    </row>
    <row r="55" spans="1:19" ht="60" customHeight="1" x14ac:dyDescent="0.25">
      <c r="A55" s="993"/>
      <c r="B55" s="1019"/>
      <c r="C55" s="999"/>
      <c r="D55" s="236">
        <v>44</v>
      </c>
      <c r="E55" s="283" t="s">
        <v>1204</v>
      </c>
      <c r="F55" s="1029"/>
      <c r="G55" s="283" t="s">
        <v>312</v>
      </c>
      <c r="H55" s="283" t="s">
        <v>313</v>
      </c>
      <c r="I55" s="284" t="s">
        <v>309</v>
      </c>
      <c r="J55" s="983"/>
      <c r="K55" s="984"/>
      <c r="L55" s="984"/>
      <c r="M55" s="1020"/>
      <c r="N55" s="1062"/>
      <c r="O55" s="1063"/>
      <c r="P55" s="207">
        <v>0.7</v>
      </c>
      <c r="Q55" s="990"/>
      <c r="R55" s="929"/>
      <c r="S55" s="313" t="s">
        <v>1205</v>
      </c>
    </row>
    <row r="56" spans="1:19" ht="75.75" customHeight="1" x14ac:dyDescent="0.25">
      <c r="A56" s="993"/>
      <c r="B56" s="1019" t="s">
        <v>380</v>
      </c>
      <c r="C56" s="283" t="s">
        <v>315</v>
      </c>
      <c r="D56" s="236">
        <v>45</v>
      </c>
      <c r="E56" s="283" t="s">
        <v>316</v>
      </c>
      <c r="F56" s="283" t="s">
        <v>317</v>
      </c>
      <c r="G56" s="283" t="s">
        <v>318</v>
      </c>
      <c r="H56" s="283" t="s">
        <v>319</v>
      </c>
      <c r="I56" s="284" t="s">
        <v>1206</v>
      </c>
      <c r="J56" s="289" t="s">
        <v>385</v>
      </c>
      <c r="K56" s="290" t="s">
        <v>386</v>
      </c>
      <c r="L56" s="291">
        <v>250</v>
      </c>
      <c r="M56" s="288" t="s">
        <v>1207</v>
      </c>
      <c r="N56" s="249">
        <v>1</v>
      </c>
      <c r="O56" s="250">
        <v>1</v>
      </c>
      <c r="P56" s="207">
        <v>0.8</v>
      </c>
      <c r="Q56" s="334">
        <v>8550000</v>
      </c>
      <c r="R56" s="206">
        <v>8550000</v>
      </c>
      <c r="S56" s="308" t="s">
        <v>1373</v>
      </c>
    </row>
    <row r="57" spans="1:19" ht="54" customHeight="1" x14ac:dyDescent="0.25">
      <c r="A57" s="993"/>
      <c r="B57" s="1019"/>
      <c r="C57" s="999" t="s">
        <v>321</v>
      </c>
      <c r="D57" s="236">
        <v>46</v>
      </c>
      <c r="E57" s="283" t="s">
        <v>322</v>
      </c>
      <c r="F57" s="283" t="s">
        <v>323</v>
      </c>
      <c r="G57" s="283" t="s">
        <v>324</v>
      </c>
      <c r="H57" s="283" t="s">
        <v>325</v>
      </c>
      <c r="I57" s="292" t="s">
        <v>1208</v>
      </c>
      <c r="J57" s="983" t="s">
        <v>1115</v>
      </c>
      <c r="K57" s="984" t="s">
        <v>216</v>
      </c>
      <c r="L57" s="1038">
        <v>197</v>
      </c>
      <c r="M57" s="1041" t="s">
        <v>217</v>
      </c>
      <c r="N57" s="1059">
        <v>1</v>
      </c>
      <c r="O57" s="1059">
        <v>1</v>
      </c>
      <c r="P57" s="207">
        <v>0.7</v>
      </c>
      <c r="Q57" s="1066">
        <v>45299000</v>
      </c>
      <c r="R57" s="928">
        <v>37501000</v>
      </c>
      <c r="S57" s="313" t="s">
        <v>1209</v>
      </c>
    </row>
    <row r="58" spans="1:19" ht="48" customHeight="1" x14ac:dyDescent="0.25">
      <c r="A58" s="993"/>
      <c r="B58" s="1019"/>
      <c r="C58" s="999"/>
      <c r="D58" s="236">
        <v>47</v>
      </c>
      <c r="E58" s="283" t="s">
        <v>1210</v>
      </c>
      <c r="F58" s="283" t="s">
        <v>1211</v>
      </c>
      <c r="G58" s="283" t="s">
        <v>1212</v>
      </c>
      <c r="H58" s="283" t="s">
        <v>330</v>
      </c>
      <c r="I58" s="284" t="s">
        <v>1213</v>
      </c>
      <c r="J58" s="983"/>
      <c r="K58" s="984"/>
      <c r="L58" s="1038"/>
      <c r="M58" s="1041"/>
      <c r="N58" s="1059"/>
      <c r="O58" s="1059"/>
      <c r="P58" s="207">
        <v>0.7</v>
      </c>
      <c r="Q58" s="1067"/>
      <c r="R58" s="933"/>
      <c r="S58" s="313" t="s">
        <v>1214</v>
      </c>
    </row>
    <row r="59" spans="1:19" ht="72.75" customHeight="1" x14ac:dyDescent="0.25">
      <c r="A59" s="993"/>
      <c r="B59" s="1019"/>
      <c r="C59" s="999"/>
      <c r="D59" s="236">
        <v>48</v>
      </c>
      <c r="E59" s="283" t="s">
        <v>332</v>
      </c>
      <c r="F59" s="283" t="s">
        <v>333</v>
      </c>
      <c r="G59" s="283" t="s">
        <v>334</v>
      </c>
      <c r="H59" s="283" t="s">
        <v>335</v>
      </c>
      <c r="I59" s="292" t="s">
        <v>1215</v>
      </c>
      <c r="J59" s="983"/>
      <c r="K59" s="984"/>
      <c r="L59" s="1038"/>
      <c r="M59" s="1041"/>
      <c r="N59" s="1060"/>
      <c r="O59" s="1060"/>
      <c r="P59" s="207">
        <v>0.7</v>
      </c>
      <c r="Q59" s="1067"/>
      <c r="R59" s="933"/>
      <c r="S59" s="313" t="s">
        <v>1216</v>
      </c>
    </row>
    <row r="60" spans="1:19" ht="84.75" customHeight="1" x14ac:dyDescent="0.25">
      <c r="A60" s="993"/>
      <c r="B60" s="1019"/>
      <c r="C60" s="999" t="s">
        <v>337</v>
      </c>
      <c r="D60" s="236">
        <v>49</v>
      </c>
      <c r="E60" s="237" t="s">
        <v>1217</v>
      </c>
      <c r="F60" s="237" t="s">
        <v>339</v>
      </c>
      <c r="G60" s="237" t="s">
        <v>1218</v>
      </c>
      <c r="H60" s="237" t="s">
        <v>341</v>
      </c>
      <c r="I60" s="242" t="s">
        <v>1219</v>
      </c>
      <c r="J60" s="983"/>
      <c r="K60" s="984"/>
      <c r="L60" s="1038"/>
      <c r="M60" s="1041"/>
      <c r="N60" s="293">
        <v>1</v>
      </c>
      <c r="O60" s="293">
        <v>1</v>
      </c>
      <c r="P60" s="207">
        <v>0.7</v>
      </c>
      <c r="Q60" s="990"/>
      <c r="R60" s="929"/>
      <c r="S60" s="313" t="s">
        <v>1220</v>
      </c>
    </row>
    <row r="61" spans="1:19" ht="60" customHeight="1" x14ac:dyDescent="0.25">
      <c r="A61" s="993"/>
      <c r="B61" s="1019"/>
      <c r="C61" s="999"/>
      <c r="D61" s="236">
        <v>50</v>
      </c>
      <c r="E61" s="283" t="s">
        <v>1221</v>
      </c>
      <c r="F61" s="283" t="s">
        <v>344</v>
      </c>
      <c r="G61" s="283" t="s">
        <v>345</v>
      </c>
      <c r="H61" s="283" t="s">
        <v>346</v>
      </c>
      <c r="I61" s="284" t="s">
        <v>1222</v>
      </c>
      <c r="J61" s="285" t="s">
        <v>389</v>
      </c>
      <c r="K61" s="286" t="s">
        <v>390</v>
      </c>
      <c r="L61" s="287">
        <v>231</v>
      </c>
      <c r="M61" s="288" t="s">
        <v>391</v>
      </c>
      <c r="N61" s="249">
        <v>1</v>
      </c>
      <c r="O61" s="250">
        <v>1</v>
      </c>
      <c r="P61" s="207">
        <v>0.8</v>
      </c>
      <c r="Q61" s="334">
        <v>0</v>
      </c>
      <c r="R61" s="206">
        <v>0</v>
      </c>
      <c r="S61" s="308" t="s">
        <v>1374</v>
      </c>
    </row>
    <row r="62" spans="1:19" ht="191.25" x14ac:dyDescent="0.25">
      <c r="A62" s="993"/>
      <c r="B62" s="1019" t="s">
        <v>381</v>
      </c>
      <c r="C62" s="1044" t="s">
        <v>348</v>
      </c>
      <c r="D62" s="236">
        <v>51</v>
      </c>
      <c r="E62" s="294" t="s">
        <v>349</v>
      </c>
      <c r="F62" s="283" t="s">
        <v>1223</v>
      </c>
      <c r="G62" s="283" t="s">
        <v>351</v>
      </c>
      <c r="H62" s="283" t="s">
        <v>1224</v>
      </c>
      <c r="I62" s="284" t="s">
        <v>353</v>
      </c>
      <c r="J62" s="285" t="s">
        <v>1384</v>
      </c>
      <c r="K62" s="286" t="s">
        <v>1385</v>
      </c>
      <c r="L62" s="287">
        <v>183</v>
      </c>
      <c r="M62" s="288" t="s">
        <v>1383</v>
      </c>
      <c r="N62" s="249">
        <v>1</v>
      </c>
      <c r="O62" s="250">
        <v>0.8</v>
      </c>
      <c r="P62" s="207">
        <v>0.5</v>
      </c>
      <c r="Q62" s="334">
        <v>145344700</v>
      </c>
      <c r="R62" s="206">
        <v>100443500</v>
      </c>
      <c r="S62" s="32" t="s">
        <v>1375</v>
      </c>
    </row>
    <row r="63" spans="1:19" ht="88.5" customHeight="1" x14ac:dyDescent="0.25">
      <c r="A63" s="993"/>
      <c r="B63" s="1019"/>
      <c r="C63" s="1044"/>
      <c r="D63" s="236">
        <v>52</v>
      </c>
      <c r="E63" s="294" t="s">
        <v>1225</v>
      </c>
      <c r="F63" s="283" t="s">
        <v>1226</v>
      </c>
      <c r="G63" s="283" t="s">
        <v>356</v>
      </c>
      <c r="H63" s="283" t="s">
        <v>357</v>
      </c>
      <c r="I63" s="284" t="s">
        <v>353</v>
      </c>
      <c r="J63" s="1024" t="s">
        <v>1115</v>
      </c>
      <c r="K63" s="1027" t="s">
        <v>216</v>
      </c>
      <c r="L63" s="1030">
        <v>197</v>
      </c>
      <c r="M63" s="1081" t="s">
        <v>217</v>
      </c>
      <c r="N63" s="1061">
        <v>1</v>
      </c>
      <c r="O63" s="1060">
        <v>1</v>
      </c>
      <c r="P63" s="207">
        <v>1</v>
      </c>
      <c r="Q63" s="1066">
        <v>45299000</v>
      </c>
      <c r="R63" s="928">
        <v>37501000</v>
      </c>
      <c r="S63" s="32" t="s">
        <v>1379</v>
      </c>
    </row>
    <row r="64" spans="1:19" ht="97.5" customHeight="1" x14ac:dyDescent="0.25">
      <c r="A64" s="993"/>
      <c r="B64" s="1019"/>
      <c r="C64" s="1044"/>
      <c r="D64" s="236">
        <v>53</v>
      </c>
      <c r="E64" s="294" t="s">
        <v>1227</v>
      </c>
      <c r="F64" s="283" t="s">
        <v>1228</v>
      </c>
      <c r="G64" s="283" t="s">
        <v>1229</v>
      </c>
      <c r="H64" s="283" t="s">
        <v>361</v>
      </c>
      <c r="I64" s="284" t="s">
        <v>1230</v>
      </c>
      <c r="J64" s="1025"/>
      <c r="K64" s="1028"/>
      <c r="L64" s="1031"/>
      <c r="M64" s="1082"/>
      <c r="N64" s="1077"/>
      <c r="O64" s="1078"/>
      <c r="P64" s="207">
        <v>1</v>
      </c>
      <c r="Q64" s="1067"/>
      <c r="R64" s="933"/>
      <c r="S64" s="32" t="s">
        <v>1365</v>
      </c>
    </row>
    <row r="65" spans="1:19" ht="60" customHeight="1" x14ac:dyDescent="0.25">
      <c r="A65" s="993"/>
      <c r="B65" s="1019"/>
      <c r="C65" s="1044"/>
      <c r="D65" s="236">
        <v>54</v>
      </c>
      <c r="E65" s="294" t="s">
        <v>363</v>
      </c>
      <c r="F65" s="283" t="s">
        <v>1231</v>
      </c>
      <c r="G65" s="283" t="s">
        <v>365</v>
      </c>
      <c r="H65" s="283" t="s">
        <v>366</v>
      </c>
      <c r="I65" s="292" t="s">
        <v>367</v>
      </c>
      <c r="J65" s="1025"/>
      <c r="K65" s="1028"/>
      <c r="L65" s="1031"/>
      <c r="M65" s="1082"/>
      <c r="N65" s="1077"/>
      <c r="O65" s="1078"/>
      <c r="P65" s="207">
        <v>1</v>
      </c>
      <c r="Q65" s="1067"/>
      <c r="R65" s="933"/>
      <c r="S65" s="313" t="s">
        <v>1232</v>
      </c>
    </row>
    <row r="66" spans="1:19" ht="74.25" customHeight="1" x14ac:dyDescent="0.25">
      <c r="A66" s="993"/>
      <c r="B66" s="1019" t="s">
        <v>368</v>
      </c>
      <c r="C66" s="999" t="s">
        <v>369</v>
      </c>
      <c r="D66" s="236">
        <v>55</v>
      </c>
      <c r="E66" s="283" t="s">
        <v>1233</v>
      </c>
      <c r="F66" s="283" t="s">
        <v>371</v>
      </c>
      <c r="G66" s="283" t="s">
        <v>372</v>
      </c>
      <c r="H66" s="283" t="s">
        <v>373</v>
      </c>
      <c r="I66" s="284" t="s">
        <v>374</v>
      </c>
      <c r="J66" s="1025"/>
      <c r="K66" s="1028"/>
      <c r="L66" s="1031"/>
      <c r="M66" s="1082"/>
      <c r="N66" s="1077"/>
      <c r="O66" s="1078"/>
      <c r="P66" s="207">
        <v>1</v>
      </c>
      <c r="Q66" s="1067"/>
      <c r="R66" s="933"/>
      <c r="S66" s="313" t="s">
        <v>1234</v>
      </c>
    </row>
    <row r="67" spans="1:19" ht="78" customHeight="1" x14ac:dyDescent="0.25">
      <c r="A67" s="993"/>
      <c r="B67" s="1019"/>
      <c r="C67" s="999"/>
      <c r="D67" s="236">
        <v>56</v>
      </c>
      <c r="E67" s="283" t="s">
        <v>1235</v>
      </c>
      <c r="F67" s="283" t="s">
        <v>1236</v>
      </c>
      <c r="G67" s="283" t="s">
        <v>1237</v>
      </c>
      <c r="H67" s="283" t="s">
        <v>378</v>
      </c>
      <c r="I67" s="284" t="s">
        <v>379</v>
      </c>
      <c r="J67" s="1025"/>
      <c r="K67" s="1028"/>
      <c r="L67" s="1031"/>
      <c r="M67" s="1082"/>
      <c r="N67" s="1077"/>
      <c r="O67" s="1078"/>
      <c r="P67" s="207">
        <v>1</v>
      </c>
      <c r="Q67" s="1067"/>
      <c r="R67" s="933"/>
      <c r="S67" s="313" t="s">
        <v>1238</v>
      </c>
    </row>
    <row r="68" spans="1:19" ht="60" customHeight="1" x14ac:dyDescent="0.25">
      <c r="A68" s="1017" t="s">
        <v>393</v>
      </c>
      <c r="B68" s="995" t="s">
        <v>394</v>
      </c>
      <c r="C68" s="984" t="s">
        <v>395</v>
      </c>
      <c r="D68" s="236">
        <v>57</v>
      </c>
      <c r="E68" s="283" t="s">
        <v>1239</v>
      </c>
      <c r="F68" s="283" t="s">
        <v>1240</v>
      </c>
      <c r="G68" s="283" t="s">
        <v>1241</v>
      </c>
      <c r="H68" s="283" t="s">
        <v>399</v>
      </c>
      <c r="I68" s="284" t="s">
        <v>400</v>
      </c>
      <c r="J68" s="1026"/>
      <c r="K68" s="1029"/>
      <c r="L68" s="1032"/>
      <c r="M68" s="1083"/>
      <c r="N68" s="1062"/>
      <c r="O68" s="1063"/>
      <c r="P68" s="207">
        <v>1</v>
      </c>
      <c r="Q68" s="990"/>
      <c r="R68" s="929"/>
      <c r="S68" s="313" t="s">
        <v>1242</v>
      </c>
    </row>
    <row r="69" spans="1:19" ht="90" x14ac:dyDescent="0.25">
      <c r="A69" s="1017"/>
      <c r="B69" s="995"/>
      <c r="C69" s="984"/>
      <c r="D69" s="236">
        <v>58</v>
      </c>
      <c r="E69" s="283" t="s">
        <v>1243</v>
      </c>
      <c r="F69" s="283" t="s">
        <v>402</v>
      </c>
      <c r="G69" s="283" t="s">
        <v>403</v>
      </c>
      <c r="H69" s="283" t="s">
        <v>404</v>
      </c>
      <c r="I69" s="284" t="s">
        <v>405</v>
      </c>
      <c r="J69" s="295" t="s">
        <v>406</v>
      </c>
      <c r="K69" s="251" t="s">
        <v>407</v>
      </c>
      <c r="L69" s="296">
        <v>207</v>
      </c>
      <c r="M69" s="297" t="s">
        <v>408</v>
      </c>
      <c r="N69" s="249">
        <v>12</v>
      </c>
      <c r="O69" s="250">
        <v>12</v>
      </c>
      <c r="P69" s="207">
        <v>0.8</v>
      </c>
      <c r="Q69" s="334">
        <v>80000000</v>
      </c>
      <c r="R69" s="206">
        <v>2700000</v>
      </c>
      <c r="S69" s="313" t="s">
        <v>1381</v>
      </c>
    </row>
    <row r="70" spans="1:19" ht="71.25" customHeight="1" x14ac:dyDescent="0.25">
      <c r="A70" s="1017"/>
      <c r="B70" s="995"/>
      <c r="C70" s="984"/>
      <c r="D70" s="236">
        <v>59</v>
      </c>
      <c r="E70" s="236" t="s">
        <v>1244</v>
      </c>
      <c r="F70" s="236" t="s">
        <v>1245</v>
      </c>
      <c r="G70" s="236" t="s">
        <v>411</v>
      </c>
      <c r="H70" s="236" t="s">
        <v>412</v>
      </c>
      <c r="I70" s="248" t="s">
        <v>413</v>
      </c>
      <c r="J70" s="983" t="s">
        <v>233</v>
      </c>
      <c r="K70" s="984" t="s">
        <v>234</v>
      </c>
      <c r="L70" s="985">
        <v>197</v>
      </c>
      <c r="M70" s="1079" t="s">
        <v>217</v>
      </c>
      <c r="N70" s="1061">
        <v>1</v>
      </c>
      <c r="O70" s="1060">
        <v>1</v>
      </c>
      <c r="P70" s="207">
        <v>0.7</v>
      </c>
      <c r="Q70" s="1066">
        <v>45299000</v>
      </c>
      <c r="R70" s="928">
        <v>37501000</v>
      </c>
      <c r="S70" s="313" t="s">
        <v>1246</v>
      </c>
    </row>
    <row r="71" spans="1:19" ht="83.25" customHeight="1" x14ac:dyDescent="0.25">
      <c r="A71" s="1017"/>
      <c r="B71" s="995"/>
      <c r="C71" s="984"/>
      <c r="D71" s="236">
        <v>60</v>
      </c>
      <c r="E71" s="298" t="s">
        <v>1247</v>
      </c>
      <c r="F71" s="298" t="s">
        <v>415</v>
      </c>
      <c r="G71" s="298" t="s">
        <v>416</v>
      </c>
      <c r="H71" s="298" t="s">
        <v>417</v>
      </c>
      <c r="I71" s="299" t="s">
        <v>413</v>
      </c>
      <c r="J71" s="983"/>
      <c r="K71" s="984"/>
      <c r="L71" s="985"/>
      <c r="M71" s="1080"/>
      <c r="N71" s="1062"/>
      <c r="O71" s="1063"/>
      <c r="P71" s="207">
        <v>0.7</v>
      </c>
      <c r="Q71" s="990"/>
      <c r="R71" s="929"/>
      <c r="S71" s="313" t="s">
        <v>1248</v>
      </c>
    </row>
    <row r="72" spans="1:19" ht="90" customHeight="1" x14ac:dyDescent="0.25">
      <c r="A72" s="1017"/>
      <c r="B72" s="995"/>
      <c r="C72" s="984" t="s">
        <v>418</v>
      </c>
      <c r="D72" s="236">
        <v>61</v>
      </c>
      <c r="E72" s="283" t="s">
        <v>419</v>
      </c>
      <c r="F72" s="283" t="s">
        <v>420</v>
      </c>
      <c r="G72" s="283" t="s">
        <v>421</v>
      </c>
      <c r="H72" s="283" t="s">
        <v>422</v>
      </c>
      <c r="I72" s="284" t="s">
        <v>1249</v>
      </c>
      <c r="J72" s="247" t="s">
        <v>389</v>
      </c>
      <c r="K72" s="236" t="s">
        <v>424</v>
      </c>
      <c r="L72" s="251">
        <v>232</v>
      </c>
      <c r="M72" s="300" t="s">
        <v>425</v>
      </c>
      <c r="N72" s="249">
        <v>1</v>
      </c>
      <c r="O72" s="250">
        <v>1</v>
      </c>
      <c r="P72" s="207">
        <v>0.8</v>
      </c>
      <c r="Q72" s="334">
        <v>10000000</v>
      </c>
      <c r="R72" s="206">
        <v>9977333</v>
      </c>
      <c r="S72" s="308" t="s">
        <v>1376</v>
      </c>
    </row>
    <row r="73" spans="1:19" ht="93" customHeight="1" x14ac:dyDescent="0.25">
      <c r="A73" s="1017"/>
      <c r="B73" s="995"/>
      <c r="C73" s="984"/>
      <c r="D73" s="236">
        <v>62</v>
      </c>
      <c r="E73" s="283" t="s">
        <v>426</v>
      </c>
      <c r="F73" s="283" t="s">
        <v>427</v>
      </c>
      <c r="G73" s="283" t="s">
        <v>428</v>
      </c>
      <c r="H73" s="283" t="s">
        <v>429</v>
      </c>
      <c r="I73" s="284" t="s">
        <v>430</v>
      </c>
      <c r="J73" s="247" t="s">
        <v>233</v>
      </c>
      <c r="K73" s="236" t="s">
        <v>234</v>
      </c>
      <c r="L73" s="251">
        <v>197</v>
      </c>
      <c r="M73" s="252" t="s">
        <v>217</v>
      </c>
      <c r="N73" s="249">
        <v>1</v>
      </c>
      <c r="O73" s="250">
        <v>1</v>
      </c>
      <c r="P73" s="207">
        <v>0.8</v>
      </c>
      <c r="Q73" s="334">
        <v>45299000</v>
      </c>
      <c r="R73" s="206">
        <v>37501000</v>
      </c>
      <c r="S73" s="308" t="s">
        <v>1377</v>
      </c>
    </row>
    <row r="74" spans="1:19" ht="86.25" customHeight="1" x14ac:dyDescent="0.25">
      <c r="A74" s="1017"/>
      <c r="B74" s="995"/>
      <c r="C74" s="984"/>
      <c r="D74" s="236">
        <v>63</v>
      </c>
      <c r="E74" s="283" t="s">
        <v>1250</v>
      </c>
      <c r="F74" s="283" t="s">
        <v>432</v>
      </c>
      <c r="G74" s="283" t="s">
        <v>433</v>
      </c>
      <c r="H74" s="283" t="s">
        <v>434</v>
      </c>
      <c r="I74" s="284" t="s">
        <v>435</v>
      </c>
      <c r="J74" s="301" t="s">
        <v>96</v>
      </c>
      <c r="K74" s="302" t="s">
        <v>96</v>
      </c>
      <c r="L74" s="302" t="s">
        <v>96</v>
      </c>
      <c r="M74" s="303" t="s">
        <v>96</v>
      </c>
      <c r="N74" s="249">
        <v>1</v>
      </c>
      <c r="O74" s="250">
        <v>1</v>
      </c>
      <c r="P74" s="207">
        <v>0.7</v>
      </c>
      <c r="Q74" s="334"/>
      <c r="R74" s="206" t="e">
        <f>#REF!+#REF!+#REF!+#REF!</f>
        <v>#REF!</v>
      </c>
      <c r="S74" s="308" t="s">
        <v>1251</v>
      </c>
    </row>
    <row r="75" spans="1:19" ht="86.25" customHeight="1" x14ac:dyDescent="0.25">
      <c r="A75" s="1017"/>
      <c r="B75" s="995"/>
      <c r="C75" s="984"/>
      <c r="D75" s="236">
        <v>64</v>
      </c>
      <c r="E75" s="298" t="s">
        <v>436</v>
      </c>
      <c r="F75" s="298" t="s">
        <v>437</v>
      </c>
      <c r="G75" s="298" t="s">
        <v>438</v>
      </c>
      <c r="H75" s="298" t="s">
        <v>439</v>
      </c>
      <c r="I75" s="299" t="s">
        <v>440</v>
      </c>
      <c r="J75" s="304" t="s">
        <v>389</v>
      </c>
      <c r="K75" s="305" t="s">
        <v>390</v>
      </c>
      <c r="L75" s="1033" t="s">
        <v>441</v>
      </c>
      <c r="M75" s="1085" t="s">
        <v>442</v>
      </c>
      <c r="N75" s="1061">
        <v>1</v>
      </c>
      <c r="O75" s="1060">
        <v>0</v>
      </c>
      <c r="P75" s="207">
        <v>0.7</v>
      </c>
      <c r="Q75" s="1066">
        <v>11000000</v>
      </c>
      <c r="R75" s="928">
        <v>7750000</v>
      </c>
      <c r="S75" s="313" t="s">
        <v>1378</v>
      </c>
    </row>
    <row r="76" spans="1:19" ht="91.5" customHeight="1" x14ac:dyDescent="0.25">
      <c r="A76" s="1017"/>
      <c r="B76" s="995"/>
      <c r="C76" s="984"/>
      <c r="D76" s="236">
        <v>65</v>
      </c>
      <c r="E76" s="283" t="s">
        <v>1252</v>
      </c>
      <c r="F76" s="283" t="s">
        <v>444</v>
      </c>
      <c r="G76" s="283" t="s">
        <v>445</v>
      </c>
      <c r="H76" s="283" t="s">
        <v>446</v>
      </c>
      <c r="I76" s="284" t="s">
        <v>1253</v>
      </c>
      <c r="J76" s="306" t="s">
        <v>233</v>
      </c>
      <c r="K76" s="296" t="s">
        <v>234</v>
      </c>
      <c r="L76" s="1034"/>
      <c r="M76" s="1086"/>
      <c r="N76" s="1062"/>
      <c r="O76" s="1063"/>
      <c r="P76" s="207">
        <v>0.4</v>
      </c>
      <c r="Q76" s="990"/>
      <c r="R76" s="929"/>
      <c r="S76" s="313" t="s">
        <v>1254</v>
      </c>
    </row>
    <row r="77" spans="1:19" ht="102" customHeight="1" x14ac:dyDescent="0.25">
      <c r="A77" s="1017"/>
      <c r="B77" s="995" t="s">
        <v>448</v>
      </c>
      <c r="C77" s="984" t="s">
        <v>449</v>
      </c>
      <c r="D77" s="236">
        <v>66</v>
      </c>
      <c r="E77" s="236" t="s">
        <v>450</v>
      </c>
      <c r="F77" s="236" t="s">
        <v>451</v>
      </c>
      <c r="G77" s="236" t="s">
        <v>452</v>
      </c>
      <c r="H77" s="236" t="s">
        <v>453</v>
      </c>
      <c r="I77" s="248" t="s">
        <v>1255</v>
      </c>
      <c r="J77" s="247" t="s">
        <v>254</v>
      </c>
      <c r="K77" s="236" t="s">
        <v>262</v>
      </c>
      <c r="L77" s="1021">
        <v>197</v>
      </c>
      <c r="M77" s="1079" t="s">
        <v>217</v>
      </c>
      <c r="N77" s="1061">
        <v>1</v>
      </c>
      <c r="O77" s="1060">
        <v>1</v>
      </c>
      <c r="P77" s="207">
        <v>0.7</v>
      </c>
      <c r="Q77" s="1066">
        <v>45299000</v>
      </c>
      <c r="R77" s="928">
        <v>37501000</v>
      </c>
      <c r="S77" s="308" t="s">
        <v>1256</v>
      </c>
    </row>
    <row r="78" spans="1:19" ht="60" customHeight="1" x14ac:dyDescent="0.25">
      <c r="A78" s="1017"/>
      <c r="B78" s="995"/>
      <c r="C78" s="984"/>
      <c r="D78" s="236">
        <v>67</v>
      </c>
      <c r="E78" s="283" t="s">
        <v>456</v>
      </c>
      <c r="F78" s="283" t="s">
        <v>457</v>
      </c>
      <c r="G78" s="283" t="s">
        <v>458</v>
      </c>
      <c r="H78" s="283" t="s">
        <v>459</v>
      </c>
      <c r="I78" s="284" t="s">
        <v>460</v>
      </c>
      <c r="J78" s="983" t="s">
        <v>233</v>
      </c>
      <c r="K78" s="984" t="s">
        <v>234</v>
      </c>
      <c r="L78" s="1022"/>
      <c r="M78" s="1084"/>
      <c r="N78" s="1077"/>
      <c r="O78" s="1078"/>
      <c r="P78" s="207">
        <v>0.7</v>
      </c>
      <c r="Q78" s="1067"/>
      <c r="R78" s="933"/>
      <c r="S78" s="313" t="s">
        <v>1257</v>
      </c>
    </row>
    <row r="79" spans="1:19" ht="60" customHeight="1" x14ac:dyDescent="0.25">
      <c r="A79" s="1017"/>
      <c r="B79" s="995"/>
      <c r="C79" s="984"/>
      <c r="D79" s="236">
        <v>68</v>
      </c>
      <c r="E79" s="283" t="s">
        <v>461</v>
      </c>
      <c r="F79" s="283" t="s">
        <v>462</v>
      </c>
      <c r="G79" s="283" t="s">
        <v>463</v>
      </c>
      <c r="H79" s="283" t="s">
        <v>464</v>
      </c>
      <c r="I79" s="284" t="s">
        <v>1258</v>
      </c>
      <c r="J79" s="983"/>
      <c r="K79" s="984"/>
      <c r="L79" s="1022"/>
      <c r="M79" s="1084"/>
      <c r="N79" s="1077"/>
      <c r="O79" s="1078"/>
      <c r="P79" s="207">
        <v>0.7</v>
      </c>
      <c r="Q79" s="1067"/>
      <c r="R79" s="933"/>
      <c r="S79" s="313" t="s">
        <v>1257</v>
      </c>
    </row>
    <row r="80" spans="1:19" ht="60" customHeight="1" x14ac:dyDescent="0.25">
      <c r="A80" s="1017"/>
      <c r="B80" s="995"/>
      <c r="C80" s="984" t="s">
        <v>466</v>
      </c>
      <c r="D80" s="236">
        <v>69</v>
      </c>
      <c r="E80" s="283" t="s">
        <v>467</v>
      </c>
      <c r="F80" s="283" t="s">
        <v>468</v>
      </c>
      <c r="G80" s="283" t="s">
        <v>469</v>
      </c>
      <c r="H80" s="283" t="s">
        <v>470</v>
      </c>
      <c r="I80" s="284" t="s">
        <v>471</v>
      </c>
      <c r="J80" s="983"/>
      <c r="K80" s="984"/>
      <c r="L80" s="1022"/>
      <c r="M80" s="1084"/>
      <c r="N80" s="1077"/>
      <c r="O80" s="1078"/>
      <c r="P80" s="207">
        <v>0.7</v>
      </c>
      <c r="Q80" s="1067"/>
      <c r="R80" s="933"/>
      <c r="S80" s="313" t="s">
        <v>1257</v>
      </c>
    </row>
    <row r="81" spans="1:19" ht="60" customHeight="1" x14ac:dyDescent="0.25">
      <c r="A81" s="1017"/>
      <c r="B81" s="995"/>
      <c r="C81" s="984"/>
      <c r="D81" s="236">
        <v>70</v>
      </c>
      <c r="E81" s="236" t="s">
        <v>472</v>
      </c>
      <c r="F81" s="236" t="s">
        <v>473</v>
      </c>
      <c r="G81" s="236" t="s">
        <v>474</v>
      </c>
      <c r="H81" s="236" t="s">
        <v>475</v>
      </c>
      <c r="I81" s="248" t="s">
        <v>476</v>
      </c>
      <c r="J81" s="983"/>
      <c r="K81" s="984"/>
      <c r="L81" s="1023"/>
      <c r="M81" s="1080"/>
      <c r="N81" s="1062"/>
      <c r="O81" s="1063"/>
      <c r="P81" s="207">
        <v>0.7</v>
      </c>
      <c r="Q81" s="990"/>
      <c r="R81" s="929"/>
      <c r="S81" s="313" t="s">
        <v>1257</v>
      </c>
    </row>
    <row r="82" spans="1:19" ht="150" x14ac:dyDescent="0.25">
      <c r="A82" s="1017"/>
      <c r="B82" s="995"/>
      <c r="C82" s="984"/>
      <c r="D82" s="236">
        <v>71</v>
      </c>
      <c r="E82" s="236" t="s">
        <v>477</v>
      </c>
      <c r="F82" s="236" t="s">
        <v>478</v>
      </c>
      <c r="G82" s="236" t="s">
        <v>479</v>
      </c>
      <c r="H82" s="236" t="s">
        <v>480</v>
      </c>
      <c r="I82" s="248" t="s">
        <v>481</v>
      </c>
      <c r="J82" s="247" t="s">
        <v>385</v>
      </c>
      <c r="K82" s="236" t="s">
        <v>386</v>
      </c>
      <c r="L82" s="296">
        <v>219</v>
      </c>
      <c r="M82" s="252" t="s">
        <v>482</v>
      </c>
      <c r="N82" s="249">
        <v>0</v>
      </c>
      <c r="O82" s="250">
        <v>0</v>
      </c>
      <c r="P82" s="207">
        <v>0</v>
      </c>
      <c r="Q82" s="334">
        <v>50000000</v>
      </c>
      <c r="R82" s="206">
        <v>16166000</v>
      </c>
      <c r="S82" s="313" t="s">
        <v>1360</v>
      </c>
    </row>
    <row r="83" spans="1:19" ht="60" customHeight="1" x14ac:dyDescent="0.25">
      <c r="A83" s="1017"/>
      <c r="B83" s="995"/>
      <c r="C83" s="984"/>
      <c r="D83" s="236">
        <v>72</v>
      </c>
      <c r="E83" s="236" t="s">
        <v>483</v>
      </c>
      <c r="F83" s="236" t="s">
        <v>484</v>
      </c>
      <c r="G83" s="236" t="s">
        <v>485</v>
      </c>
      <c r="H83" s="236" t="s">
        <v>486</v>
      </c>
      <c r="I83" s="248" t="s">
        <v>1259</v>
      </c>
      <c r="J83" s="247" t="s">
        <v>233</v>
      </c>
      <c r="K83" s="236" t="s">
        <v>234</v>
      </c>
      <c r="L83" s="318">
        <v>197</v>
      </c>
      <c r="M83" s="252" t="s">
        <v>217</v>
      </c>
      <c r="N83" s="249"/>
      <c r="O83" s="250"/>
      <c r="P83" s="207">
        <v>0</v>
      </c>
      <c r="Q83" s="334" t="s">
        <v>1371</v>
      </c>
      <c r="R83" s="206" t="s">
        <v>1371</v>
      </c>
      <c r="S83" s="314" t="s">
        <v>1031</v>
      </c>
    </row>
    <row r="84" spans="1:19" ht="60" customHeight="1" x14ac:dyDescent="0.25">
      <c r="A84" s="1017"/>
      <c r="B84" s="995"/>
      <c r="C84" s="984"/>
      <c r="D84" s="236">
        <v>73</v>
      </c>
      <c r="E84" s="283" t="s">
        <v>1260</v>
      </c>
      <c r="F84" s="283" t="s">
        <v>489</v>
      </c>
      <c r="G84" s="283" t="s">
        <v>490</v>
      </c>
      <c r="H84" s="283" t="s">
        <v>491</v>
      </c>
      <c r="I84" s="284" t="s">
        <v>492</v>
      </c>
      <c r="J84" s="301" t="s">
        <v>236</v>
      </c>
      <c r="K84" s="302" t="s">
        <v>493</v>
      </c>
      <c r="L84" s="320">
        <v>86</v>
      </c>
      <c r="M84" s="238" t="s">
        <v>494</v>
      </c>
      <c r="N84" s="249">
        <v>12</v>
      </c>
      <c r="O84" s="250">
        <v>12</v>
      </c>
      <c r="P84" s="207">
        <v>0.7</v>
      </c>
      <c r="Q84" s="334">
        <v>0</v>
      </c>
      <c r="R84" s="206" t="e">
        <f>#REF!+#REF!+#REF!+#REF!</f>
        <v>#REF!</v>
      </c>
      <c r="S84" s="308" t="s">
        <v>1261</v>
      </c>
    </row>
    <row r="85" spans="1:19" ht="60" customHeight="1" x14ac:dyDescent="0.25">
      <c r="A85" s="1017" t="s">
        <v>495</v>
      </c>
      <c r="B85" s="1018" t="s">
        <v>496</v>
      </c>
      <c r="C85" s="984" t="s">
        <v>497</v>
      </c>
      <c r="D85" s="236">
        <v>74</v>
      </c>
      <c r="E85" s="236" t="s">
        <v>1262</v>
      </c>
      <c r="F85" s="236" t="s">
        <v>1263</v>
      </c>
      <c r="G85" s="236" t="s">
        <v>500</v>
      </c>
      <c r="H85" s="236" t="s">
        <v>501</v>
      </c>
      <c r="I85" s="248" t="s">
        <v>1264</v>
      </c>
      <c r="J85" s="247" t="s">
        <v>382</v>
      </c>
      <c r="K85" s="318" t="s">
        <v>1197</v>
      </c>
      <c r="L85" s="320">
        <v>250</v>
      </c>
      <c r="M85" s="248" t="s">
        <v>384</v>
      </c>
      <c r="N85" s="249">
        <v>12</v>
      </c>
      <c r="O85" s="250">
        <v>12</v>
      </c>
      <c r="P85" s="207">
        <v>0.7</v>
      </c>
      <c r="Q85" s="334">
        <v>8550000</v>
      </c>
      <c r="R85" s="206">
        <v>8550000</v>
      </c>
      <c r="S85" s="313" t="s">
        <v>1265</v>
      </c>
    </row>
    <row r="86" spans="1:19" ht="60" customHeight="1" x14ac:dyDescent="0.25">
      <c r="A86" s="1017"/>
      <c r="B86" s="1018"/>
      <c r="C86" s="984"/>
      <c r="D86" s="236">
        <v>75</v>
      </c>
      <c r="E86" s="236" t="s">
        <v>503</v>
      </c>
      <c r="F86" s="236" t="s">
        <v>504</v>
      </c>
      <c r="G86" s="236" t="s">
        <v>505</v>
      </c>
      <c r="H86" s="236" t="s">
        <v>506</v>
      </c>
      <c r="I86" s="248" t="s">
        <v>1266</v>
      </c>
      <c r="J86" s="247" t="s">
        <v>406</v>
      </c>
      <c r="K86" s="236" t="s">
        <v>407</v>
      </c>
      <c r="L86" s="320">
        <v>231</v>
      </c>
      <c r="M86" s="248" t="s">
        <v>391</v>
      </c>
      <c r="N86" s="249">
        <v>1</v>
      </c>
      <c r="O86" s="250">
        <v>1</v>
      </c>
      <c r="P86" s="207">
        <v>0.8</v>
      </c>
      <c r="Q86" s="334">
        <v>6000000</v>
      </c>
      <c r="R86" s="206">
        <v>2750000</v>
      </c>
      <c r="S86" s="313" t="s">
        <v>1380</v>
      </c>
    </row>
    <row r="87" spans="1:19" ht="75" x14ac:dyDescent="0.25">
      <c r="A87" s="1017"/>
      <c r="B87" s="1018"/>
      <c r="C87" s="984"/>
      <c r="D87" s="236">
        <v>76</v>
      </c>
      <c r="E87" s="236" t="s">
        <v>508</v>
      </c>
      <c r="F87" s="236" t="s">
        <v>509</v>
      </c>
      <c r="G87" s="236" t="s">
        <v>510</v>
      </c>
      <c r="H87" s="236" t="s">
        <v>511</v>
      </c>
      <c r="I87" s="307" t="s">
        <v>1267</v>
      </c>
      <c r="J87" s="247" t="s">
        <v>389</v>
      </c>
      <c r="K87" s="236" t="s">
        <v>390</v>
      </c>
      <c r="L87" s="296">
        <v>232</v>
      </c>
      <c r="M87" s="248" t="s">
        <v>391</v>
      </c>
      <c r="N87" s="249">
        <v>1</v>
      </c>
      <c r="O87" s="250">
        <v>1</v>
      </c>
      <c r="P87" s="207">
        <v>0.7</v>
      </c>
      <c r="Q87" s="334">
        <v>40000000</v>
      </c>
      <c r="R87" s="206">
        <v>3848000</v>
      </c>
      <c r="S87" s="308" t="s">
        <v>1268</v>
      </c>
    </row>
    <row r="88" spans="1:19" ht="60" customHeight="1" x14ac:dyDescent="0.25">
      <c r="A88" s="1017"/>
      <c r="B88" s="1018"/>
      <c r="C88" s="984"/>
      <c r="D88" s="236">
        <v>77</v>
      </c>
      <c r="E88" s="236" t="s">
        <v>513</v>
      </c>
      <c r="F88" s="236" t="s">
        <v>514</v>
      </c>
      <c r="G88" s="236" t="s">
        <v>515</v>
      </c>
      <c r="H88" s="236" t="s">
        <v>516</v>
      </c>
      <c r="I88" s="248" t="s">
        <v>517</v>
      </c>
      <c r="J88" s="309" t="s">
        <v>1115</v>
      </c>
      <c r="K88" s="310" t="s">
        <v>216</v>
      </c>
      <c r="L88" s="311">
        <v>197</v>
      </c>
      <c r="M88" s="312" t="s">
        <v>217</v>
      </c>
      <c r="N88" s="249">
        <v>1</v>
      </c>
      <c r="O88" s="250">
        <v>1</v>
      </c>
      <c r="P88" s="207">
        <v>0.7</v>
      </c>
      <c r="Q88" s="1066">
        <v>45299000</v>
      </c>
      <c r="R88" s="928">
        <v>37501000</v>
      </c>
      <c r="S88" s="313" t="s">
        <v>1269</v>
      </c>
    </row>
    <row r="89" spans="1:19" ht="60" customHeight="1" x14ac:dyDescent="0.25">
      <c r="A89" s="1017"/>
      <c r="B89" s="1018"/>
      <c r="C89" s="984"/>
      <c r="D89" s="236">
        <v>78</v>
      </c>
      <c r="E89" s="236" t="s">
        <v>518</v>
      </c>
      <c r="F89" s="236" t="s">
        <v>519</v>
      </c>
      <c r="G89" s="236" t="s">
        <v>520</v>
      </c>
      <c r="H89" s="236" t="s">
        <v>516</v>
      </c>
      <c r="I89" s="248" t="s">
        <v>1270</v>
      </c>
      <c r="J89" s="309" t="s">
        <v>1115</v>
      </c>
      <c r="K89" s="310" t="s">
        <v>216</v>
      </c>
      <c r="L89" s="311">
        <v>197</v>
      </c>
      <c r="M89" s="312" t="s">
        <v>217</v>
      </c>
      <c r="N89" s="249">
        <v>1</v>
      </c>
      <c r="O89" s="250">
        <v>1</v>
      </c>
      <c r="P89" s="207">
        <v>0.7</v>
      </c>
      <c r="Q89" s="990"/>
      <c r="R89" s="929"/>
      <c r="S89" s="313" t="s">
        <v>1271</v>
      </c>
    </row>
    <row r="90" spans="1:19" ht="60" customHeight="1" x14ac:dyDescent="0.25">
      <c r="A90" s="1017"/>
      <c r="B90" s="1018"/>
      <c r="C90" s="999" t="s">
        <v>1272</v>
      </c>
      <c r="D90" s="236">
        <v>79</v>
      </c>
      <c r="E90" s="236" t="s">
        <v>523</v>
      </c>
      <c r="F90" s="236" t="s">
        <v>1273</v>
      </c>
      <c r="G90" s="236" t="s">
        <v>1274</v>
      </c>
      <c r="H90" s="236" t="s">
        <v>59</v>
      </c>
      <c r="I90" s="248" t="s">
        <v>1270</v>
      </c>
      <c r="J90" s="304" t="s">
        <v>265</v>
      </c>
      <c r="K90" s="305" t="s">
        <v>266</v>
      </c>
      <c r="L90" s="310">
        <v>186</v>
      </c>
      <c r="M90" s="300" t="s">
        <v>526</v>
      </c>
      <c r="N90" s="249">
        <v>1</v>
      </c>
      <c r="O90" s="250">
        <v>1</v>
      </c>
      <c r="P90" s="207">
        <v>0.7</v>
      </c>
      <c r="Q90" s="334">
        <v>40000000</v>
      </c>
      <c r="R90" s="206">
        <v>864000</v>
      </c>
      <c r="S90" s="313" t="s">
        <v>1275</v>
      </c>
    </row>
    <row r="91" spans="1:19" ht="86.25" customHeight="1" x14ac:dyDescent="0.25">
      <c r="A91" s="1017"/>
      <c r="B91" s="1018"/>
      <c r="C91" s="999"/>
      <c r="D91" s="236">
        <v>80</v>
      </c>
      <c r="E91" s="236" t="s">
        <v>527</v>
      </c>
      <c r="F91" s="236" t="s">
        <v>1276</v>
      </c>
      <c r="G91" s="236" t="s">
        <v>529</v>
      </c>
      <c r="H91" s="236" t="s">
        <v>530</v>
      </c>
      <c r="I91" s="307" t="s">
        <v>531</v>
      </c>
      <c r="J91" s="247" t="s">
        <v>588</v>
      </c>
      <c r="K91" s="236" t="s">
        <v>533</v>
      </c>
      <c r="L91" s="236" t="s">
        <v>534</v>
      </c>
      <c r="M91" s="248" t="s">
        <v>535</v>
      </c>
      <c r="N91" s="249">
        <v>1</v>
      </c>
      <c r="O91" s="250">
        <v>1</v>
      </c>
      <c r="P91" s="207">
        <v>0.8</v>
      </c>
      <c r="Q91" s="334">
        <v>45299000</v>
      </c>
      <c r="R91" s="206">
        <v>37501000</v>
      </c>
      <c r="S91" s="308" t="s">
        <v>1277</v>
      </c>
    </row>
    <row r="92" spans="1:19" ht="104.25" customHeight="1" x14ac:dyDescent="0.25">
      <c r="A92" s="1017"/>
      <c r="B92" s="1018"/>
      <c r="C92" s="999"/>
      <c r="D92" s="236">
        <v>81</v>
      </c>
      <c r="E92" s="236" t="s">
        <v>1278</v>
      </c>
      <c r="F92" s="236" t="s">
        <v>537</v>
      </c>
      <c r="G92" s="236" t="s">
        <v>538</v>
      </c>
      <c r="H92" s="236" t="s">
        <v>539</v>
      </c>
      <c r="I92" s="248" t="s">
        <v>1279</v>
      </c>
      <c r="J92" s="247" t="s">
        <v>385</v>
      </c>
      <c r="K92" s="236" t="s">
        <v>386</v>
      </c>
      <c r="L92" s="296">
        <v>219</v>
      </c>
      <c r="M92" s="238" t="s">
        <v>482</v>
      </c>
      <c r="N92" s="249">
        <v>1</v>
      </c>
      <c r="O92" s="250">
        <v>1</v>
      </c>
      <c r="P92" s="207">
        <v>0.7</v>
      </c>
      <c r="Q92" s="334">
        <v>50000000</v>
      </c>
      <c r="R92" s="206">
        <v>16166000</v>
      </c>
      <c r="S92" s="313" t="s">
        <v>1361</v>
      </c>
    </row>
    <row r="93" spans="1:19" ht="62.25" customHeight="1" x14ac:dyDescent="0.25">
      <c r="A93" s="1017"/>
      <c r="B93" s="1018"/>
      <c r="C93" s="999"/>
      <c r="D93" s="236">
        <v>82</v>
      </c>
      <c r="E93" s="236" t="s">
        <v>541</v>
      </c>
      <c r="F93" s="236" t="s">
        <v>1280</v>
      </c>
      <c r="G93" s="236" t="s">
        <v>1281</v>
      </c>
      <c r="H93" s="236" t="s">
        <v>59</v>
      </c>
      <c r="I93" s="1020" t="s">
        <v>544</v>
      </c>
      <c r="J93" s="983" t="s">
        <v>1115</v>
      </c>
      <c r="K93" s="984" t="s">
        <v>216</v>
      </c>
      <c r="L93" s="1038">
        <v>197</v>
      </c>
      <c r="M93" s="1020" t="s">
        <v>217</v>
      </c>
      <c r="N93" s="249">
        <v>1</v>
      </c>
      <c r="O93" s="250">
        <v>1</v>
      </c>
      <c r="P93" s="207">
        <v>0.8</v>
      </c>
      <c r="Q93" s="1066">
        <v>45299000</v>
      </c>
      <c r="R93" s="928">
        <v>37501000</v>
      </c>
      <c r="S93" s="313" t="s">
        <v>1282</v>
      </c>
    </row>
    <row r="94" spans="1:19" ht="60" hidden="1" customHeight="1" x14ac:dyDescent="0.25">
      <c r="A94" s="1017"/>
      <c r="B94" s="1018"/>
      <c r="C94" s="999"/>
      <c r="D94" s="236">
        <v>83</v>
      </c>
      <c r="E94" s="236" t="s">
        <v>1283</v>
      </c>
      <c r="F94" s="236" t="s">
        <v>546</v>
      </c>
      <c r="G94" s="236" t="s">
        <v>547</v>
      </c>
      <c r="H94" s="236" t="s">
        <v>548</v>
      </c>
      <c r="I94" s="1020"/>
      <c r="J94" s="983"/>
      <c r="K94" s="984"/>
      <c r="L94" s="1038"/>
      <c r="M94" s="1020"/>
      <c r="N94" s="249"/>
      <c r="O94" s="250" t="e">
        <f>#REF!+#REF!+#REF!+#REF!</f>
        <v>#REF!</v>
      </c>
      <c r="P94" s="207"/>
      <c r="Q94" s="1067"/>
      <c r="R94" s="933"/>
      <c r="S94" s="313"/>
    </row>
    <row r="95" spans="1:19" ht="60" customHeight="1" x14ac:dyDescent="0.25">
      <c r="A95" s="1017"/>
      <c r="B95" s="1018"/>
      <c r="C95" s="999"/>
      <c r="D95" s="236">
        <v>83</v>
      </c>
      <c r="E95" s="236" t="s">
        <v>545</v>
      </c>
      <c r="F95" s="319" t="s">
        <v>546</v>
      </c>
      <c r="G95" s="319" t="s">
        <v>547</v>
      </c>
      <c r="H95" s="319" t="s">
        <v>548</v>
      </c>
      <c r="I95" s="321" t="s">
        <v>1284</v>
      </c>
      <c r="J95" s="247" t="s">
        <v>1285</v>
      </c>
      <c r="K95" s="236" t="s">
        <v>216</v>
      </c>
      <c r="L95" s="296">
        <v>197</v>
      </c>
      <c r="M95" s="248" t="s">
        <v>217</v>
      </c>
      <c r="N95" s="249">
        <v>1</v>
      </c>
      <c r="O95" s="250">
        <v>1</v>
      </c>
      <c r="P95" s="207">
        <v>0.8</v>
      </c>
      <c r="Q95" s="990"/>
      <c r="R95" s="929"/>
      <c r="S95" s="313" t="s">
        <v>1286</v>
      </c>
    </row>
    <row r="96" spans="1:19" ht="83.25" customHeight="1" x14ac:dyDescent="0.25">
      <c r="A96" s="1017"/>
      <c r="B96" s="1018"/>
      <c r="C96" s="999"/>
      <c r="D96" s="236">
        <v>84</v>
      </c>
      <c r="E96" s="236" t="s">
        <v>549</v>
      </c>
      <c r="F96" s="236" t="s">
        <v>1287</v>
      </c>
      <c r="G96" s="236" t="s">
        <v>1288</v>
      </c>
      <c r="H96" s="236" t="s">
        <v>59</v>
      </c>
      <c r="I96" s="248" t="s">
        <v>552</v>
      </c>
      <c r="J96" s="247" t="s">
        <v>389</v>
      </c>
      <c r="K96" s="236" t="s">
        <v>424</v>
      </c>
      <c r="L96" s="296">
        <v>234</v>
      </c>
      <c r="M96" s="238" t="s">
        <v>425</v>
      </c>
      <c r="N96" s="249">
        <v>1</v>
      </c>
      <c r="O96" s="250">
        <v>1</v>
      </c>
      <c r="P96" s="207">
        <v>0.7</v>
      </c>
      <c r="Q96" s="334">
        <v>10000000</v>
      </c>
      <c r="R96" s="206" t="e">
        <f>#REF!+#REF!+#REF!+#REF!</f>
        <v>#REF!</v>
      </c>
      <c r="S96" s="313" t="s">
        <v>1289</v>
      </c>
    </row>
    <row r="97" spans="1:19" ht="60" customHeight="1" x14ac:dyDescent="0.25">
      <c r="A97" s="1017"/>
      <c r="B97" s="1018"/>
      <c r="C97" s="999"/>
      <c r="D97" s="236">
        <v>85</v>
      </c>
      <c r="E97" s="236" t="s">
        <v>553</v>
      </c>
      <c r="F97" s="236" t="s">
        <v>554</v>
      </c>
      <c r="G97" s="236" t="s">
        <v>555</v>
      </c>
      <c r="H97" s="236" t="s">
        <v>556</v>
      </c>
      <c r="I97" s="248" t="s">
        <v>1290</v>
      </c>
      <c r="J97" s="983" t="s">
        <v>1115</v>
      </c>
      <c r="K97" s="984" t="s">
        <v>216</v>
      </c>
      <c r="L97" s="1038">
        <v>197</v>
      </c>
      <c r="M97" s="1020" t="s">
        <v>217</v>
      </c>
      <c r="N97" s="1061">
        <v>1</v>
      </c>
      <c r="O97" s="1060">
        <v>1</v>
      </c>
      <c r="P97" s="207">
        <v>0.8</v>
      </c>
      <c r="Q97" s="1066">
        <v>45299000</v>
      </c>
      <c r="R97" s="928">
        <v>37501000</v>
      </c>
      <c r="S97" s="313" t="s">
        <v>1291</v>
      </c>
    </row>
    <row r="98" spans="1:19" ht="60" customHeight="1" x14ac:dyDescent="0.25">
      <c r="A98" s="1017"/>
      <c r="B98" s="987" t="s">
        <v>558</v>
      </c>
      <c r="C98" s="999" t="s">
        <v>559</v>
      </c>
      <c r="D98" s="236">
        <v>86</v>
      </c>
      <c r="E98" s="236" t="s">
        <v>560</v>
      </c>
      <c r="F98" s="236" t="s">
        <v>561</v>
      </c>
      <c r="G98" s="236" t="s">
        <v>562</v>
      </c>
      <c r="H98" s="236" t="s">
        <v>563</v>
      </c>
      <c r="I98" s="307" t="s">
        <v>1292</v>
      </c>
      <c r="J98" s="983"/>
      <c r="K98" s="984"/>
      <c r="L98" s="1038"/>
      <c r="M98" s="1020"/>
      <c r="N98" s="1077"/>
      <c r="O98" s="1078"/>
      <c r="P98" s="207">
        <v>0.8</v>
      </c>
      <c r="Q98" s="1067"/>
      <c r="R98" s="933"/>
      <c r="S98" s="313" t="s">
        <v>1293</v>
      </c>
    </row>
    <row r="99" spans="1:19" ht="60" customHeight="1" x14ac:dyDescent="0.25">
      <c r="A99" s="1017"/>
      <c r="B99" s="987"/>
      <c r="C99" s="999"/>
      <c r="D99" s="236">
        <v>87</v>
      </c>
      <c r="E99" s="236" t="s">
        <v>565</v>
      </c>
      <c r="F99" s="236" t="s">
        <v>566</v>
      </c>
      <c r="G99" s="236" t="s">
        <v>567</v>
      </c>
      <c r="H99" s="236" t="s">
        <v>568</v>
      </c>
      <c r="I99" s="248" t="s">
        <v>1294</v>
      </c>
      <c r="J99" s="983"/>
      <c r="K99" s="984"/>
      <c r="L99" s="1038"/>
      <c r="M99" s="1020"/>
      <c r="N99" s="1062"/>
      <c r="O99" s="1063"/>
      <c r="P99" s="207">
        <v>0.8</v>
      </c>
      <c r="Q99" s="990"/>
      <c r="R99" s="929"/>
      <c r="S99" s="32" t="s">
        <v>1366</v>
      </c>
    </row>
    <row r="100" spans="1:19" ht="60" customHeight="1" x14ac:dyDescent="0.25">
      <c r="A100" s="1017"/>
      <c r="B100" s="987"/>
      <c r="C100" s="999"/>
      <c r="D100" s="236">
        <v>88</v>
      </c>
      <c r="E100" s="236" t="s">
        <v>570</v>
      </c>
      <c r="F100" s="236" t="s">
        <v>1295</v>
      </c>
      <c r="G100" s="236" t="s">
        <v>1296</v>
      </c>
      <c r="H100" s="236" t="s">
        <v>59</v>
      </c>
      <c r="I100" s="248" t="s">
        <v>1297</v>
      </c>
      <c r="J100" s="1087"/>
      <c r="K100" s="1038"/>
      <c r="L100" s="1038"/>
      <c r="M100" s="1088"/>
      <c r="N100" s="249">
        <v>0</v>
      </c>
      <c r="O100" s="250" t="e">
        <f>#REF!+#REF!+#REF!+#REF!</f>
        <v>#REF!</v>
      </c>
      <c r="P100" s="207">
        <v>0</v>
      </c>
      <c r="Q100" s="334"/>
      <c r="R100" s="206" t="e">
        <f>#REF!+#REF!+#REF!+#REF!</f>
        <v>#REF!</v>
      </c>
      <c r="S100" s="313" t="s">
        <v>1293</v>
      </c>
    </row>
    <row r="101" spans="1:19" ht="60" customHeight="1" x14ac:dyDescent="0.25">
      <c r="A101" s="1017"/>
      <c r="B101" s="1018" t="s">
        <v>558</v>
      </c>
      <c r="C101" s="999" t="s">
        <v>559</v>
      </c>
      <c r="D101" s="236">
        <v>89</v>
      </c>
      <c r="E101" s="236" t="s">
        <v>575</v>
      </c>
      <c r="F101" s="236" t="s">
        <v>1298</v>
      </c>
      <c r="G101" s="236" t="s">
        <v>1299</v>
      </c>
      <c r="H101" s="236" t="s">
        <v>59</v>
      </c>
      <c r="I101" s="248" t="s">
        <v>578</v>
      </c>
      <c r="J101" s="983" t="s">
        <v>1115</v>
      </c>
      <c r="K101" s="984" t="s">
        <v>216</v>
      </c>
      <c r="L101" s="1038">
        <v>197</v>
      </c>
      <c r="M101" s="1020" t="s">
        <v>217</v>
      </c>
      <c r="N101" s="1061">
        <v>1</v>
      </c>
      <c r="O101" s="1060">
        <v>1</v>
      </c>
      <c r="P101" s="207">
        <v>0.8</v>
      </c>
      <c r="Q101" s="1066">
        <v>50000000</v>
      </c>
      <c r="R101" s="928">
        <v>12768000</v>
      </c>
      <c r="S101" s="313" t="s">
        <v>1300</v>
      </c>
    </row>
    <row r="102" spans="1:19" ht="60" customHeight="1" x14ac:dyDescent="0.25">
      <c r="A102" s="1017"/>
      <c r="B102" s="1018"/>
      <c r="C102" s="999"/>
      <c r="D102" s="236">
        <v>90</v>
      </c>
      <c r="E102" s="236" t="s">
        <v>579</v>
      </c>
      <c r="F102" s="236" t="s">
        <v>580</v>
      </c>
      <c r="G102" s="236" t="s">
        <v>581</v>
      </c>
      <c r="H102" s="236" t="s">
        <v>563</v>
      </c>
      <c r="I102" s="248" t="s">
        <v>1301</v>
      </c>
      <c r="J102" s="983"/>
      <c r="K102" s="984"/>
      <c r="L102" s="1038"/>
      <c r="M102" s="1020"/>
      <c r="N102" s="1077"/>
      <c r="O102" s="1078"/>
      <c r="P102" s="207">
        <v>0.8</v>
      </c>
      <c r="Q102" s="1067"/>
      <c r="R102" s="933"/>
      <c r="S102" s="313" t="s">
        <v>1293</v>
      </c>
    </row>
    <row r="103" spans="1:19" ht="60" customHeight="1" x14ac:dyDescent="0.25">
      <c r="A103" s="1017"/>
      <c r="B103" s="1018"/>
      <c r="C103" s="999"/>
      <c r="D103" s="236">
        <v>91</v>
      </c>
      <c r="E103" s="236" t="s">
        <v>583</v>
      </c>
      <c r="F103" s="236" t="s">
        <v>584</v>
      </c>
      <c r="G103" s="236" t="s">
        <v>585</v>
      </c>
      <c r="H103" s="236" t="s">
        <v>586</v>
      </c>
      <c r="I103" s="248" t="s">
        <v>1302</v>
      </c>
      <c r="J103" s="247" t="s">
        <v>588</v>
      </c>
      <c r="K103" s="236" t="s">
        <v>589</v>
      </c>
      <c r="L103" s="236" t="s">
        <v>590</v>
      </c>
      <c r="M103" s="248" t="s">
        <v>591</v>
      </c>
      <c r="N103" s="1062"/>
      <c r="O103" s="1063"/>
      <c r="P103" s="207">
        <v>0.8</v>
      </c>
      <c r="Q103" s="990"/>
      <c r="R103" s="929"/>
      <c r="S103" s="313" t="s">
        <v>1293</v>
      </c>
    </row>
    <row r="104" spans="1:19" ht="60" customHeight="1" x14ac:dyDescent="0.25">
      <c r="A104" s="1017"/>
      <c r="B104" s="1018"/>
      <c r="C104" s="999"/>
      <c r="D104" s="236">
        <v>92</v>
      </c>
      <c r="E104" s="236" t="s">
        <v>1303</v>
      </c>
      <c r="F104" s="236" t="s">
        <v>593</v>
      </c>
      <c r="G104" s="236" t="s">
        <v>594</v>
      </c>
      <c r="H104" s="236" t="s">
        <v>595</v>
      </c>
      <c r="I104" s="248" t="s">
        <v>596</v>
      </c>
      <c r="J104" s="247" t="s">
        <v>597</v>
      </c>
      <c r="K104" s="236" t="s">
        <v>386</v>
      </c>
      <c r="L104" s="296">
        <v>219</v>
      </c>
      <c r="M104" s="238" t="s">
        <v>482</v>
      </c>
      <c r="N104" s="249">
        <v>1</v>
      </c>
      <c r="O104" s="250">
        <v>1</v>
      </c>
      <c r="P104" s="207">
        <v>0.7</v>
      </c>
      <c r="Q104" s="334">
        <v>50000000</v>
      </c>
      <c r="R104" s="206">
        <v>16166000</v>
      </c>
      <c r="S104" s="313" t="s">
        <v>1360</v>
      </c>
    </row>
    <row r="105" spans="1:19" ht="60" customHeight="1" x14ac:dyDescent="0.25">
      <c r="A105" s="1017"/>
      <c r="B105" s="1018"/>
      <c r="C105" s="999"/>
      <c r="D105" s="236">
        <v>93</v>
      </c>
      <c r="E105" s="236" t="s">
        <v>598</v>
      </c>
      <c r="F105" s="236" t="s">
        <v>599</v>
      </c>
      <c r="G105" s="236" t="s">
        <v>600</v>
      </c>
      <c r="H105" s="236" t="s">
        <v>601</v>
      </c>
      <c r="I105" s="248" t="s">
        <v>1304</v>
      </c>
      <c r="J105" s="309" t="s">
        <v>389</v>
      </c>
      <c r="K105" s="310" t="s">
        <v>603</v>
      </c>
      <c r="L105" s="310">
        <v>228</v>
      </c>
      <c r="M105" s="312" t="s">
        <v>604</v>
      </c>
      <c r="N105" s="249">
        <v>1</v>
      </c>
      <c r="O105" s="250">
        <v>1</v>
      </c>
      <c r="P105" s="207">
        <v>0.7</v>
      </c>
      <c r="Q105" s="334">
        <v>26100000</v>
      </c>
      <c r="R105" s="206">
        <v>7955922</v>
      </c>
      <c r="S105" s="313" t="s">
        <v>1305</v>
      </c>
    </row>
    <row r="106" spans="1:19" ht="127.5" x14ac:dyDescent="0.25">
      <c r="A106" s="1017"/>
      <c r="B106" s="1018"/>
      <c r="C106" s="999"/>
      <c r="D106" s="236">
        <v>94</v>
      </c>
      <c r="E106" s="236" t="s">
        <v>1306</v>
      </c>
      <c r="F106" s="236" t="s">
        <v>1307</v>
      </c>
      <c r="G106" s="236" t="s">
        <v>607</v>
      </c>
      <c r="H106" s="236" t="s">
        <v>608</v>
      </c>
      <c r="I106" s="248" t="s">
        <v>1308</v>
      </c>
      <c r="J106" s="247" t="s">
        <v>254</v>
      </c>
      <c r="K106" s="296" t="s">
        <v>262</v>
      </c>
      <c r="L106" s="236">
        <v>137</v>
      </c>
      <c r="M106" s="248" t="s">
        <v>263</v>
      </c>
      <c r="N106" s="249">
        <v>1</v>
      </c>
      <c r="O106" s="250">
        <v>1</v>
      </c>
      <c r="P106" s="207">
        <v>0.7</v>
      </c>
      <c r="Q106" s="334">
        <v>56000000</v>
      </c>
      <c r="R106" s="206">
        <v>2798000</v>
      </c>
      <c r="S106" s="313" t="s">
        <v>1358</v>
      </c>
    </row>
    <row r="107" spans="1:19" ht="63.75" x14ac:dyDescent="0.25">
      <c r="A107" s="1017"/>
      <c r="B107" s="1018"/>
      <c r="C107" s="999"/>
      <c r="D107" s="236">
        <v>95</v>
      </c>
      <c r="E107" s="236" t="s">
        <v>610</v>
      </c>
      <c r="F107" s="236" t="s">
        <v>611</v>
      </c>
      <c r="G107" s="236" t="s">
        <v>1309</v>
      </c>
      <c r="H107" s="236" t="s">
        <v>87</v>
      </c>
      <c r="I107" s="248" t="s">
        <v>613</v>
      </c>
      <c r="J107" s="983" t="s">
        <v>1115</v>
      </c>
      <c r="K107" s="984" t="s">
        <v>216</v>
      </c>
      <c r="L107" s="1038">
        <v>197</v>
      </c>
      <c r="M107" s="1020" t="s">
        <v>217</v>
      </c>
      <c r="N107" s="249">
        <v>1</v>
      </c>
      <c r="O107" s="250">
        <v>1</v>
      </c>
      <c r="P107" s="207">
        <v>0.8</v>
      </c>
      <c r="Q107" s="1066">
        <v>50000000</v>
      </c>
      <c r="R107" s="928">
        <v>12768000</v>
      </c>
      <c r="S107" s="32" t="s">
        <v>1367</v>
      </c>
    </row>
    <row r="108" spans="1:19" ht="60" customHeight="1" x14ac:dyDescent="0.25">
      <c r="A108" s="1017"/>
      <c r="B108" s="1018"/>
      <c r="C108" s="999"/>
      <c r="D108" s="236">
        <v>96</v>
      </c>
      <c r="E108" s="236" t="s">
        <v>614</v>
      </c>
      <c r="F108" s="236" t="s">
        <v>1310</v>
      </c>
      <c r="G108" s="236" t="s">
        <v>1311</v>
      </c>
      <c r="H108" s="236" t="s">
        <v>59</v>
      </c>
      <c r="I108" s="248" t="s">
        <v>1312</v>
      </c>
      <c r="J108" s="983"/>
      <c r="K108" s="984"/>
      <c r="L108" s="1038"/>
      <c r="M108" s="1020"/>
      <c r="N108" s="249">
        <v>1</v>
      </c>
      <c r="O108" s="250">
        <v>1</v>
      </c>
      <c r="P108" s="207">
        <v>0.8</v>
      </c>
      <c r="Q108" s="990"/>
      <c r="R108" s="929"/>
      <c r="S108" s="32" t="s">
        <v>1368</v>
      </c>
    </row>
    <row r="109" spans="1:19" ht="114.75" x14ac:dyDescent="0.25">
      <c r="A109" s="1017"/>
      <c r="B109" s="1018"/>
      <c r="C109" s="310" t="s">
        <v>618</v>
      </c>
      <c r="D109" s="236">
        <v>97</v>
      </c>
      <c r="E109" s="236" t="s">
        <v>619</v>
      </c>
      <c r="F109" s="236" t="s">
        <v>1313</v>
      </c>
      <c r="G109" s="236" t="s">
        <v>1314</v>
      </c>
      <c r="H109" s="236" t="s">
        <v>59</v>
      </c>
      <c r="I109" s="248" t="s">
        <v>622</v>
      </c>
      <c r="J109" s="247" t="s">
        <v>406</v>
      </c>
      <c r="K109" s="236" t="s">
        <v>407</v>
      </c>
      <c r="L109" s="320">
        <v>136</v>
      </c>
      <c r="M109" s="248" t="s">
        <v>455</v>
      </c>
      <c r="N109" s="249">
        <v>1</v>
      </c>
      <c r="O109" s="250">
        <v>1</v>
      </c>
      <c r="P109" s="207">
        <v>0.8</v>
      </c>
      <c r="Q109" s="334">
        <v>28000000</v>
      </c>
      <c r="R109" s="206" t="e">
        <f>#REF!+#REF!+#REF!+#REF!</f>
        <v>#REF!</v>
      </c>
      <c r="S109" s="308" t="s">
        <v>1362</v>
      </c>
    </row>
    <row r="110" spans="1:19" ht="84" customHeight="1" x14ac:dyDescent="0.25">
      <c r="A110" s="1093" t="s">
        <v>624</v>
      </c>
      <c r="B110" s="1019" t="s">
        <v>625</v>
      </c>
      <c r="C110" s="1095" t="s">
        <v>1315</v>
      </c>
      <c r="D110" s="236">
        <v>98</v>
      </c>
      <c r="E110" s="283" t="s">
        <v>1316</v>
      </c>
      <c r="F110" s="237" t="s">
        <v>1317</v>
      </c>
      <c r="G110" s="237" t="s">
        <v>629</v>
      </c>
      <c r="H110" s="237" t="s">
        <v>630</v>
      </c>
      <c r="I110" s="238" t="s">
        <v>631</v>
      </c>
      <c r="J110" s="983" t="s">
        <v>233</v>
      </c>
      <c r="K110" s="984" t="s">
        <v>234</v>
      </c>
      <c r="L110" s="985">
        <v>197</v>
      </c>
      <c r="M110" s="1099" t="s">
        <v>217</v>
      </c>
      <c r="N110" s="1059">
        <v>1</v>
      </c>
      <c r="O110" s="1059">
        <v>1</v>
      </c>
      <c r="P110" s="207">
        <v>0.8</v>
      </c>
      <c r="Q110" s="1066">
        <v>45299000</v>
      </c>
      <c r="R110" s="928">
        <v>37501000</v>
      </c>
      <c r="S110" s="313" t="s">
        <v>1318</v>
      </c>
    </row>
    <row r="111" spans="1:19" ht="60" customHeight="1" x14ac:dyDescent="0.25">
      <c r="A111" s="1093"/>
      <c r="B111" s="1019"/>
      <c r="C111" s="1095"/>
      <c r="D111" s="236">
        <v>99</v>
      </c>
      <c r="E111" s="283" t="s">
        <v>1319</v>
      </c>
      <c r="F111" s="283" t="s">
        <v>633</v>
      </c>
      <c r="G111" s="283" t="s">
        <v>634</v>
      </c>
      <c r="H111" s="283" t="s">
        <v>635</v>
      </c>
      <c r="I111" s="284" t="s">
        <v>631</v>
      </c>
      <c r="J111" s="983"/>
      <c r="K111" s="984"/>
      <c r="L111" s="985"/>
      <c r="M111" s="1099"/>
      <c r="N111" s="1059"/>
      <c r="O111" s="1059"/>
      <c r="P111" s="207">
        <v>0.8</v>
      </c>
      <c r="Q111" s="1067"/>
      <c r="R111" s="933"/>
      <c r="S111" s="313" t="s">
        <v>1320</v>
      </c>
    </row>
    <row r="112" spans="1:19" ht="60" customHeight="1" x14ac:dyDescent="0.25">
      <c r="A112" s="1093"/>
      <c r="B112" s="1019"/>
      <c r="C112" s="985" t="s">
        <v>636</v>
      </c>
      <c r="D112" s="251">
        <v>100</v>
      </c>
      <c r="E112" s="283" t="s">
        <v>1321</v>
      </c>
      <c r="F112" s="237" t="s">
        <v>638</v>
      </c>
      <c r="G112" s="237" t="s">
        <v>639</v>
      </c>
      <c r="H112" s="237" t="s">
        <v>1322</v>
      </c>
      <c r="I112" s="238" t="s">
        <v>641</v>
      </c>
      <c r="J112" s="983"/>
      <c r="K112" s="984"/>
      <c r="L112" s="985"/>
      <c r="M112" s="1099"/>
      <c r="N112" s="1059"/>
      <c r="O112" s="1059"/>
      <c r="P112" s="207">
        <v>0.8</v>
      </c>
      <c r="Q112" s="1067"/>
      <c r="R112" s="933"/>
      <c r="S112" s="313" t="s">
        <v>1323</v>
      </c>
    </row>
    <row r="113" spans="1:19" ht="60" customHeight="1" x14ac:dyDescent="0.25">
      <c r="A113" s="1093"/>
      <c r="B113" s="1019"/>
      <c r="C113" s="985"/>
      <c r="D113" s="236">
        <v>101</v>
      </c>
      <c r="E113" s="290" t="s">
        <v>642</v>
      </c>
      <c r="F113" s="237" t="s">
        <v>1324</v>
      </c>
      <c r="G113" s="237" t="s">
        <v>1325</v>
      </c>
      <c r="H113" s="237" t="s">
        <v>645</v>
      </c>
      <c r="I113" s="238" t="s">
        <v>641</v>
      </c>
      <c r="J113" s="983"/>
      <c r="K113" s="984"/>
      <c r="L113" s="985"/>
      <c r="M113" s="1099"/>
      <c r="N113" s="1059"/>
      <c r="O113" s="1059"/>
      <c r="P113" s="207">
        <v>0.8</v>
      </c>
      <c r="Q113" s="1067"/>
      <c r="R113" s="933"/>
      <c r="S113" s="313" t="s">
        <v>1326</v>
      </c>
    </row>
    <row r="114" spans="1:19" ht="60" customHeight="1" x14ac:dyDescent="0.25">
      <c r="A114" s="1093"/>
      <c r="B114" s="1019"/>
      <c r="C114" s="985"/>
      <c r="D114" s="236">
        <v>102</v>
      </c>
      <c r="E114" s="283" t="s">
        <v>646</v>
      </c>
      <c r="F114" s="237" t="s">
        <v>647</v>
      </c>
      <c r="G114" s="237" t="s">
        <v>648</v>
      </c>
      <c r="H114" s="237" t="s">
        <v>649</v>
      </c>
      <c r="I114" s="238" t="s">
        <v>1327</v>
      </c>
      <c r="J114" s="983"/>
      <c r="K114" s="984"/>
      <c r="L114" s="985"/>
      <c r="M114" s="1099"/>
      <c r="N114" s="1059"/>
      <c r="O114" s="1059"/>
      <c r="P114" s="207">
        <v>0.8</v>
      </c>
      <c r="Q114" s="1067"/>
      <c r="R114" s="933"/>
      <c r="S114" s="313" t="s">
        <v>1328</v>
      </c>
    </row>
    <row r="115" spans="1:19" ht="60" customHeight="1" x14ac:dyDescent="0.25">
      <c r="A115" s="1093"/>
      <c r="B115" s="1019"/>
      <c r="C115" s="985"/>
      <c r="D115" s="236">
        <v>103</v>
      </c>
      <c r="E115" s="237" t="s">
        <v>1329</v>
      </c>
      <c r="F115" s="237" t="s">
        <v>652</v>
      </c>
      <c r="G115" s="237" t="s">
        <v>1330</v>
      </c>
      <c r="H115" s="237" t="s">
        <v>654</v>
      </c>
      <c r="I115" s="238" t="s">
        <v>1331</v>
      </c>
      <c r="J115" s="983"/>
      <c r="K115" s="984"/>
      <c r="L115" s="985"/>
      <c r="M115" s="1099"/>
      <c r="N115" s="1059"/>
      <c r="O115" s="1059"/>
      <c r="P115" s="207">
        <v>0.8</v>
      </c>
      <c r="Q115" s="1067"/>
      <c r="R115" s="933"/>
      <c r="S115" s="313" t="s">
        <v>1332</v>
      </c>
    </row>
    <row r="116" spans="1:19" ht="60" customHeight="1" x14ac:dyDescent="0.25">
      <c r="A116" s="1093"/>
      <c r="B116" s="1019"/>
      <c r="C116" s="985"/>
      <c r="D116" s="251">
        <v>104</v>
      </c>
      <c r="E116" s="237" t="s">
        <v>656</v>
      </c>
      <c r="F116" s="237" t="s">
        <v>657</v>
      </c>
      <c r="G116" s="237" t="s">
        <v>658</v>
      </c>
      <c r="H116" s="237" t="s">
        <v>659</v>
      </c>
      <c r="I116" s="238" t="s">
        <v>660</v>
      </c>
      <c r="J116" s="983"/>
      <c r="K116" s="984"/>
      <c r="L116" s="985"/>
      <c r="M116" s="1099"/>
      <c r="N116" s="1059"/>
      <c r="O116" s="1059"/>
      <c r="P116" s="207">
        <v>0.8</v>
      </c>
      <c r="Q116" s="1067"/>
      <c r="R116" s="933"/>
      <c r="S116" s="308" t="s">
        <v>1333</v>
      </c>
    </row>
    <row r="117" spans="1:19" ht="60" customHeight="1" x14ac:dyDescent="0.25">
      <c r="A117" s="1093"/>
      <c r="B117" s="1019"/>
      <c r="C117" s="985"/>
      <c r="D117" s="236">
        <v>105</v>
      </c>
      <c r="E117" s="237" t="s">
        <v>1334</v>
      </c>
      <c r="F117" s="237" t="s">
        <v>662</v>
      </c>
      <c r="G117" s="237" t="s">
        <v>663</v>
      </c>
      <c r="H117" s="237" t="s">
        <v>664</v>
      </c>
      <c r="I117" s="238" t="s">
        <v>665</v>
      </c>
      <c r="J117" s="983"/>
      <c r="K117" s="984"/>
      <c r="L117" s="985"/>
      <c r="M117" s="1099"/>
      <c r="N117" s="1059"/>
      <c r="O117" s="1059"/>
      <c r="P117" s="207">
        <v>0.8</v>
      </c>
      <c r="Q117" s="1067"/>
      <c r="R117" s="933"/>
      <c r="S117" s="314" t="s">
        <v>1335</v>
      </c>
    </row>
    <row r="118" spans="1:19" ht="60" customHeight="1" x14ac:dyDescent="0.25">
      <c r="A118" s="1093"/>
      <c r="B118" s="1019"/>
      <c r="C118" s="985"/>
      <c r="D118" s="236">
        <v>106</v>
      </c>
      <c r="E118" s="237" t="s">
        <v>666</v>
      </c>
      <c r="F118" s="237" t="s">
        <v>1336</v>
      </c>
      <c r="G118" s="237" t="s">
        <v>668</v>
      </c>
      <c r="H118" s="237" t="s">
        <v>669</v>
      </c>
      <c r="I118" s="238" t="s">
        <v>1337</v>
      </c>
      <c r="J118" s="983"/>
      <c r="K118" s="984"/>
      <c r="L118" s="985"/>
      <c r="M118" s="1099"/>
      <c r="N118" s="1059"/>
      <c r="O118" s="1059"/>
      <c r="P118" s="207">
        <v>0.8</v>
      </c>
      <c r="Q118" s="1067"/>
      <c r="R118" s="933"/>
      <c r="S118" s="32" t="s">
        <v>1369</v>
      </c>
    </row>
    <row r="119" spans="1:19" ht="60" customHeight="1" x14ac:dyDescent="0.25">
      <c r="A119" s="1093"/>
      <c r="B119" s="1019"/>
      <c r="C119" s="985"/>
      <c r="D119" s="236">
        <v>107</v>
      </c>
      <c r="E119" s="237" t="s">
        <v>1338</v>
      </c>
      <c r="F119" s="237" t="s">
        <v>1339</v>
      </c>
      <c r="G119" s="237" t="s">
        <v>1340</v>
      </c>
      <c r="H119" s="237" t="s">
        <v>59</v>
      </c>
      <c r="I119" s="238" t="s">
        <v>674</v>
      </c>
      <c r="J119" s="983"/>
      <c r="K119" s="984"/>
      <c r="L119" s="985"/>
      <c r="M119" s="1099"/>
      <c r="N119" s="1059"/>
      <c r="O119" s="1059"/>
      <c r="P119" s="207">
        <v>0.8</v>
      </c>
      <c r="Q119" s="1067"/>
      <c r="R119" s="933"/>
      <c r="S119" s="314" t="s">
        <v>1341</v>
      </c>
    </row>
    <row r="120" spans="1:19" ht="60" customHeight="1" x14ac:dyDescent="0.25">
      <c r="A120" s="1093"/>
      <c r="B120" s="1090" t="s">
        <v>675</v>
      </c>
      <c r="C120" s="999" t="s">
        <v>676</v>
      </c>
      <c r="D120" s="251">
        <v>108</v>
      </c>
      <c r="E120" s="237" t="s">
        <v>677</v>
      </c>
      <c r="F120" s="237" t="s">
        <v>678</v>
      </c>
      <c r="G120" s="237" t="s">
        <v>679</v>
      </c>
      <c r="H120" s="237" t="s">
        <v>680</v>
      </c>
      <c r="I120" s="238" t="s">
        <v>1337</v>
      </c>
      <c r="J120" s="983"/>
      <c r="K120" s="984"/>
      <c r="L120" s="985"/>
      <c r="M120" s="1099"/>
      <c r="N120" s="1059"/>
      <c r="O120" s="1059"/>
      <c r="P120" s="207">
        <v>0.8</v>
      </c>
      <c r="Q120" s="1067"/>
      <c r="R120" s="933"/>
      <c r="S120" s="241" t="s">
        <v>1342</v>
      </c>
    </row>
    <row r="121" spans="1:19" ht="60" customHeight="1" thickBot="1" x14ac:dyDescent="0.3">
      <c r="A121" s="1094"/>
      <c r="B121" s="1091"/>
      <c r="C121" s="1092"/>
      <c r="D121" s="315">
        <v>109</v>
      </c>
      <c r="E121" s="316" t="s">
        <v>681</v>
      </c>
      <c r="F121" s="316" t="s">
        <v>682</v>
      </c>
      <c r="G121" s="316" t="s">
        <v>683</v>
      </c>
      <c r="H121" s="316" t="s">
        <v>1343</v>
      </c>
      <c r="I121" s="317" t="s">
        <v>1344</v>
      </c>
      <c r="J121" s="1096"/>
      <c r="K121" s="1097"/>
      <c r="L121" s="1098"/>
      <c r="M121" s="1100"/>
      <c r="N121" s="1059"/>
      <c r="O121" s="1059"/>
      <c r="P121" s="337">
        <v>0.8</v>
      </c>
      <c r="Q121" s="1089"/>
      <c r="R121" s="934"/>
      <c r="S121" s="241" t="s">
        <v>1345</v>
      </c>
    </row>
  </sheetData>
  <mergeCells count="217">
    <mergeCell ref="Q110:Q121"/>
    <mergeCell ref="R110:R121"/>
    <mergeCell ref="C112:C119"/>
    <mergeCell ref="B120:B121"/>
    <mergeCell ref="C120:C121"/>
    <mergeCell ref="A110:A121"/>
    <mergeCell ref="B110:B119"/>
    <mergeCell ref="C110:C111"/>
    <mergeCell ref="J110:J121"/>
    <mergeCell ref="K110:K121"/>
    <mergeCell ref="L110:L121"/>
    <mergeCell ref="M110:M121"/>
    <mergeCell ref="N110:N121"/>
    <mergeCell ref="O110:O121"/>
    <mergeCell ref="B98:B100"/>
    <mergeCell ref="C98:C100"/>
    <mergeCell ref="J100:M100"/>
    <mergeCell ref="B101:B109"/>
    <mergeCell ref="N101:N103"/>
    <mergeCell ref="O101:O103"/>
    <mergeCell ref="Q101:Q103"/>
    <mergeCell ref="R101:R103"/>
    <mergeCell ref="J107:J108"/>
    <mergeCell ref="K107:K108"/>
    <mergeCell ref="L107:L108"/>
    <mergeCell ref="M107:M108"/>
    <mergeCell ref="Q107:Q108"/>
    <mergeCell ref="R107:R108"/>
    <mergeCell ref="C101:C108"/>
    <mergeCell ref="J101:J102"/>
    <mergeCell ref="K101:K102"/>
    <mergeCell ref="L101:L102"/>
    <mergeCell ref="M101:M102"/>
    <mergeCell ref="C90:C97"/>
    <mergeCell ref="J97:J99"/>
    <mergeCell ref="K97:K99"/>
    <mergeCell ref="L97:L99"/>
    <mergeCell ref="M97:M99"/>
    <mergeCell ref="N97:N99"/>
    <mergeCell ref="O97:O99"/>
    <mergeCell ref="Q97:Q99"/>
    <mergeCell ref="R97:R99"/>
    <mergeCell ref="Q93:Q95"/>
    <mergeCell ref="R93:R95"/>
    <mergeCell ref="I93:I94"/>
    <mergeCell ref="J93:J94"/>
    <mergeCell ref="Q75:Q76"/>
    <mergeCell ref="R75:R76"/>
    <mergeCell ref="M77:M81"/>
    <mergeCell ref="N77:N81"/>
    <mergeCell ref="O77:O81"/>
    <mergeCell ref="M75:M76"/>
    <mergeCell ref="Q77:Q81"/>
    <mergeCell ref="R77:R81"/>
    <mergeCell ref="Q88:Q89"/>
    <mergeCell ref="R88:R89"/>
    <mergeCell ref="Q57:Q60"/>
    <mergeCell ref="R57:R60"/>
    <mergeCell ref="N63:N68"/>
    <mergeCell ref="O63:O68"/>
    <mergeCell ref="Q63:Q68"/>
    <mergeCell ref="R63:R68"/>
    <mergeCell ref="M70:M71"/>
    <mergeCell ref="N70:N71"/>
    <mergeCell ref="O70:O71"/>
    <mergeCell ref="Q70:Q71"/>
    <mergeCell ref="R70:R71"/>
    <mergeCell ref="M63:M68"/>
    <mergeCell ref="Q48:Q49"/>
    <mergeCell ref="R48:R49"/>
    <mergeCell ref="N50:N51"/>
    <mergeCell ref="O50:O51"/>
    <mergeCell ref="Q50:Q51"/>
    <mergeCell ref="R50:R51"/>
    <mergeCell ref="N52:N55"/>
    <mergeCell ref="O52:O55"/>
    <mergeCell ref="Q53:Q55"/>
    <mergeCell ref="R53:R55"/>
    <mergeCell ref="Q32:Q35"/>
    <mergeCell ref="P36:P41"/>
    <mergeCell ref="Q18:Q20"/>
    <mergeCell ref="R18:R20"/>
    <mergeCell ref="J32:J35"/>
    <mergeCell ref="K32:K35"/>
    <mergeCell ref="L32:L35"/>
    <mergeCell ref="M32:M35"/>
    <mergeCell ref="I36:I41"/>
    <mergeCell ref="J36:J42"/>
    <mergeCell ref="K36:K42"/>
    <mergeCell ref="L36:L42"/>
    <mergeCell ref="M36:M42"/>
    <mergeCell ref="N36:N42"/>
    <mergeCell ref="O36:O42"/>
    <mergeCell ref="Q36:Q42"/>
    <mergeCell ref="R36:R42"/>
    <mergeCell ref="C85:C89"/>
    <mergeCell ref="C80:C84"/>
    <mergeCell ref="N32:N35"/>
    <mergeCell ref="O32:O35"/>
    <mergeCell ref="P32:P35"/>
    <mergeCell ref="D32:D35"/>
    <mergeCell ref="E32:E35"/>
    <mergeCell ref="F32:F35"/>
    <mergeCell ref="G32:G35"/>
    <mergeCell ref="N57:N59"/>
    <mergeCell ref="O57:O59"/>
    <mergeCell ref="N75:N76"/>
    <mergeCell ref="O75:O76"/>
    <mergeCell ref="B62:B65"/>
    <mergeCell ref="C62:C65"/>
    <mergeCell ref="C36:C42"/>
    <mergeCell ref="D36:D41"/>
    <mergeCell ref="E36:E41"/>
    <mergeCell ref="F36:F41"/>
    <mergeCell ref="G36:G41"/>
    <mergeCell ref="H36:H41"/>
    <mergeCell ref="R32:R35"/>
    <mergeCell ref="J46:J47"/>
    <mergeCell ref="K46:K47"/>
    <mergeCell ref="L46:L47"/>
    <mergeCell ref="M46:M47"/>
    <mergeCell ref="N46:N47"/>
    <mergeCell ref="O46:O47"/>
    <mergeCell ref="N48:N49"/>
    <mergeCell ref="O48:O49"/>
    <mergeCell ref="B31:B51"/>
    <mergeCell ref="M48:M49"/>
    <mergeCell ref="J50:J51"/>
    <mergeCell ref="F48:F49"/>
    <mergeCell ref="F52:F55"/>
    <mergeCell ref="H32:H35"/>
    <mergeCell ref="I32:I35"/>
    <mergeCell ref="B66:B67"/>
    <mergeCell ref="S2:S3"/>
    <mergeCell ref="S32:S35"/>
    <mergeCell ref="S36:S41"/>
    <mergeCell ref="L93:L94"/>
    <mergeCell ref="M93:M94"/>
    <mergeCell ref="K78:K81"/>
    <mergeCell ref="K93:K94"/>
    <mergeCell ref="K50:K51"/>
    <mergeCell ref="L50:L51"/>
    <mergeCell ref="M50:M51"/>
    <mergeCell ref="C66:C67"/>
    <mergeCell ref="B56:B61"/>
    <mergeCell ref="C57:C59"/>
    <mergeCell ref="J57:J60"/>
    <mergeCell ref="K57:K60"/>
    <mergeCell ref="L57:L60"/>
    <mergeCell ref="M57:M60"/>
    <mergeCell ref="C60:C61"/>
    <mergeCell ref="C43:C47"/>
    <mergeCell ref="C48:C51"/>
    <mergeCell ref="J48:J49"/>
    <mergeCell ref="K48:K49"/>
    <mergeCell ref="L48:L49"/>
    <mergeCell ref="A85:A109"/>
    <mergeCell ref="B85:B97"/>
    <mergeCell ref="A52:A67"/>
    <mergeCell ref="B52:B55"/>
    <mergeCell ref="C52:C55"/>
    <mergeCell ref="J53:J55"/>
    <mergeCell ref="K53:K55"/>
    <mergeCell ref="L53:L55"/>
    <mergeCell ref="M53:M55"/>
    <mergeCell ref="A68:A84"/>
    <mergeCell ref="B68:B76"/>
    <mergeCell ref="C68:C71"/>
    <mergeCell ref="J70:J71"/>
    <mergeCell ref="K70:K71"/>
    <mergeCell ref="L70:L71"/>
    <mergeCell ref="C72:C76"/>
    <mergeCell ref="B77:B84"/>
    <mergeCell ref="C77:C79"/>
    <mergeCell ref="J78:J81"/>
    <mergeCell ref="L77:L81"/>
    <mergeCell ref="J63:J68"/>
    <mergeCell ref="K63:K68"/>
    <mergeCell ref="L63:L68"/>
    <mergeCell ref="L75:L76"/>
    <mergeCell ref="A4:A51"/>
    <mergeCell ref="B4:B23"/>
    <mergeCell ref="C4:C10"/>
    <mergeCell ref="C11:C13"/>
    <mergeCell ref="C14:C17"/>
    <mergeCell ref="C18:C23"/>
    <mergeCell ref="J2:M2"/>
    <mergeCell ref="N2:O2"/>
    <mergeCell ref="P2:P3"/>
    <mergeCell ref="C31:C35"/>
    <mergeCell ref="J4:J5"/>
    <mergeCell ref="K4:K5"/>
    <mergeCell ref="L4:L5"/>
    <mergeCell ref="M4:M5"/>
    <mergeCell ref="N4:N5"/>
    <mergeCell ref="O4:O5"/>
    <mergeCell ref="Q2:R2"/>
    <mergeCell ref="J18:J20"/>
    <mergeCell ref="K18:K20"/>
    <mergeCell ref="L18:L20"/>
    <mergeCell ref="M18:M20"/>
    <mergeCell ref="B24:B30"/>
    <mergeCell ref="C24:C26"/>
    <mergeCell ref="C27:C28"/>
    <mergeCell ref="C29:C30"/>
    <mergeCell ref="Q4:Q5"/>
    <mergeCell ref="R4:R5"/>
    <mergeCell ref="A1:I1"/>
    <mergeCell ref="A2:A3"/>
    <mergeCell ref="B2:B3"/>
    <mergeCell ref="C2:C3"/>
    <mergeCell ref="D2:D3"/>
    <mergeCell ref="E2:E3"/>
    <mergeCell ref="F2:F3"/>
    <mergeCell ref="G2:G3"/>
    <mergeCell ref="H2:H3"/>
    <mergeCell ref="I2:I3"/>
  </mergeCells>
  <conditionalFormatting sqref="L44">
    <cfRule type="duplicateValues" dxfId="550" priority="22"/>
  </conditionalFormatting>
  <conditionalFormatting sqref="L39">
    <cfRule type="duplicateValues" dxfId="549" priority="21"/>
  </conditionalFormatting>
  <conditionalFormatting sqref="L18">
    <cfRule type="duplicateValues" dxfId="548" priority="20"/>
  </conditionalFormatting>
  <conditionalFormatting sqref="L42">
    <cfRule type="duplicateValues" dxfId="547" priority="19"/>
  </conditionalFormatting>
  <conditionalFormatting sqref="L50">
    <cfRule type="duplicateValues" dxfId="546" priority="18"/>
  </conditionalFormatting>
  <conditionalFormatting sqref="K75">
    <cfRule type="duplicateValues" dxfId="545" priority="17"/>
  </conditionalFormatting>
  <conditionalFormatting sqref="L109">
    <cfRule type="duplicateValues" dxfId="544" priority="16"/>
  </conditionalFormatting>
  <conditionalFormatting sqref="P4:P32 P36 P42:P120">
    <cfRule type="cellIs" dxfId="543" priority="11" operator="lessThan">
      <formula>0.4</formula>
    </cfRule>
    <cfRule type="cellIs" dxfId="542" priority="12" operator="between">
      <formula>0.4</formula>
      <formula>0.5999</formula>
    </cfRule>
    <cfRule type="cellIs" dxfId="541" priority="13" operator="between">
      <formula>0.6</formula>
      <formula>0.6999</formula>
    </cfRule>
    <cfRule type="cellIs" dxfId="540" priority="14" operator="between">
      <formula>0.7</formula>
      <formula>0.7999</formula>
    </cfRule>
    <cfRule type="cellIs" dxfId="539" priority="15" operator="greaterThan">
      <formula>0.7999</formula>
    </cfRule>
  </conditionalFormatting>
  <conditionalFormatting sqref="L44">
    <cfRule type="duplicateValues" dxfId="538" priority="10"/>
  </conditionalFormatting>
  <conditionalFormatting sqref="L18">
    <cfRule type="duplicateValues" dxfId="537" priority="9"/>
  </conditionalFormatting>
  <conditionalFormatting sqref="L50">
    <cfRule type="duplicateValues" dxfId="536" priority="8"/>
  </conditionalFormatting>
  <conditionalFormatting sqref="K75">
    <cfRule type="duplicateValues" dxfId="535" priority="7"/>
  </conditionalFormatting>
  <conditionalFormatting sqref="L110">
    <cfRule type="duplicateValues" dxfId="534" priority="6"/>
  </conditionalFormatting>
  <conditionalFormatting sqref="P72:P75 P21:P31 P48 P56:P57 P61:P63 P4 P82:P97 P100:P101 P104:P110 P6:P18 P52 P43:P46 P50 P69:P70 P77">
    <cfRule type="cellIs" dxfId="533" priority="1" operator="lessThan">
      <formula>0.4</formula>
    </cfRule>
    <cfRule type="cellIs" dxfId="532" priority="2" operator="between">
      <formula>0.4</formula>
      <formula>0.5999</formula>
    </cfRule>
    <cfRule type="cellIs" dxfId="531" priority="3" operator="between">
      <formula>0.6</formula>
      <formula>0.6999</formula>
    </cfRule>
    <cfRule type="cellIs" dxfId="530" priority="4" operator="between">
      <formula>0.7</formula>
      <formula>0.7999</formula>
    </cfRule>
    <cfRule type="cellIs" dxfId="529" priority="5" operator="greaterThan">
      <formula>0.7999</formula>
    </cfRule>
  </conditionalFormatting>
  <pageMargins left="0.7" right="0.7" top="0.75" bottom="0.75" header="0.3" footer="0.3"/>
  <pageSetup paperSize="9" orientation="portrait" horizontalDpi="4294967293"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685"/>
  <sheetViews>
    <sheetView zoomScale="86" zoomScaleNormal="86" workbookViewId="0">
      <selection activeCell="E5" sqref="E5"/>
    </sheetView>
  </sheetViews>
  <sheetFormatPr baseColWidth="10" defaultColWidth="11.42578125" defaultRowHeight="15" x14ac:dyDescent="0.25"/>
  <cols>
    <col min="1" max="3" width="14.5703125" style="2" customWidth="1"/>
    <col min="4" max="4" width="15.28515625" style="2" customWidth="1"/>
    <col min="5" max="5" width="40.7109375" style="2" customWidth="1"/>
    <col min="6" max="7" width="20.7109375" style="2" customWidth="1"/>
    <col min="8" max="8" width="38.85546875" style="2" customWidth="1"/>
    <col min="9" max="9" width="39.28515625" style="2" customWidth="1"/>
    <col min="10" max="10" width="20.7109375" style="2" hidden="1" customWidth="1"/>
    <col min="11" max="11" width="22.85546875" style="2" hidden="1" customWidth="1"/>
    <col min="12" max="12" width="15.7109375" style="2" hidden="1" customWidth="1"/>
    <col min="13" max="13" width="35.28515625" style="2" hidden="1" customWidth="1"/>
    <col min="14" max="14" width="21.85546875" style="93" hidden="1" customWidth="1"/>
    <col min="15" max="15" width="21.140625" style="93" hidden="1" customWidth="1"/>
    <col min="16" max="16" width="15.140625" style="4" hidden="1" customWidth="1"/>
    <col min="17" max="17" width="21.85546875" style="93" hidden="1" customWidth="1"/>
    <col min="18" max="18" width="22.85546875" style="93" hidden="1" customWidth="1"/>
    <col min="19" max="19" width="20.42578125" style="93" customWidth="1"/>
    <col min="20" max="20" width="16.7109375" style="93" hidden="1" customWidth="1"/>
    <col min="21" max="21" width="29" style="94" hidden="1" customWidth="1"/>
    <col min="22" max="22" width="16.7109375" style="93" hidden="1" customWidth="1"/>
    <col min="23" max="23" width="16.7109375" style="94" hidden="1" customWidth="1"/>
    <col min="24" max="24" width="16.7109375" style="93" hidden="1" customWidth="1"/>
    <col min="25" max="25" width="16.7109375" style="94" hidden="1" customWidth="1"/>
    <col min="26" max="26" width="16.7109375" style="93" hidden="1" customWidth="1"/>
    <col min="27" max="27" width="16.7109375" style="94" hidden="1" customWidth="1"/>
    <col min="28" max="28" width="78.28515625" style="367" customWidth="1"/>
    <col min="29" max="29" width="23.28515625" style="177" customWidth="1"/>
    <col min="30" max="16384" width="11.42578125" style="177"/>
  </cols>
  <sheetData>
    <row r="1" spans="1:32" ht="61.5" customHeight="1" x14ac:dyDescent="0.25">
      <c r="A1" s="1117" t="s">
        <v>1464</v>
      </c>
      <c r="B1" s="1117"/>
      <c r="C1" s="1117"/>
      <c r="D1" s="1117"/>
      <c r="E1" s="1117"/>
      <c r="F1" s="1117"/>
      <c r="G1" s="1117"/>
      <c r="H1" s="1117"/>
      <c r="I1" s="1117"/>
      <c r="J1" s="395"/>
      <c r="K1" s="395"/>
      <c r="L1" s="395"/>
      <c r="M1" s="395"/>
      <c r="N1" s="389"/>
      <c r="O1" s="389"/>
      <c r="P1" s="396"/>
      <c r="Q1" s="389"/>
      <c r="R1" s="389"/>
      <c r="S1" s="389"/>
      <c r="T1" s="389"/>
      <c r="U1" s="390"/>
      <c r="V1" s="389"/>
      <c r="W1" s="390"/>
      <c r="X1" s="389"/>
      <c r="Y1" s="390"/>
      <c r="Z1" s="389"/>
      <c r="AA1" s="390"/>
      <c r="AB1" s="387"/>
    </row>
    <row r="2" spans="1:32" ht="51.75" customHeight="1" x14ac:dyDescent="0.25">
      <c r="A2" s="1113" t="s">
        <v>0</v>
      </c>
      <c r="B2" s="1113" t="s">
        <v>1</v>
      </c>
      <c r="C2" s="1113" t="s">
        <v>2</v>
      </c>
      <c r="D2" s="1113" t="s">
        <v>12</v>
      </c>
      <c r="E2" s="1113" t="s">
        <v>3</v>
      </c>
      <c r="F2" s="1113" t="s">
        <v>4</v>
      </c>
      <c r="G2" s="1113" t="s">
        <v>5</v>
      </c>
      <c r="H2" s="1113" t="s">
        <v>6</v>
      </c>
      <c r="I2" s="1113" t="s">
        <v>7</v>
      </c>
      <c r="J2" s="1113" t="s">
        <v>284</v>
      </c>
      <c r="K2" s="1113"/>
      <c r="L2" s="1113"/>
      <c r="M2" s="1113"/>
      <c r="N2" s="1114" t="s">
        <v>1400</v>
      </c>
      <c r="O2" s="1114"/>
      <c r="P2" s="1115" t="s">
        <v>281</v>
      </c>
      <c r="Q2" s="1114" t="s">
        <v>1401</v>
      </c>
      <c r="R2" s="1114"/>
      <c r="S2" s="1115" t="s">
        <v>281</v>
      </c>
      <c r="T2" s="1111" t="s">
        <v>703</v>
      </c>
      <c r="U2" s="1111"/>
      <c r="V2" s="1111" t="s">
        <v>704</v>
      </c>
      <c r="W2" s="1111"/>
      <c r="X2" s="1111" t="s">
        <v>705</v>
      </c>
      <c r="Y2" s="1111"/>
      <c r="Z2" s="1111" t="s">
        <v>706</v>
      </c>
      <c r="AA2" s="1111"/>
      <c r="AB2" s="1112" t="s">
        <v>1402</v>
      </c>
    </row>
    <row r="3" spans="1:32" ht="59.25" customHeight="1" x14ac:dyDescent="0.25">
      <c r="A3" s="1113"/>
      <c r="B3" s="1113"/>
      <c r="C3" s="1113"/>
      <c r="D3" s="1113"/>
      <c r="E3" s="1113"/>
      <c r="F3" s="1113"/>
      <c r="G3" s="1113"/>
      <c r="H3" s="1113"/>
      <c r="I3" s="1113"/>
      <c r="J3" s="397" t="s">
        <v>8</v>
      </c>
      <c r="K3" s="397" t="s">
        <v>9</v>
      </c>
      <c r="L3" s="397" t="s">
        <v>10</v>
      </c>
      <c r="M3" s="397" t="s">
        <v>11</v>
      </c>
      <c r="N3" s="397" t="s">
        <v>707</v>
      </c>
      <c r="O3" s="398" t="s">
        <v>700</v>
      </c>
      <c r="P3" s="1115"/>
      <c r="Q3" s="397" t="s">
        <v>707</v>
      </c>
      <c r="R3" s="398" t="s">
        <v>700</v>
      </c>
      <c r="S3" s="1115"/>
      <c r="T3" s="397" t="s">
        <v>701</v>
      </c>
      <c r="U3" s="398" t="s">
        <v>702</v>
      </c>
      <c r="V3" s="397" t="s">
        <v>701</v>
      </c>
      <c r="W3" s="398" t="s">
        <v>702</v>
      </c>
      <c r="X3" s="397" t="s">
        <v>701</v>
      </c>
      <c r="Y3" s="398" t="s">
        <v>702</v>
      </c>
      <c r="Z3" s="397" t="s">
        <v>701</v>
      </c>
      <c r="AA3" s="398" t="s">
        <v>702</v>
      </c>
      <c r="AB3" s="1112"/>
      <c r="AE3" s="177" t="s">
        <v>1466</v>
      </c>
      <c r="AF3" s="177" t="s">
        <v>1467</v>
      </c>
    </row>
    <row r="4" spans="1:32" ht="160.5" customHeight="1" x14ac:dyDescent="0.25">
      <c r="A4" s="809" t="s">
        <v>13</v>
      </c>
      <c r="B4" s="809" t="s">
        <v>14</v>
      </c>
      <c r="C4" s="809" t="s">
        <v>15</v>
      </c>
      <c r="D4" s="386">
        <v>1</v>
      </c>
      <c r="E4" s="415" t="s">
        <v>16</v>
      </c>
      <c r="F4" s="386" t="s">
        <v>17</v>
      </c>
      <c r="G4" s="386" t="s">
        <v>18</v>
      </c>
      <c r="H4" s="386" t="s">
        <v>19</v>
      </c>
      <c r="I4" s="386" t="s">
        <v>20</v>
      </c>
      <c r="J4" s="386" t="s">
        <v>211</v>
      </c>
      <c r="K4" s="386" t="s">
        <v>214</v>
      </c>
      <c r="L4" s="195">
        <v>45</v>
      </c>
      <c r="M4" s="386" t="s">
        <v>213</v>
      </c>
      <c r="N4" s="162">
        <v>1</v>
      </c>
      <c r="O4" s="162">
        <v>1</v>
      </c>
      <c r="P4" s="207">
        <f>(O4/N4)*1</f>
        <v>1</v>
      </c>
      <c r="Q4" s="389">
        <v>0</v>
      </c>
      <c r="R4" s="390">
        <v>0</v>
      </c>
      <c r="S4" s="207">
        <v>0</v>
      </c>
      <c r="T4" s="162">
        <v>0</v>
      </c>
      <c r="U4" s="390">
        <v>0</v>
      </c>
      <c r="V4" s="389"/>
      <c r="W4" s="390"/>
      <c r="X4" s="389"/>
      <c r="Y4" s="390"/>
      <c r="Z4" s="389"/>
      <c r="AA4" s="390"/>
      <c r="AB4" s="403" t="s">
        <v>1445</v>
      </c>
      <c r="AD4" s="177" t="s">
        <v>1465</v>
      </c>
      <c r="AE4" s="177">
        <v>37</v>
      </c>
      <c r="AF4" s="177">
        <v>3</v>
      </c>
    </row>
    <row r="5" spans="1:32" ht="132" customHeight="1" x14ac:dyDescent="0.25">
      <c r="A5" s="809"/>
      <c r="B5" s="809"/>
      <c r="C5" s="809"/>
      <c r="D5" s="386">
        <v>2</v>
      </c>
      <c r="E5" s="415" t="s">
        <v>21</v>
      </c>
      <c r="F5" s="386" t="s">
        <v>22</v>
      </c>
      <c r="G5" s="386" t="s">
        <v>23</v>
      </c>
      <c r="H5" s="386" t="s">
        <v>24</v>
      </c>
      <c r="I5" s="386" t="s">
        <v>25</v>
      </c>
      <c r="J5" s="386" t="s">
        <v>211</v>
      </c>
      <c r="K5" s="386" t="s">
        <v>990</v>
      </c>
      <c r="L5" s="195">
        <v>22</v>
      </c>
      <c r="M5" s="386" t="s">
        <v>991</v>
      </c>
      <c r="N5" s="155">
        <v>2</v>
      </c>
      <c r="O5" s="163">
        <v>1</v>
      </c>
      <c r="P5" s="207">
        <f t="shared" ref="P5:P53" si="0">(O5/N5)*1</f>
        <v>0.5</v>
      </c>
      <c r="Q5" s="179">
        <v>0</v>
      </c>
      <c r="R5" s="167">
        <v>0</v>
      </c>
      <c r="S5" s="409">
        <v>4.0000000000000002E-4</v>
      </c>
      <c r="T5" s="155">
        <v>0</v>
      </c>
      <c r="U5" s="167">
        <v>0</v>
      </c>
      <c r="V5" s="389"/>
      <c r="W5" s="390"/>
      <c r="X5" s="389"/>
      <c r="Y5" s="390"/>
      <c r="Z5" s="389"/>
      <c r="AA5" s="390"/>
      <c r="AB5" s="403" t="s">
        <v>1456</v>
      </c>
      <c r="AE5" s="177">
        <v>3</v>
      </c>
    </row>
    <row r="6" spans="1:32" ht="76.5" x14ac:dyDescent="0.25">
      <c r="A6" s="809"/>
      <c r="B6" s="809"/>
      <c r="C6" s="809"/>
      <c r="D6" s="386">
        <v>3</v>
      </c>
      <c r="E6" s="415" t="s">
        <v>26</v>
      </c>
      <c r="F6" s="386" t="s">
        <v>27</v>
      </c>
      <c r="G6" s="386" t="s">
        <v>28</v>
      </c>
      <c r="H6" s="386" t="s">
        <v>29</v>
      </c>
      <c r="I6" s="386" t="s">
        <v>30</v>
      </c>
      <c r="J6" s="386" t="s">
        <v>211</v>
      </c>
      <c r="K6" s="386" t="s">
        <v>212</v>
      </c>
      <c r="L6" s="195">
        <v>45</v>
      </c>
      <c r="M6" s="386" t="s">
        <v>213</v>
      </c>
      <c r="N6" s="162">
        <v>3</v>
      </c>
      <c r="O6" s="162">
        <v>1</v>
      </c>
      <c r="P6" s="207">
        <f t="shared" si="0"/>
        <v>0.33333333333333331</v>
      </c>
      <c r="Q6" s="389">
        <v>0</v>
      </c>
      <c r="R6" s="390">
        <v>0</v>
      </c>
      <c r="S6" s="207">
        <v>0</v>
      </c>
      <c r="T6" s="162">
        <v>0</v>
      </c>
      <c r="U6" s="390">
        <v>0</v>
      </c>
      <c r="V6" s="389"/>
      <c r="W6" s="390"/>
      <c r="X6" s="389"/>
      <c r="Y6" s="390"/>
      <c r="Z6" s="389"/>
      <c r="AA6" s="390"/>
      <c r="AB6" s="403" t="s">
        <v>1426</v>
      </c>
    </row>
    <row r="7" spans="1:32" ht="63.75" x14ac:dyDescent="0.25">
      <c r="A7" s="809"/>
      <c r="B7" s="809"/>
      <c r="C7" s="809"/>
      <c r="D7" s="386">
        <v>4</v>
      </c>
      <c r="E7" s="415" t="s">
        <v>31</v>
      </c>
      <c r="F7" s="386" t="s">
        <v>32</v>
      </c>
      <c r="G7" s="386" t="s">
        <v>33</v>
      </c>
      <c r="H7" s="386" t="s">
        <v>34</v>
      </c>
      <c r="I7" s="386" t="s">
        <v>35</v>
      </c>
      <c r="J7" s="386" t="s">
        <v>96</v>
      </c>
      <c r="K7" s="386" t="s">
        <v>96</v>
      </c>
      <c r="L7" s="386" t="s">
        <v>96</v>
      </c>
      <c r="M7" s="386" t="s">
        <v>96</v>
      </c>
      <c r="N7" s="389">
        <v>1</v>
      </c>
      <c r="O7" s="389">
        <f>T7+V7+X7+Z7</f>
        <v>0</v>
      </c>
      <c r="P7" s="207">
        <f t="shared" si="0"/>
        <v>0</v>
      </c>
      <c r="Q7" s="389" t="s">
        <v>1079</v>
      </c>
      <c r="R7" s="390" t="s">
        <v>1079</v>
      </c>
      <c r="S7" s="207">
        <v>0</v>
      </c>
      <c r="T7" s="389">
        <v>0</v>
      </c>
      <c r="U7" s="390" t="s">
        <v>1079</v>
      </c>
      <c r="V7" s="389"/>
      <c r="W7" s="390"/>
      <c r="X7" s="389"/>
      <c r="Y7" s="390"/>
      <c r="Z7" s="389"/>
      <c r="AA7" s="390"/>
      <c r="AB7" s="403" t="s">
        <v>1409</v>
      </c>
      <c r="AC7" s="177" t="s">
        <v>1035</v>
      </c>
    </row>
    <row r="8" spans="1:32" ht="102" x14ac:dyDescent="0.25">
      <c r="A8" s="809"/>
      <c r="B8" s="809"/>
      <c r="C8" s="809"/>
      <c r="D8" s="386">
        <v>5</v>
      </c>
      <c r="E8" s="415" t="s">
        <v>36</v>
      </c>
      <c r="F8" s="386" t="s">
        <v>37</v>
      </c>
      <c r="G8" s="386" t="s">
        <v>38</v>
      </c>
      <c r="H8" s="386" t="s">
        <v>39</v>
      </c>
      <c r="I8" s="386" t="s">
        <v>40</v>
      </c>
      <c r="J8" s="386" t="s">
        <v>211</v>
      </c>
      <c r="K8" s="386" t="s">
        <v>214</v>
      </c>
      <c r="L8" s="195">
        <v>45</v>
      </c>
      <c r="M8" s="386" t="s">
        <v>213</v>
      </c>
      <c r="N8" s="162">
        <v>3</v>
      </c>
      <c r="O8" s="162">
        <v>1</v>
      </c>
      <c r="P8" s="207">
        <f t="shared" si="0"/>
        <v>0.33333333333333331</v>
      </c>
      <c r="Q8" s="389">
        <v>0</v>
      </c>
      <c r="R8" s="390">
        <v>0</v>
      </c>
      <c r="S8" s="207">
        <v>0</v>
      </c>
      <c r="T8" s="162">
        <v>0</v>
      </c>
      <c r="U8" s="390">
        <v>0</v>
      </c>
      <c r="V8" s="389"/>
      <c r="W8" s="390"/>
      <c r="X8" s="389"/>
      <c r="Y8" s="390"/>
      <c r="Z8" s="389"/>
      <c r="AA8" s="390"/>
      <c r="AB8" s="404" t="s">
        <v>1410</v>
      </c>
    </row>
    <row r="9" spans="1:32" ht="63.75" x14ac:dyDescent="0.25">
      <c r="A9" s="809"/>
      <c r="B9" s="809"/>
      <c r="C9" s="809"/>
      <c r="D9" s="386">
        <v>6</v>
      </c>
      <c r="E9" s="415" t="s">
        <v>41</v>
      </c>
      <c r="F9" s="386" t="s">
        <v>42</v>
      </c>
      <c r="G9" s="386" t="s">
        <v>43</v>
      </c>
      <c r="H9" s="386" t="s">
        <v>44</v>
      </c>
      <c r="I9" s="386" t="s">
        <v>45</v>
      </c>
      <c r="J9" s="388" t="s">
        <v>215</v>
      </c>
      <c r="K9" s="386" t="s">
        <v>216</v>
      </c>
      <c r="L9" s="195">
        <v>33</v>
      </c>
      <c r="M9" s="386" t="s">
        <v>219</v>
      </c>
      <c r="N9" s="155">
        <v>400</v>
      </c>
      <c r="O9" s="157">
        <v>119</v>
      </c>
      <c r="P9" s="207">
        <f t="shared" si="0"/>
        <v>0.29749999999999999</v>
      </c>
      <c r="Q9" s="179">
        <v>0</v>
      </c>
      <c r="R9" s="175">
        <v>0</v>
      </c>
      <c r="S9" s="207">
        <v>0</v>
      </c>
      <c r="T9" s="155">
        <v>0</v>
      </c>
      <c r="U9" s="175">
        <v>0</v>
      </c>
      <c r="V9" s="389"/>
      <c r="W9" s="390"/>
      <c r="X9" s="389"/>
      <c r="Y9" s="390"/>
      <c r="Z9" s="389"/>
      <c r="AA9" s="390"/>
      <c r="AB9" s="405"/>
      <c r="AC9" s="93"/>
    </row>
    <row r="10" spans="1:32" ht="76.5" x14ac:dyDescent="0.25">
      <c r="A10" s="809"/>
      <c r="B10" s="809"/>
      <c r="C10" s="809"/>
      <c r="D10" s="386">
        <v>7</v>
      </c>
      <c r="E10" s="386" t="s">
        <v>46</v>
      </c>
      <c r="F10" s="386" t="s">
        <v>47</v>
      </c>
      <c r="G10" s="386" t="s">
        <v>48</v>
      </c>
      <c r="H10" s="386" t="s">
        <v>19</v>
      </c>
      <c r="I10" s="386" t="s">
        <v>49</v>
      </c>
      <c r="J10" s="386" t="s">
        <v>96</v>
      </c>
      <c r="K10" s="386" t="s">
        <v>96</v>
      </c>
      <c r="L10" s="386" t="s">
        <v>96</v>
      </c>
      <c r="M10" s="386" t="s">
        <v>96</v>
      </c>
      <c r="N10" s="389">
        <v>1</v>
      </c>
      <c r="O10" s="389">
        <v>1</v>
      </c>
      <c r="P10" s="207">
        <f t="shared" si="0"/>
        <v>1</v>
      </c>
      <c r="Q10" s="389" t="s">
        <v>1079</v>
      </c>
      <c r="R10" s="390" t="s">
        <v>1079</v>
      </c>
      <c r="S10" s="207">
        <v>0.5</v>
      </c>
      <c r="T10" s="389">
        <v>0</v>
      </c>
      <c r="U10" s="390" t="s">
        <v>1079</v>
      </c>
      <c r="V10" s="389"/>
      <c r="W10" s="390"/>
      <c r="X10" s="389"/>
      <c r="Y10" s="390"/>
      <c r="Z10" s="389"/>
      <c r="AA10" s="390"/>
      <c r="AB10" s="393" t="s">
        <v>1454</v>
      </c>
    </row>
    <row r="11" spans="1:32" ht="89.25" x14ac:dyDescent="0.25">
      <c r="A11" s="809"/>
      <c r="B11" s="809"/>
      <c r="C11" s="809" t="s">
        <v>50</v>
      </c>
      <c r="D11" s="386">
        <v>8</v>
      </c>
      <c r="E11" s="386" t="s">
        <v>51</v>
      </c>
      <c r="F11" s="386" t="s">
        <v>52</v>
      </c>
      <c r="G11" s="386" t="s">
        <v>53</v>
      </c>
      <c r="H11" s="386" t="s">
        <v>54</v>
      </c>
      <c r="I11" s="386" t="s">
        <v>55</v>
      </c>
      <c r="J11" s="386" t="s">
        <v>211</v>
      </c>
      <c r="K11" s="386" t="s">
        <v>218</v>
      </c>
      <c r="L11" s="195">
        <v>33</v>
      </c>
      <c r="M11" s="386" t="s">
        <v>219</v>
      </c>
      <c r="N11" s="155">
        <v>400</v>
      </c>
      <c r="O11" s="157">
        <v>119</v>
      </c>
      <c r="P11" s="207">
        <f t="shared" si="0"/>
        <v>0.29749999999999999</v>
      </c>
      <c r="Q11" s="179">
        <v>0</v>
      </c>
      <c r="R11" s="175">
        <v>0</v>
      </c>
      <c r="S11" s="207">
        <v>0</v>
      </c>
      <c r="T11" s="155">
        <v>0</v>
      </c>
      <c r="U11" s="175">
        <v>0</v>
      </c>
      <c r="V11" s="389"/>
      <c r="W11" s="390"/>
      <c r="X11" s="389"/>
      <c r="Y11" s="390"/>
      <c r="Z11" s="389"/>
      <c r="AA11" s="390"/>
      <c r="AB11" s="405"/>
    </row>
    <row r="12" spans="1:32" ht="89.25" x14ac:dyDescent="0.25">
      <c r="A12" s="809"/>
      <c r="B12" s="809"/>
      <c r="C12" s="809"/>
      <c r="D12" s="386">
        <v>9</v>
      </c>
      <c r="E12" s="386" t="s">
        <v>56</v>
      </c>
      <c r="F12" s="386" t="s">
        <v>57</v>
      </c>
      <c r="G12" s="386" t="s">
        <v>58</v>
      </c>
      <c r="H12" s="386" t="s">
        <v>59</v>
      </c>
      <c r="I12" s="386" t="s">
        <v>55</v>
      </c>
      <c r="J12" s="386" t="s">
        <v>211</v>
      </c>
      <c r="K12" s="386" t="s">
        <v>214</v>
      </c>
      <c r="L12" s="386">
        <v>28</v>
      </c>
      <c r="M12" s="386" t="s">
        <v>220</v>
      </c>
      <c r="N12" s="155">
        <v>2</v>
      </c>
      <c r="O12" s="157">
        <v>0</v>
      </c>
      <c r="P12" s="207">
        <f t="shared" si="0"/>
        <v>0</v>
      </c>
      <c r="Q12" s="179">
        <v>0</v>
      </c>
      <c r="R12" s="167"/>
      <c r="S12" s="207">
        <v>0</v>
      </c>
      <c r="T12" s="155">
        <v>0</v>
      </c>
      <c r="U12" s="167"/>
      <c r="V12" s="389"/>
      <c r="W12" s="390"/>
      <c r="X12" s="389"/>
      <c r="Y12" s="390"/>
      <c r="Z12" s="389"/>
      <c r="AA12" s="390"/>
      <c r="AB12" s="404"/>
    </row>
    <row r="13" spans="1:32" ht="102" x14ac:dyDescent="0.25">
      <c r="A13" s="809"/>
      <c r="B13" s="809"/>
      <c r="C13" s="809"/>
      <c r="D13" s="386">
        <v>10</v>
      </c>
      <c r="E13" s="129" t="s">
        <v>60</v>
      </c>
      <c r="F13" s="386" t="s">
        <v>61</v>
      </c>
      <c r="G13" s="386" t="s">
        <v>62</v>
      </c>
      <c r="H13" s="386" t="s">
        <v>63</v>
      </c>
      <c r="I13" s="386" t="s">
        <v>55</v>
      </c>
      <c r="J13" s="386" t="s">
        <v>221</v>
      </c>
      <c r="K13" s="386" t="s">
        <v>222</v>
      </c>
      <c r="L13" s="195">
        <v>122</v>
      </c>
      <c r="M13" s="386" t="s">
        <v>223</v>
      </c>
      <c r="N13" s="389">
        <v>1</v>
      </c>
      <c r="O13" s="389">
        <v>0.5</v>
      </c>
      <c r="P13" s="207">
        <f t="shared" si="0"/>
        <v>0.5</v>
      </c>
      <c r="Q13" s="389">
        <v>0</v>
      </c>
      <c r="R13" s="390">
        <v>0</v>
      </c>
      <c r="S13" s="207">
        <f>0.01*100%</f>
        <v>0.01</v>
      </c>
      <c r="T13" s="389">
        <v>0</v>
      </c>
      <c r="U13" s="390">
        <v>0</v>
      </c>
      <c r="V13" s="389"/>
      <c r="W13" s="390"/>
      <c r="X13" s="389"/>
      <c r="Y13" s="390"/>
      <c r="Z13" s="389"/>
      <c r="AA13" s="390"/>
      <c r="AB13" s="404" t="s">
        <v>1457</v>
      </c>
    </row>
    <row r="14" spans="1:32" ht="102" x14ac:dyDescent="0.25">
      <c r="A14" s="809"/>
      <c r="B14" s="809"/>
      <c r="C14" s="809" t="s">
        <v>50</v>
      </c>
      <c r="D14" s="386">
        <v>11</v>
      </c>
      <c r="E14" s="386" t="s">
        <v>64</v>
      </c>
      <c r="F14" s="386" t="s">
        <v>65</v>
      </c>
      <c r="G14" s="386" t="s">
        <v>66</v>
      </c>
      <c r="H14" s="386" t="s">
        <v>67</v>
      </c>
      <c r="I14" s="386" t="s">
        <v>289</v>
      </c>
      <c r="J14" s="386" t="s">
        <v>224</v>
      </c>
      <c r="K14" s="386" t="s">
        <v>290</v>
      </c>
      <c r="L14" s="195" t="s">
        <v>225</v>
      </c>
      <c r="M14" s="386" t="s">
        <v>226</v>
      </c>
      <c r="N14" s="155">
        <v>600</v>
      </c>
      <c r="O14" s="157">
        <v>139</v>
      </c>
      <c r="P14" s="207">
        <f t="shared" si="0"/>
        <v>0.23166666666666666</v>
      </c>
      <c r="Q14" s="179">
        <v>0</v>
      </c>
      <c r="R14" s="175">
        <v>0</v>
      </c>
      <c r="S14" s="207">
        <v>0</v>
      </c>
      <c r="T14" s="155">
        <v>0</v>
      </c>
      <c r="U14" s="175">
        <v>0</v>
      </c>
      <c r="V14" s="389"/>
      <c r="W14" s="390"/>
      <c r="X14" s="389"/>
      <c r="Y14" s="390"/>
      <c r="Z14" s="389"/>
      <c r="AA14" s="390"/>
      <c r="AB14" s="403" t="s">
        <v>1427</v>
      </c>
    </row>
    <row r="15" spans="1:32" ht="76.5" x14ac:dyDescent="0.25">
      <c r="A15" s="809"/>
      <c r="B15" s="809"/>
      <c r="C15" s="809"/>
      <c r="D15" s="386">
        <v>12</v>
      </c>
      <c r="E15" s="386" t="s">
        <v>69</v>
      </c>
      <c r="F15" s="386" t="s">
        <v>70</v>
      </c>
      <c r="G15" s="386" t="s">
        <v>71</v>
      </c>
      <c r="H15" s="386" t="s">
        <v>72</v>
      </c>
      <c r="I15" s="386" t="s">
        <v>285</v>
      </c>
      <c r="J15" s="386" t="s">
        <v>211</v>
      </c>
      <c r="K15" s="386" t="s">
        <v>212</v>
      </c>
      <c r="L15" s="195">
        <v>46</v>
      </c>
      <c r="M15" s="386" t="s">
        <v>227</v>
      </c>
      <c r="N15" s="389">
        <v>1</v>
      </c>
      <c r="O15" s="389">
        <v>0.25</v>
      </c>
      <c r="P15" s="207">
        <f t="shared" si="0"/>
        <v>0.25</v>
      </c>
      <c r="Q15" s="166">
        <v>0</v>
      </c>
      <c r="R15" s="166">
        <v>0</v>
      </c>
      <c r="S15" s="409">
        <v>2.3999999999999998E-3</v>
      </c>
      <c r="T15" s="389">
        <v>1</v>
      </c>
      <c r="U15" s="166">
        <v>0</v>
      </c>
      <c r="V15" s="389"/>
      <c r="W15" s="390"/>
      <c r="X15" s="389"/>
      <c r="Y15" s="390"/>
      <c r="Z15" s="389"/>
      <c r="AA15" s="390"/>
      <c r="AB15" s="406" t="s">
        <v>1458</v>
      </c>
    </row>
    <row r="16" spans="1:32" ht="89.25" x14ac:dyDescent="0.25">
      <c r="A16" s="809"/>
      <c r="B16" s="809"/>
      <c r="C16" s="809"/>
      <c r="D16" s="386">
        <v>13</v>
      </c>
      <c r="E16" s="386" t="s">
        <v>287</v>
      </c>
      <c r="F16" s="386" t="s">
        <v>288</v>
      </c>
      <c r="G16" s="386" t="s">
        <v>73</v>
      </c>
      <c r="H16" s="386" t="s">
        <v>74</v>
      </c>
      <c r="I16" s="386" t="s">
        <v>286</v>
      </c>
      <c r="J16" s="386" t="s">
        <v>228</v>
      </c>
      <c r="K16" s="386" t="s">
        <v>229</v>
      </c>
      <c r="L16" s="195" t="s">
        <v>230</v>
      </c>
      <c r="M16" s="386" t="s">
        <v>231</v>
      </c>
      <c r="N16" s="155">
        <v>70</v>
      </c>
      <c r="O16" s="157">
        <v>70</v>
      </c>
      <c r="P16" s="207">
        <f t="shared" si="0"/>
        <v>1</v>
      </c>
      <c r="Q16" s="179">
        <v>0</v>
      </c>
      <c r="R16" s="167">
        <v>0</v>
      </c>
      <c r="S16" s="409">
        <v>4.6500000000000007E-2</v>
      </c>
      <c r="T16" s="155">
        <v>0</v>
      </c>
      <c r="U16" s="167">
        <v>0</v>
      </c>
      <c r="V16" s="389"/>
      <c r="W16" s="390"/>
      <c r="X16" s="389"/>
      <c r="Y16" s="390"/>
      <c r="Z16" s="389"/>
      <c r="AA16" s="390"/>
      <c r="AB16" s="406" t="s">
        <v>1459</v>
      </c>
    </row>
    <row r="17" spans="1:29" ht="76.5" x14ac:dyDescent="0.25">
      <c r="A17" s="809"/>
      <c r="B17" s="809"/>
      <c r="C17" s="809"/>
      <c r="D17" s="386">
        <v>14</v>
      </c>
      <c r="E17" s="386" t="s">
        <v>75</v>
      </c>
      <c r="F17" s="386" t="s">
        <v>76</v>
      </c>
      <c r="G17" s="386" t="s">
        <v>77</v>
      </c>
      <c r="H17" s="386" t="s">
        <v>78</v>
      </c>
      <c r="I17" s="386" t="s">
        <v>68</v>
      </c>
      <c r="J17" s="386" t="s">
        <v>211</v>
      </c>
      <c r="K17" s="386" t="s">
        <v>218</v>
      </c>
      <c r="L17" s="195">
        <v>32</v>
      </c>
      <c r="M17" s="386" t="s">
        <v>232</v>
      </c>
      <c r="N17" s="155">
        <v>30</v>
      </c>
      <c r="O17" s="157">
        <v>15</v>
      </c>
      <c r="P17" s="207">
        <f t="shared" si="0"/>
        <v>0.5</v>
      </c>
      <c r="Q17" s="179">
        <v>0</v>
      </c>
      <c r="R17" s="175">
        <v>0</v>
      </c>
      <c r="S17" s="207">
        <v>0</v>
      </c>
      <c r="T17" s="155">
        <v>0</v>
      </c>
      <c r="U17" s="175">
        <v>0</v>
      </c>
      <c r="V17" s="389"/>
      <c r="W17" s="390"/>
      <c r="X17" s="389"/>
      <c r="Y17" s="390"/>
      <c r="Z17" s="389"/>
      <c r="AA17" s="390"/>
      <c r="AB17" s="403" t="s">
        <v>1428</v>
      </c>
    </row>
    <row r="18" spans="1:29" ht="63.75" x14ac:dyDescent="0.25">
      <c r="A18" s="809"/>
      <c r="B18" s="809"/>
      <c r="C18" s="809" t="s">
        <v>79</v>
      </c>
      <c r="D18" s="386">
        <v>15</v>
      </c>
      <c r="E18" s="415" t="s">
        <v>80</v>
      </c>
      <c r="F18" s="386" t="s">
        <v>81</v>
      </c>
      <c r="G18" s="386" t="s">
        <v>82</v>
      </c>
      <c r="H18" s="386" t="s">
        <v>83</v>
      </c>
      <c r="I18" s="386" t="s">
        <v>84</v>
      </c>
      <c r="J18" s="809" t="s">
        <v>233</v>
      </c>
      <c r="K18" s="809" t="s">
        <v>234</v>
      </c>
      <c r="L18" s="965">
        <v>197</v>
      </c>
      <c r="M18" s="837" t="s">
        <v>217</v>
      </c>
      <c r="N18" s="1102">
        <v>1</v>
      </c>
      <c r="O18" s="1103">
        <v>0.2</v>
      </c>
      <c r="P18" s="1101">
        <f t="shared" si="0"/>
        <v>0.2</v>
      </c>
      <c r="Q18" s="974">
        <v>0</v>
      </c>
      <c r="R18" s="975">
        <v>0</v>
      </c>
      <c r="S18" s="1101">
        <v>0</v>
      </c>
      <c r="T18" s="1102">
        <v>0</v>
      </c>
      <c r="U18" s="975">
        <v>0</v>
      </c>
      <c r="V18" s="389"/>
      <c r="W18" s="390"/>
      <c r="X18" s="389"/>
      <c r="Y18" s="390"/>
      <c r="Z18" s="389"/>
      <c r="AA18" s="390"/>
      <c r="AB18" s="404" t="s">
        <v>1429</v>
      </c>
    </row>
    <row r="19" spans="1:29" ht="102" x14ac:dyDescent="0.25">
      <c r="A19" s="809"/>
      <c r="B19" s="809"/>
      <c r="C19" s="809"/>
      <c r="D19" s="386">
        <v>16</v>
      </c>
      <c r="E19" s="415" t="s">
        <v>85</v>
      </c>
      <c r="F19" s="386" t="s">
        <v>86</v>
      </c>
      <c r="G19" s="386" t="s">
        <v>291</v>
      </c>
      <c r="H19" s="386" t="s">
        <v>87</v>
      </c>
      <c r="I19" s="399" t="s">
        <v>88</v>
      </c>
      <c r="J19" s="809"/>
      <c r="K19" s="809"/>
      <c r="L19" s="965"/>
      <c r="M19" s="837"/>
      <c r="N19" s="1102"/>
      <c r="O19" s="1103"/>
      <c r="P19" s="1101"/>
      <c r="Q19" s="974"/>
      <c r="R19" s="975"/>
      <c r="S19" s="1101"/>
      <c r="T19" s="1102"/>
      <c r="U19" s="975"/>
      <c r="V19" s="389"/>
      <c r="W19" s="390"/>
      <c r="X19" s="389"/>
      <c r="Y19" s="390"/>
      <c r="Z19" s="389"/>
      <c r="AA19" s="390"/>
      <c r="AB19" s="404" t="s">
        <v>1451</v>
      </c>
    </row>
    <row r="20" spans="1:29" ht="63.75" customHeight="1" x14ac:dyDescent="0.25">
      <c r="A20" s="809"/>
      <c r="B20" s="809"/>
      <c r="C20" s="809"/>
      <c r="D20" s="386">
        <v>17</v>
      </c>
      <c r="E20" s="415" t="s">
        <v>89</v>
      </c>
      <c r="F20" s="386" t="s">
        <v>90</v>
      </c>
      <c r="G20" s="386" t="s">
        <v>91</v>
      </c>
      <c r="H20" s="386" t="s">
        <v>87</v>
      </c>
      <c r="I20" s="399" t="s">
        <v>92</v>
      </c>
      <c r="J20" s="809"/>
      <c r="K20" s="809"/>
      <c r="L20" s="965"/>
      <c r="M20" s="837"/>
      <c r="N20" s="1102"/>
      <c r="O20" s="1103"/>
      <c r="P20" s="1101"/>
      <c r="Q20" s="974"/>
      <c r="R20" s="975"/>
      <c r="S20" s="1101"/>
      <c r="T20" s="1102"/>
      <c r="U20" s="975"/>
      <c r="V20" s="389"/>
      <c r="W20" s="390"/>
      <c r="X20" s="389"/>
      <c r="Y20" s="390"/>
      <c r="Z20" s="389"/>
      <c r="AA20" s="390"/>
      <c r="AB20" s="404" t="s">
        <v>1446</v>
      </c>
    </row>
    <row r="21" spans="1:29" ht="63.75" x14ac:dyDescent="0.25">
      <c r="A21" s="809"/>
      <c r="B21" s="809"/>
      <c r="C21" s="809"/>
      <c r="D21" s="386">
        <v>18</v>
      </c>
      <c r="E21" s="415" t="s">
        <v>93</v>
      </c>
      <c r="F21" s="386" t="s">
        <v>94</v>
      </c>
      <c r="G21" s="386" t="s">
        <v>95</v>
      </c>
      <c r="H21" s="386" t="s">
        <v>96</v>
      </c>
      <c r="I21" s="399" t="s">
        <v>97</v>
      </c>
      <c r="J21" s="386" t="s">
        <v>993</v>
      </c>
      <c r="K21" s="386" t="s">
        <v>218</v>
      </c>
      <c r="L21" s="194">
        <v>34</v>
      </c>
      <c r="M21" s="386" t="s">
        <v>992</v>
      </c>
      <c r="N21" s="155">
        <v>600</v>
      </c>
      <c r="O21" s="157">
        <v>139</v>
      </c>
      <c r="P21" s="207">
        <f t="shared" si="0"/>
        <v>0.23166666666666666</v>
      </c>
      <c r="Q21" s="179">
        <v>0</v>
      </c>
      <c r="R21" s="175">
        <v>0</v>
      </c>
      <c r="S21" s="207">
        <v>0</v>
      </c>
      <c r="T21" s="155">
        <v>0</v>
      </c>
      <c r="U21" s="175">
        <v>0</v>
      </c>
      <c r="V21" s="389"/>
      <c r="W21" s="390"/>
      <c r="X21" s="389"/>
      <c r="Y21" s="390"/>
      <c r="Z21" s="389"/>
      <c r="AA21" s="390"/>
      <c r="AB21" s="403" t="s">
        <v>1429</v>
      </c>
    </row>
    <row r="22" spans="1:29" ht="89.25" x14ac:dyDescent="0.25">
      <c r="A22" s="809"/>
      <c r="B22" s="809"/>
      <c r="C22" s="809"/>
      <c r="D22" s="386">
        <v>19</v>
      </c>
      <c r="E22" s="415" t="s">
        <v>98</v>
      </c>
      <c r="F22" s="386" t="s">
        <v>99</v>
      </c>
      <c r="G22" s="386" t="s">
        <v>100</v>
      </c>
      <c r="H22" s="386" t="s">
        <v>101</v>
      </c>
      <c r="I22" s="399" t="s">
        <v>102</v>
      </c>
      <c r="J22" s="386" t="s">
        <v>233</v>
      </c>
      <c r="K22" s="386" t="s">
        <v>234</v>
      </c>
      <c r="L22" s="196">
        <v>192</v>
      </c>
      <c r="M22" s="388" t="s">
        <v>235</v>
      </c>
      <c r="N22" s="155">
        <v>1</v>
      </c>
      <c r="O22" s="183">
        <v>0.25</v>
      </c>
      <c r="P22" s="207">
        <f t="shared" si="0"/>
        <v>0.25</v>
      </c>
      <c r="Q22" s="167">
        <v>0</v>
      </c>
      <c r="R22" s="167">
        <v>0</v>
      </c>
      <c r="S22" s="207">
        <v>0</v>
      </c>
      <c r="T22" s="155">
        <v>0</v>
      </c>
      <c r="U22" s="167">
        <v>0</v>
      </c>
      <c r="V22" s="389"/>
      <c r="W22" s="390"/>
      <c r="X22" s="389"/>
      <c r="Y22" s="390"/>
      <c r="Z22" s="389"/>
      <c r="AA22" s="390"/>
      <c r="AB22" s="403" t="s">
        <v>1430</v>
      </c>
      <c r="AC22" s="385"/>
    </row>
    <row r="23" spans="1:29" ht="147.75" customHeight="1" x14ac:dyDescent="0.25">
      <c r="A23" s="809"/>
      <c r="B23" s="809"/>
      <c r="C23" s="809"/>
      <c r="D23" s="386">
        <v>20</v>
      </c>
      <c r="E23" s="415" t="s">
        <v>103</v>
      </c>
      <c r="F23" s="386" t="s">
        <v>104</v>
      </c>
      <c r="G23" s="386" t="s">
        <v>105</v>
      </c>
      <c r="H23" s="386" t="s">
        <v>106</v>
      </c>
      <c r="I23" s="386" t="s">
        <v>107</v>
      </c>
      <c r="J23" s="386" t="s">
        <v>96</v>
      </c>
      <c r="K23" s="386" t="s">
        <v>96</v>
      </c>
      <c r="L23" s="198" t="s">
        <v>96</v>
      </c>
      <c r="M23" s="386" t="s">
        <v>96</v>
      </c>
      <c r="N23" s="389">
        <v>1</v>
      </c>
      <c r="O23" s="389">
        <v>0</v>
      </c>
      <c r="P23" s="207">
        <f t="shared" si="0"/>
        <v>0</v>
      </c>
      <c r="Q23" s="389" t="s">
        <v>1079</v>
      </c>
      <c r="R23" s="390" t="s">
        <v>1079</v>
      </c>
      <c r="S23" s="207">
        <v>0</v>
      </c>
      <c r="T23" s="389">
        <v>0</v>
      </c>
      <c r="U23" s="390" t="s">
        <v>1079</v>
      </c>
      <c r="V23" s="389"/>
      <c r="W23" s="390"/>
      <c r="X23" s="389"/>
      <c r="Y23" s="390"/>
      <c r="Z23" s="389"/>
      <c r="AA23" s="390"/>
      <c r="AB23" s="403" t="s">
        <v>1420</v>
      </c>
    </row>
    <row r="24" spans="1:29" ht="140.25" x14ac:dyDescent="0.25">
      <c r="A24" s="809"/>
      <c r="B24" s="837" t="s">
        <v>108</v>
      </c>
      <c r="C24" s="809" t="s">
        <v>109</v>
      </c>
      <c r="D24" s="386">
        <v>21</v>
      </c>
      <c r="E24" s="386" t="s">
        <v>110</v>
      </c>
      <c r="F24" s="386" t="s">
        <v>111</v>
      </c>
      <c r="G24" s="386" t="s">
        <v>112</v>
      </c>
      <c r="H24" s="386" t="s">
        <v>113</v>
      </c>
      <c r="I24" s="386" t="s">
        <v>114</v>
      </c>
      <c r="J24" s="386" t="s">
        <v>236</v>
      </c>
      <c r="K24" s="386" t="s">
        <v>237</v>
      </c>
      <c r="L24" s="197">
        <v>68</v>
      </c>
      <c r="M24" s="155" t="s">
        <v>244</v>
      </c>
      <c r="N24" s="155">
        <v>4500</v>
      </c>
      <c r="O24" s="155">
        <v>3707</v>
      </c>
      <c r="P24" s="207">
        <f t="shared" si="0"/>
        <v>0.82377777777777783</v>
      </c>
      <c r="Q24" s="400"/>
      <c r="R24" s="400"/>
      <c r="S24" s="207">
        <v>0.3</v>
      </c>
      <c r="T24" s="155"/>
      <c r="U24" s="400"/>
      <c r="V24" s="389"/>
      <c r="W24" s="390"/>
      <c r="X24" s="389"/>
      <c r="Y24" s="390"/>
      <c r="Z24" s="389"/>
      <c r="AA24" s="390"/>
      <c r="AB24" s="403" t="s">
        <v>1447</v>
      </c>
    </row>
    <row r="25" spans="1:29" ht="127.5" x14ac:dyDescent="0.25">
      <c r="A25" s="809"/>
      <c r="B25" s="837"/>
      <c r="C25" s="809"/>
      <c r="D25" s="386">
        <v>22</v>
      </c>
      <c r="E25" s="386" t="s">
        <v>115</v>
      </c>
      <c r="F25" s="386" t="s">
        <v>116</v>
      </c>
      <c r="G25" s="386" t="s">
        <v>117</v>
      </c>
      <c r="H25" s="386" t="s">
        <v>118</v>
      </c>
      <c r="I25" s="386" t="s">
        <v>119</v>
      </c>
      <c r="J25" s="388" t="s">
        <v>236</v>
      </c>
      <c r="K25" s="388" t="s">
        <v>239</v>
      </c>
      <c r="L25" s="391">
        <v>85</v>
      </c>
      <c r="M25" s="386" t="s">
        <v>240</v>
      </c>
      <c r="N25" s="155">
        <v>26</v>
      </c>
      <c r="O25" s="155">
        <v>54</v>
      </c>
      <c r="P25" s="207">
        <f t="shared" si="0"/>
        <v>2.0769230769230771</v>
      </c>
      <c r="Q25" s="181">
        <v>0</v>
      </c>
      <c r="R25" s="400"/>
      <c r="S25" s="207">
        <v>0.2</v>
      </c>
      <c r="T25" s="155">
        <v>0</v>
      </c>
      <c r="U25" s="400"/>
      <c r="V25" s="389"/>
      <c r="W25" s="390"/>
      <c r="X25" s="389"/>
      <c r="Y25" s="390"/>
      <c r="Z25" s="389"/>
      <c r="AA25" s="390"/>
      <c r="AB25" s="403" t="s">
        <v>1404</v>
      </c>
    </row>
    <row r="26" spans="1:29" ht="114.75" x14ac:dyDescent="0.25">
      <c r="A26" s="809"/>
      <c r="B26" s="837"/>
      <c r="C26" s="809"/>
      <c r="D26" s="386">
        <v>23</v>
      </c>
      <c r="E26" s="386" t="s">
        <v>120</v>
      </c>
      <c r="F26" s="386" t="s">
        <v>121</v>
      </c>
      <c r="G26" s="386" t="s">
        <v>122</v>
      </c>
      <c r="H26" s="386" t="s">
        <v>118</v>
      </c>
      <c r="I26" s="386" t="s">
        <v>123</v>
      </c>
      <c r="J26" s="386" t="s">
        <v>96</v>
      </c>
      <c r="K26" s="386" t="s">
        <v>96</v>
      </c>
      <c r="L26" s="197" t="s">
        <v>96</v>
      </c>
      <c r="M26" s="386" t="s">
        <v>241</v>
      </c>
      <c r="N26" s="155">
        <v>1</v>
      </c>
      <c r="O26" s="155">
        <v>0</v>
      </c>
      <c r="P26" s="207">
        <f t="shared" si="0"/>
        <v>0</v>
      </c>
      <c r="Q26" s="389">
        <v>0</v>
      </c>
      <c r="R26" s="390">
        <v>0</v>
      </c>
      <c r="S26" s="207">
        <v>0</v>
      </c>
      <c r="T26" s="155">
        <v>0</v>
      </c>
      <c r="U26" s="390" t="s">
        <v>1079</v>
      </c>
      <c r="V26" s="389"/>
      <c r="W26" s="390"/>
      <c r="X26" s="389"/>
      <c r="Y26" s="390"/>
      <c r="Z26" s="389"/>
      <c r="AA26" s="390"/>
      <c r="AB26" s="403" t="s">
        <v>1420</v>
      </c>
    </row>
    <row r="27" spans="1:29" ht="76.5" x14ac:dyDescent="0.25">
      <c r="A27" s="809"/>
      <c r="B27" s="837"/>
      <c r="C27" s="809" t="s">
        <v>124</v>
      </c>
      <c r="D27" s="386">
        <v>24</v>
      </c>
      <c r="E27" s="386" t="s">
        <v>125</v>
      </c>
      <c r="F27" s="386" t="s">
        <v>126</v>
      </c>
      <c r="G27" s="386" t="s">
        <v>127</v>
      </c>
      <c r="H27" s="386" t="s">
        <v>128</v>
      </c>
      <c r="I27" s="386" t="s">
        <v>129</v>
      </c>
      <c r="J27" s="386" t="s">
        <v>242</v>
      </c>
      <c r="K27" s="386" t="s">
        <v>243</v>
      </c>
      <c r="L27" s="391">
        <v>68</v>
      </c>
      <c r="M27" s="386" t="s">
        <v>244</v>
      </c>
      <c r="N27" s="155">
        <v>4500</v>
      </c>
      <c r="O27" s="155">
        <v>3707</v>
      </c>
      <c r="P27" s="207">
        <f t="shared" si="0"/>
        <v>0.82377777777777783</v>
      </c>
      <c r="Q27" s="400">
        <v>0</v>
      </c>
      <c r="R27" s="400">
        <v>0</v>
      </c>
      <c r="S27" s="207">
        <v>0</v>
      </c>
      <c r="T27" s="155">
        <v>0</v>
      </c>
      <c r="U27" s="400">
        <v>0</v>
      </c>
      <c r="V27" s="389"/>
      <c r="W27" s="390"/>
      <c r="X27" s="389"/>
      <c r="Y27" s="390"/>
      <c r="Z27" s="389"/>
      <c r="AA27" s="390"/>
      <c r="AB27" s="404" t="s">
        <v>1420</v>
      </c>
    </row>
    <row r="28" spans="1:29" ht="153" x14ac:dyDescent="0.25">
      <c r="A28" s="809"/>
      <c r="B28" s="837"/>
      <c r="C28" s="809"/>
      <c r="D28" s="386">
        <v>25</v>
      </c>
      <c r="E28" s="386" t="s">
        <v>130</v>
      </c>
      <c r="F28" s="386" t="s">
        <v>131</v>
      </c>
      <c r="G28" s="386" t="s">
        <v>132</v>
      </c>
      <c r="H28" s="386" t="s">
        <v>133</v>
      </c>
      <c r="I28" s="386" t="s">
        <v>134</v>
      </c>
      <c r="J28" s="386" t="s">
        <v>245</v>
      </c>
      <c r="K28" s="386" t="s">
        <v>246</v>
      </c>
      <c r="L28" s="391">
        <v>107</v>
      </c>
      <c r="M28" s="386" t="s">
        <v>247</v>
      </c>
      <c r="N28" s="155">
        <v>1</v>
      </c>
      <c r="O28" s="155">
        <v>0.13</v>
      </c>
      <c r="P28" s="207">
        <f t="shared" si="0"/>
        <v>0.13</v>
      </c>
      <c r="Q28" s="401">
        <v>0</v>
      </c>
      <c r="R28" s="400">
        <v>0</v>
      </c>
      <c r="S28" s="207">
        <v>0</v>
      </c>
      <c r="T28" s="155">
        <v>0</v>
      </c>
      <c r="U28" s="400">
        <v>0</v>
      </c>
      <c r="V28" s="389"/>
      <c r="W28" s="390"/>
      <c r="X28" s="389"/>
      <c r="Y28" s="390"/>
      <c r="Z28" s="389"/>
      <c r="AA28" s="390"/>
      <c r="AB28" s="404" t="s">
        <v>1420</v>
      </c>
    </row>
    <row r="29" spans="1:29" ht="89.25" x14ac:dyDescent="0.25">
      <c r="A29" s="809"/>
      <c r="B29" s="837"/>
      <c r="C29" s="809" t="s">
        <v>135</v>
      </c>
      <c r="D29" s="386">
        <v>26</v>
      </c>
      <c r="E29" s="386" t="s">
        <v>136</v>
      </c>
      <c r="F29" s="386" t="s">
        <v>137</v>
      </c>
      <c r="G29" s="386" t="s">
        <v>138</v>
      </c>
      <c r="H29" s="386" t="s">
        <v>139</v>
      </c>
      <c r="I29" s="386" t="s">
        <v>140</v>
      </c>
      <c r="J29" s="386" t="s">
        <v>96</v>
      </c>
      <c r="K29" s="386" t="s">
        <v>96</v>
      </c>
      <c r="L29" s="391" t="s">
        <v>96</v>
      </c>
      <c r="M29" s="386" t="s">
        <v>241</v>
      </c>
      <c r="N29" s="389">
        <v>1</v>
      </c>
      <c r="O29" s="389">
        <v>0</v>
      </c>
      <c r="P29" s="207">
        <f t="shared" si="0"/>
        <v>0</v>
      </c>
      <c r="Q29" s="389">
        <v>0</v>
      </c>
      <c r="R29" s="390">
        <v>0</v>
      </c>
      <c r="S29" s="207">
        <f>0.4*100%</f>
        <v>0.4</v>
      </c>
      <c r="T29" s="389">
        <v>0</v>
      </c>
      <c r="U29" s="390">
        <v>0</v>
      </c>
      <c r="V29" s="389"/>
      <c r="W29" s="390"/>
      <c r="X29" s="389"/>
      <c r="Y29" s="390"/>
      <c r="Z29" s="389"/>
      <c r="AA29" s="390"/>
      <c r="AB29" s="393" t="s">
        <v>1455</v>
      </c>
    </row>
    <row r="30" spans="1:29" ht="51" x14ac:dyDescent="0.25">
      <c r="A30" s="809"/>
      <c r="B30" s="837"/>
      <c r="C30" s="809"/>
      <c r="D30" s="386">
        <v>27</v>
      </c>
      <c r="E30" s="386" t="s">
        <v>141</v>
      </c>
      <c r="F30" s="386" t="s">
        <v>142</v>
      </c>
      <c r="G30" s="386" t="s">
        <v>143</v>
      </c>
      <c r="H30" s="386" t="s">
        <v>144</v>
      </c>
      <c r="I30" s="386" t="s">
        <v>145</v>
      </c>
      <c r="J30" s="386" t="s">
        <v>215</v>
      </c>
      <c r="K30" s="386" t="s">
        <v>216</v>
      </c>
      <c r="L30" s="391">
        <v>197</v>
      </c>
      <c r="M30" s="386" t="s">
        <v>217</v>
      </c>
      <c r="N30" s="155">
        <v>1</v>
      </c>
      <c r="O30" s="183">
        <v>0.2</v>
      </c>
      <c r="P30" s="207">
        <f t="shared" si="0"/>
        <v>0.2</v>
      </c>
      <c r="Q30" s="171">
        <v>0</v>
      </c>
      <c r="R30" s="390">
        <v>0</v>
      </c>
      <c r="S30" s="408">
        <v>0.54</v>
      </c>
      <c r="T30" s="155">
        <v>0</v>
      </c>
      <c r="U30" s="390">
        <v>0</v>
      </c>
      <c r="V30" s="389"/>
      <c r="W30" s="390"/>
      <c r="X30" s="389"/>
      <c r="Y30" s="390"/>
      <c r="Z30" s="389"/>
      <c r="AA30" s="390"/>
      <c r="AB30" s="406" t="s">
        <v>1421</v>
      </c>
    </row>
    <row r="31" spans="1:29" ht="114.75" x14ac:dyDescent="0.25">
      <c r="A31" s="809"/>
      <c r="B31" s="837" t="s">
        <v>146</v>
      </c>
      <c r="C31" s="809" t="s">
        <v>147</v>
      </c>
      <c r="D31" s="386">
        <v>28</v>
      </c>
      <c r="E31" s="415" t="s">
        <v>148</v>
      </c>
      <c r="F31" s="386" t="s">
        <v>149</v>
      </c>
      <c r="G31" s="386" t="s">
        <v>150</v>
      </c>
      <c r="H31" s="386" t="s">
        <v>151</v>
      </c>
      <c r="I31" s="386" t="s">
        <v>152</v>
      </c>
      <c r="J31" s="386" t="s">
        <v>254</v>
      </c>
      <c r="K31" s="386" t="s">
        <v>249</v>
      </c>
      <c r="L31" s="391">
        <v>154</v>
      </c>
      <c r="M31" s="386" t="s">
        <v>258</v>
      </c>
      <c r="N31" s="155">
        <v>5</v>
      </c>
      <c r="O31" s="183">
        <v>1</v>
      </c>
      <c r="P31" s="207">
        <f t="shared" si="0"/>
        <v>0.2</v>
      </c>
      <c r="Q31" s="171">
        <v>0</v>
      </c>
      <c r="R31" s="390">
        <v>0</v>
      </c>
      <c r="S31" s="207">
        <v>0</v>
      </c>
      <c r="T31" s="155">
        <v>0</v>
      </c>
      <c r="U31" s="390">
        <v>0</v>
      </c>
      <c r="V31" s="389"/>
      <c r="W31" s="390"/>
      <c r="X31" s="389"/>
      <c r="Y31" s="390"/>
      <c r="Z31" s="389"/>
      <c r="AA31" s="390"/>
      <c r="AB31" s="403" t="s">
        <v>1420</v>
      </c>
    </row>
    <row r="32" spans="1:29" ht="51" x14ac:dyDescent="0.25">
      <c r="A32" s="809"/>
      <c r="B32" s="837"/>
      <c r="C32" s="809"/>
      <c r="D32" s="809">
        <v>29</v>
      </c>
      <c r="E32" s="1106" t="s">
        <v>153</v>
      </c>
      <c r="F32" s="809" t="s">
        <v>154</v>
      </c>
      <c r="G32" s="809" t="s">
        <v>155</v>
      </c>
      <c r="H32" s="809" t="s">
        <v>151</v>
      </c>
      <c r="I32" s="809" t="s">
        <v>152</v>
      </c>
      <c r="J32" s="386" t="s">
        <v>251</v>
      </c>
      <c r="K32" s="386" t="s">
        <v>252</v>
      </c>
      <c r="L32" s="391">
        <v>129</v>
      </c>
      <c r="M32" s="386" t="s">
        <v>253</v>
      </c>
      <c r="N32" s="155">
        <v>6</v>
      </c>
      <c r="O32" s="183">
        <v>5</v>
      </c>
      <c r="P32" s="207">
        <f t="shared" si="0"/>
        <v>0.83333333333333337</v>
      </c>
      <c r="Q32" s="171">
        <v>0</v>
      </c>
      <c r="R32" s="166">
        <v>0</v>
      </c>
      <c r="S32" s="207">
        <v>0</v>
      </c>
      <c r="T32" s="155">
        <v>0</v>
      </c>
      <c r="U32" s="166">
        <v>0</v>
      </c>
      <c r="V32" s="974"/>
      <c r="W32" s="975"/>
      <c r="X32" s="974"/>
      <c r="Y32" s="975"/>
      <c r="Z32" s="974"/>
      <c r="AA32" s="975"/>
      <c r="AB32" s="1116" t="s">
        <v>1448</v>
      </c>
    </row>
    <row r="33" spans="1:32" ht="51" x14ac:dyDescent="0.25">
      <c r="A33" s="809"/>
      <c r="B33" s="837"/>
      <c r="C33" s="809"/>
      <c r="D33" s="809"/>
      <c r="E33" s="1106"/>
      <c r="F33" s="809"/>
      <c r="G33" s="809"/>
      <c r="H33" s="809"/>
      <c r="I33" s="809"/>
      <c r="J33" s="386" t="s">
        <v>254</v>
      </c>
      <c r="K33" s="386" t="s">
        <v>255</v>
      </c>
      <c r="L33" s="391">
        <v>134</v>
      </c>
      <c r="M33" s="386" t="s">
        <v>256</v>
      </c>
      <c r="N33" s="389">
        <v>4800</v>
      </c>
      <c r="O33" s="389">
        <v>1043</v>
      </c>
      <c r="P33" s="207">
        <f t="shared" si="0"/>
        <v>0.21729166666666666</v>
      </c>
      <c r="Q33" s="171">
        <v>0</v>
      </c>
      <c r="R33" s="390">
        <v>0</v>
      </c>
      <c r="S33" s="207">
        <v>0</v>
      </c>
      <c r="T33" s="389">
        <v>0</v>
      </c>
      <c r="U33" s="390">
        <v>0</v>
      </c>
      <c r="V33" s="974"/>
      <c r="W33" s="975"/>
      <c r="X33" s="974"/>
      <c r="Y33" s="975"/>
      <c r="Z33" s="974"/>
      <c r="AA33" s="975"/>
      <c r="AB33" s="1116"/>
    </row>
    <row r="34" spans="1:32" ht="63.75" x14ac:dyDescent="0.25">
      <c r="A34" s="809"/>
      <c r="B34" s="837"/>
      <c r="C34" s="809"/>
      <c r="D34" s="809"/>
      <c r="E34" s="1106"/>
      <c r="F34" s="809"/>
      <c r="G34" s="809"/>
      <c r="H34" s="809"/>
      <c r="I34" s="809"/>
      <c r="J34" s="386" t="s">
        <v>254</v>
      </c>
      <c r="K34" s="386" t="s">
        <v>255</v>
      </c>
      <c r="L34" s="391">
        <v>133</v>
      </c>
      <c r="M34" s="386" t="s">
        <v>257</v>
      </c>
      <c r="N34" s="389">
        <v>12</v>
      </c>
      <c r="O34" s="389">
        <v>12</v>
      </c>
      <c r="P34" s="207">
        <f t="shared" si="0"/>
        <v>1</v>
      </c>
      <c r="Q34" s="171">
        <v>0</v>
      </c>
      <c r="R34" s="184">
        <v>0</v>
      </c>
      <c r="S34" s="207">
        <v>0</v>
      </c>
      <c r="T34" s="389">
        <v>0</v>
      </c>
      <c r="U34" s="184">
        <v>0</v>
      </c>
      <c r="V34" s="974"/>
      <c r="W34" s="975"/>
      <c r="X34" s="974"/>
      <c r="Y34" s="975"/>
      <c r="Z34" s="974"/>
      <c r="AA34" s="975"/>
      <c r="AB34" s="1116"/>
    </row>
    <row r="35" spans="1:32" ht="63.75" x14ac:dyDescent="0.25">
      <c r="A35" s="809"/>
      <c r="B35" s="837"/>
      <c r="C35" s="809"/>
      <c r="D35" s="809"/>
      <c r="E35" s="1106"/>
      <c r="F35" s="809"/>
      <c r="G35" s="809"/>
      <c r="H35" s="809"/>
      <c r="I35" s="809"/>
      <c r="J35" s="386" t="s">
        <v>254</v>
      </c>
      <c r="K35" s="386" t="s">
        <v>249</v>
      </c>
      <c r="L35" s="391">
        <v>154</v>
      </c>
      <c r="M35" s="386" t="s">
        <v>258</v>
      </c>
      <c r="N35" s="155">
        <v>5</v>
      </c>
      <c r="O35" s="183">
        <v>1</v>
      </c>
      <c r="P35" s="207">
        <f t="shared" si="0"/>
        <v>0.2</v>
      </c>
      <c r="Q35" s="171">
        <v>0</v>
      </c>
      <c r="R35" s="390">
        <v>0</v>
      </c>
      <c r="S35" s="207">
        <v>0</v>
      </c>
      <c r="T35" s="155">
        <v>0</v>
      </c>
      <c r="U35" s="390">
        <v>0</v>
      </c>
      <c r="V35" s="974"/>
      <c r="W35" s="975"/>
      <c r="X35" s="974"/>
      <c r="Y35" s="975"/>
      <c r="Z35" s="974"/>
      <c r="AA35" s="975"/>
      <c r="AB35" s="1116"/>
    </row>
    <row r="36" spans="1:32" x14ac:dyDescent="0.25">
      <c r="A36" s="809"/>
      <c r="B36" s="837"/>
      <c r="C36" s="809" t="s">
        <v>156</v>
      </c>
      <c r="D36" s="809">
        <v>30</v>
      </c>
      <c r="E36" s="1106" t="s">
        <v>157</v>
      </c>
      <c r="F36" s="809" t="s">
        <v>158</v>
      </c>
      <c r="G36" s="809" t="s">
        <v>159</v>
      </c>
      <c r="H36" s="809" t="s">
        <v>151</v>
      </c>
      <c r="I36" s="809" t="s">
        <v>272</v>
      </c>
      <c r="J36" s="809" t="s">
        <v>254</v>
      </c>
      <c r="K36" s="809" t="s">
        <v>259</v>
      </c>
      <c r="L36" s="962">
        <v>143</v>
      </c>
      <c r="M36" s="809" t="s">
        <v>260</v>
      </c>
      <c r="N36" s="1104">
        <v>1</v>
      </c>
      <c r="O36" s="1105">
        <v>1</v>
      </c>
      <c r="P36" s="1101">
        <f t="shared" si="0"/>
        <v>1</v>
      </c>
      <c r="Q36" s="1109">
        <v>0</v>
      </c>
      <c r="R36" s="1110">
        <v>0</v>
      </c>
      <c r="S36" s="1101">
        <v>0</v>
      </c>
      <c r="T36" s="1104">
        <v>0</v>
      </c>
      <c r="U36" s="1110">
        <v>0</v>
      </c>
      <c r="V36" s="974"/>
      <c r="W36" s="975"/>
      <c r="X36" s="974"/>
      <c r="Y36" s="975"/>
      <c r="Z36" s="974"/>
      <c r="AA36" s="975"/>
      <c r="AB36" s="1116" t="s">
        <v>1435</v>
      </c>
    </row>
    <row r="37" spans="1:32" ht="45" customHeight="1" x14ac:dyDescent="0.25">
      <c r="A37" s="809"/>
      <c r="B37" s="837"/>
      <c r="C37" s="809"/>
      <c r="D37" s="809"/>
      <c r="E37" s="1106"/>
      <c r="F37" s="809"/>
      <c r="G37" s="809"/>
      <c r="H37" s="809"/>
      <c r="I37" s="809"/>
      <c r="J37" s="809"/>
      <c r="K37" s="809"/>
      <c r="L37" s="962"/>
      <c r="M37" s="809"/>
      <c r="N37" s="1104"/>
      <c r="O37" s="1105"/>
      <c r="P37" s="1101"/>
      <c r="Q37" s="1109"/>
      <c r="R37" s="1110"/>
      <c r="S37" s="1101"/>
      <c r="T37" s="1104"/>
      <c r="U37" s="1110"/>
      <c r="V37" s="974"/>
      <c r="W37" s="975"/>
      <c r="X37" s="974"/>
      <c r="Y37" s="975"/>
      <c r="Z37" s="974"/>
      <c r="AA37" s="975"/>
      <c r="AB37" s="1116"/>
    </row>
    <row r="38" spans="1:32" ht="76.5" x14ac:dyDescent="0.25">
      <c r="A38" s="809"/>
      <c r="B38" s="837"/>
      <c r="C38" s="809"/>
      <c r="D38" s="809"/>
      <c r="E38" s="1106"/>
      <c r="F38" s="809"/>
      <c r="G38" s="809"/>
      <c r="H38" s="809"/>
      <c r="I38" s="386" t="s">
        <v>273</v>
      </c>
      <c r="J38" s="386" t="s">
        <v>251</v>
      </c>
      <c r="K38" s="386" t="s">
        <v>252</v>
      </c>
      <c r="L38" s="391">
        <v>128</v>
      </c>
      <c r="M38" s="386" t="s">
        <v>261</v>
      </c>
      <c r="N38" s="389">
        <v>1</v>
      </c>
      <c r="O38" s="389">
        <v>0.25</v>
      </c>
      <c r="P38" s="207">
        <f t="shared" si="0"/>
        <v>0.25</v>
      </c>
      <c r="Q38" s="389">
        <v>0</v>
      </c>
      <c r="R38" s="166">
        <v>0</v>
      </c>
      <c r="S38" s="207">
        <v>0</v>
      </c>
      <c r="T38" s="389">
        <v>0</v>
      </c>
      <c r="U38" s="166">
        <v>0</v>
      </c>
      <c r="V38" s="974"/>
      <c r="W38" s="975"/>
      <c r="X38" s="974"/>
      <c r="Y38" s="975"/>
      <c r="Z38" s="974"/>
      <c r="AA38" s="975"/>
      <c r="AB38" s="1116"/>
    </row>
    <row r="39" spans="1:32" ht="51" x14ac:dyDescent="0.25">
      <c r="A39" s="809"/>
      <c r="B39" s="837"/>
      <c r="C39" s="809"/>
      <c r="D39" s="809"/>
      <c r="E39" s="1106"/>
      <c r="F39" s="809"/>
      <c r="G39" s="809"/>
      <c r="H39" s="809"/>
      <c r="I39" s="386" t="s">
        <v>274</v>
      </c>
      <c r="J39" s="386" t="s">
        <v>254</v>
      </c>
      <c r="K39" s="386" t="s">
        <v>262</v>
      </c>
      <c r="L39" s="200">
        <v>134</v>
      </c>
      <c r="M39" s="388" t="s">
        <v>256</v>
      </c>
      <c r="N39" s="389">
        <v>4800</v>
      </c>
      <c r="O39" s="389">
        <v>1043</v>
      </c>
      <c r="P39" s="207">
        <f t="shared" si="0"/>
        <v>0.21729166666666666</v>
      </c>
      <c r="Q39" s="389">
        <v>0</v>
      </c>
      <c r="R39" s="390">
        <v>0</v>
      </c>
      <c r="S39" s="207">
        <v>0</v>
      </c>
      <c r="T39" s="389">
        <v>0</v>
      </c>
      <c r="U39" s="390">
        <v>0</v>
      </c>
      <c r="V39" s="974"/>
      <c r="W39" s="975"/>
      <c r="X39" s="974"/>
      <c r="Y39" s="975"/>
      <c r="Z39" s="974"/>
      <c r="AA39" s="975"/>
      <c r="AB39" s="1116"/>
    </row>
    <row r="40" spans="1:32" ht="63.75" x14ac:dyDescent="0.25">
      <c r="A40" s="809"/>
      <c r="B40" s="837"/>
      <c r="C40" s="809"/>
      <c r="D40" s="809"/>
      <c r="E40" s="1106"/>
      <c r="F40" s="809"/>
      <c r="G40" s="809"/>
      <c r="H40" s="809"/>
      <c r="I40" s="386" t="s">
        <v>275</v>
      </c>
      <c r="J40" s="386" t="s">
        <v>254</v>
      </c>
      <c r="K40" s="386" t="s">
        <v>262</v>
      </c>
      <c r="L40" s="391">
        <v>137</v>
      </c>
      <c r="M40" s="386" t="s">
        <v>263</v>
      </c>
      <c r="N40" s="389">
        <v>12</v>
      </c>
      <c r="O40" s="389">
        <v>2</v>
      </c>
      <c r="P40" s="207">
        <f t="shared" si="0"/>
        <v>0.16666666666666666</v>
      </c>
      <c r="Q40" s="389">
        <v>0</v>
      </c>
      <c r="R40" s="184">
        <v>0</v>
      </c>
      <c r="S40" s="207">
        <v>0</v>
      </c>
      <c r="T40" s="389">
        <v>0</v>
      </c>
      <c r="U40" s="184">
        <v>0</v>
      </c>
      <c r="V40" s="974"/>
      <c r="W40" s="975"/>
      <c r="X40" s="974"/>
      <c r="Y40" s="975"/>
      <c r="Z40" s="974"/>
      <c r="AA40" s="975"/>
      <c r="AB40" s="1116"/>
    </row>
    <row r="41" spans="1:32" ht="76.5" x14ac:dyDescent="0.25">
      <c r="A41" s="809"/>
      <c r="B41" s="837"/>
      <c r="C41" s="809"/>
      <c r="D41" s="809"/>
      <c r="E41" s="1106"/>
      <c r="F41" s="809"/>
      <c r="G41" s="809"/>
      <c r="H41" s="809"/>
      <c r="I41" s="386" t="s">
        <v>276</v>
      </c>
      <c r="J41" s="386" t="s">
        <v>254</v>
      </c>
      <c r="K41" s="386" t="s">
        <v>259</v>
      </c>
      <c r="L41" s="391">
        <v>142</v>
      </c>
      <c r="M41" s="386" t="s">
        <v>264</v>
      </c>
      <c r="N41" s="389">
        <v>12</v>
      </c>
      <c r="O41" s="389">
        <v>4</v>
      </c>
      <c r="P41" s="207">
        <f t="shared" si="0"/>
        <v>0.33333333333333331</v>
      </c>
      <c r="Q41" s="389">
        <v>0</v>
      </c>
      <c r="R41" s="184">
        <v>0</v>
      </c>
      <c r="S41" s="207">
        <v>0</v>
      </c>
      <c r="T41" s="389">
        <v>0</v>
      </c>
      <c r="U41" s="184">
        <v>0</v>
      </c>
      <c r="V41" s="974"/>
      <c r="W41" s="975"/>
      <c r="X41" s="974"/>
      <c r="Y41" s="975"/>
      <c r="Z41" s="974"/>
      <c r="AA41" s="975"/>
      <c r="AB41" s="1116"/>
    </row>
    <row r="42" spans="1:32" ht="147" customHeight="1" x14ac:dyDescent="0.25">
      <c r="A42" s="809"/>
      <c r="B42" s="837"/>
      <c r="C42" s="809"/>
      <c r="D42" s="386">
        <v>31</v>
      </c>
      <c r="E42" s="415" t="s">
        <v>160</v>
      </c>
      <c r="F42" s="386" t="s">
        <v>161</v>
      </c>
      <c r="G42" s="386" t="s">
        <v>162</v>
      </c>
      <c r="H42" s="386" t="s">
        <v>118</v>
      </c>
      <c r="I42" s="386" t="s">
        <v>163</v>
      </c>
      <c r="J42" s="386" t="s">
        <v>254</v>
      </c>
      <c r="K42" s="386" t="s">
        <v>255</v>
      </c>
      <c r="L42" s="200">
        <v>133</v>
      </c>
      <c r="M42" s="388" t="s">
        <v>257</v>
      </c>
      <c r="N42" s="389">
        <v>12</v>
      </c>
      <c r="O42" s="389">
        <v>12</v>
      </c>
      <c r="P42" s="207">
        <f t="shared" si="0"/>
        <v>1</v>
      </c>
      <c r="Q42" s="389">
        <v>0</v>
      </c>
      <c r="R42" s="184">
        <v>0</v>
      </c>
      <c r="S42" s="207">
        <v>0</v>
      </c>
      <c r="T42" s="389">
        <v>0</v>
      </c>
      <c r="U42" s="184">
        <v>0</v>
      </c>
      <c r="V42" s="389"/>
      <c r="W42" s="390"/>
      <c r="X42" s="389"/>
      <c r="Y42" s="390"/>
      <c r="Z42" s="389"/>
      <c r="AA42" s="390"/>
      <c r="AB42" s="404" t="s">
        <v>1436</v>
      </c>
    </row>
    <row r="43" spans="1:32" ht="63.75" x14ac:dyDescent="0.25">
      <c r="A43" s="809"/>
      <c r="B43" s="837"/>
      <c r="C43" s="809" t="s">
        <v>164</v>
      </c>
      <c r="D43" s="386">
        <v>32</v>
      </c>
      <c r="E43" s="415" t="s">
        <v>165</v>
      </c>
      <c r="F43" s="386" t="s">
        <v>166</v>
      </c>
      <c r="G43" s="386" t="s">
        <v>167</v>
      </c>
      <c r="H43" s="386" t="s">
        <v>168</v>
      </c>
      <c r="I43" s="386" t="s">
        <v>169</v>
      </c>
      <c r="J43" s="386" t="s">
        <v>233</v>
      </c>
      <c r="K43" s="386" t="s">
        <v>995</v>
      </c>
      <c r="L43" s="391">
        <v>196</v>
      </c>
      <c r="M43" s="386" t="s">
        <v>994</v>
      </c>
      <c r="N43" s="155">
        <v>1</v>
      </c>
      <c r="O43" s="183">
        <v>0.4</v>
      </c>
      <c r="P43" s="207">
        <f t="shared" si="0"/>
        <v>0.4</v>
      </c>
      <c r="Q43" s="389">
        <v>0</v>
      </c>
      <c r="R43" s="390">
        <v>0</v>
      </c>
      <c r="S43" s="207">
        <v>0</v>
      </c>
      <c r="T43" s="155">
        <v>0</v>
      </c>
      <c r="U43" s="390">
        <v>0</v>
      </c>
      <c r="V43" s="389"/>
      <c r="W43" s="390"/>
      <c r="X43" s="389"/>
      <c r="Y43" s="390"/>
      <c r="Z43" s="389"/>
      <c r="AA43" s="390"/>
      <c r="AB43" s="404" t="s">
        <v>1437</v>
      </c>
    </row>
    <row r="44" spans="1:32" ht="76.5" x14ac:dyDescent="0.25">
      <c r="A44" s="809"/>
      <c r="B44" s="837"/>
      <c r="C44" s="809"/>
      <c r="D44" s="386">
        <v>33</v>
      </c>
      <c r="E44" s="415" t="s">
        <v>170</v>
      </c>
      <c r="F44" s="386" t="s">
        <v>171</v>
      </c>
      <c r="G44" s="386" t="s">
        <v>172</v>
      </c>
      <c r="H44" s="386" t="s">
        <v>173</v>
      </c>
      <c r="I44" s="386" t="s">
        <v>174</v>
      </c>
      <c r="J44" s="386" t="s">
        <v>265</v>
      </c>
      <c r="K44" s="386" t="s">
        <v>266</v>
      </c>
      <c r="L44" s="200">
        <v>185</v>
      </c>
      <c r="M44" s="388" t="s">
        <v>267</v>
      </c>
      <c r="N44" s="155">
        <v>1</v>
      </c>
      <c r="O44" s="183">
        <v>0.2</v>
      </c>
      <c r="P44" s="207">
        <f t="shared" si="0"/>
        <v>0.2</v>
      </c>
      <c r="Q44" s="167">
        <v>0</v>
      </c>
      <c r="R44" s="167">
        <v>0</v>
      </c>
      <c r="S44" s="207">
        <v>0</v>
      </c>
      <c r="T44" s="155">
        <v>0</v>
      </c>
      <c r="U44" s="167">
        <v>0</v>
      </c>
      <c r="V44" s="389"/>
      <c r="W44" s="390"/>
      <c r="X44" s="389"/>
      <c r="Y44" s="390"/>
      <c r="Z44" s="389"/>
      <c r="AA44" s="390"/>
      <c r="AB44" s="404" t="s">
        <v>1438</v>
      </c>
    </row>
    <row r="45" spans="1:32" ht="147.75" customHeight="1" x14ac:dyDescent="0.25">
      <c r="A45" s="809"/>
      <c r="B45" s="837"/>
      <c r="C45" s="809"/>
      <c r="D45" s="386">
        <v>34</v>
      </c>
      <c r="E45" s="415" t="s">
        <v>175</v>
      </c>
      <c r="F45" s="386" t="s">
        <v>176</v>
      </c>
      <c r="G45" s="386" t="s">
        <v>177</v>
      </c>
      <c r="H45" s="386" t="s">
        <v>178</v>
      </c>
      <c r="I45" s="386" t="s">
        <v>179</v>
      </c>
      <c r="J45" s="386" t="s">
        <v>254</v>
      </c>
      <c r="K45" s="386" t="s">
        <v>262</v>
      </c>
      <c r="L45" s="391">
        <v>137</v>
      </c>
      <c r="M45" s="386" t="s">
        <v>263</v>
      </c>
      <c r="N45" s="389">
        <v>12</v>
      </c>
      <c r="O45" s="389">
        <v>2</v>
      </c>
      <c r="P45" s="207">
        <f t="shared" si="0"/>
        <v>0.16666666666666666</v>
      </c>
      <c r="Q45" s="389">
        <v>0</v>
      </c>
      <c r="R45" s="184">
        <v>0</v>
      </c>
      <c r="S45" s="207">
        <v>0</v>
      </c>
      <c r="T45" s="389">
        <v>0</v>
      </c>
      <c r="U45" s="184">
        <v>0</v>
      </c>
      <c r="V45" s="389"/>
      <c r="W45" s="390"/>
      <c r="X45" s="389"/>
      <c r="Y45" s="390"/>
      <c r="Z45" s="389"/>
      <c r="AA45" s="390"/>
      <c r="AB45" s="404" t="s">
        <v>1439</v>
      </c>
    </row>
    <row r="46" spans="1:32" ht="89.25" x14ac:dyDescent="0.25">
      <c r="A46" s="809"/>
      <c r="B46" s="837"/>
      <c r="C46" s="809"/>
      <c r="D46" s="386">
        <v>35</v>
      </c>
      <c r="E46" s="415" t="s">
        <v>180</v>
      </c>
      <c r="F46" s="386" t="s">
        <v>181</v>
      </c>
      <c r="G46" s="386" t="s">
        <v>182</v>
      </c>
      <c r="H46" s="386" t="s">
        <v>183</v>
      </c>
      <c r="I46" s="386" t="s">
        <v>184</v>
      </c>
      <c r="J46" s="386" t="s">
        <v>254</v>
      </c>
      <c r="K46" s="386" t="s">
        <v>268</v>
      </c>
      <c r="L46" s="391">
        <v>139</v>
      </c>
      <c r="M46" s="386" t="s">
        <v>269</v>
      </c>
      <c r="N46" s="389">
        <v>1</v>
      </c>
      <c r="O46" s="389">
        <v>0.4</v>
      </c>
      <c r="P46" s="207">
        <f t="shared" si="0"/>
        <v>0.4</v>
      </c>
      <c r="Q46" s="171">
        <v>0</v>
      </c>
      <c r="R46" s="390">
        <v>0</v>
      </c>
      <c r="S46" s="207">
        <v>0</v>
      </c>
      <c r="T46" s="389">
        <v>0</v>
      </c>
      <c r="U46" s="390">
        <v>0</v>
      </c>
      <c r="V46" s="389"/>
      <c r="W46" s="390"/>
      <c r="X46" s="389"/>
      <c r="Y46" s="390"/>
      <c r="Z46" s="389"/>
      <c r="AA46" s="390"/>
      <c r="AB46" s="403" t="s">
        <v>1420</v>
      </c>
    </row>
    <row r="47" spans="1:32" ht="121.5" customHeight="1" x14ac:dyDescent="0.25">
      <c r="A47" s="809"/>
      <c r="B47" s="837"/>
      <c r="C47" s="809"/>
      <c r="D47" s="386">
        <v>36</v>
      </c>
      <c r="E47" s="415" t="s">
        <v>185</v>
      </c>
      <c r="F47" s="386" t="s">
        <v>186</v>
      </c>
      <c r="G47" s="386" t="s">
        <v>187</v>
      </c>
      <c r="H47" s="386" t="s">
        <v>188</v>
      </c>
      <c r="I47" s="386" t="s">
        <v>189</v>
      </c>
      <c r="J47" s="386" t="s">
        <v>254</v>
      </c>
      <c r="K47" s="386" t="s">
        <v>270</v>
      </c>
      <c r="L47" s="391">
        <v>162</v>
      </c>
      <c r="M47" s="386" t="s">
        <v>271</v>
      </c>
      <c r="N47" s="389">
        <v>83</v>
      </c>
      <c r="O47" s="389">
        <v>83</v>
      </c>
      <c r="P47" s="207">
        <f t="shared" si="0"/>
        <v>1</v>
      </c>
      <c r="Q47" s="171">
        <v>0</v>
      </c>
      <c r="R47" s="390">
        <v>0</v>
      </c>
      <c r="S47" s="207">
        <v>0</v>
      </c>
      <c r="T47" s="389">
        <v>0</v>
      </c>
      <c r="U47" s="390">
        <v>0</v>
      </c>
      <c r="V47" s="389"/>
      <c r="W47" s="390"/>
      <c r="X47" s="389"/>
      <c r="Y47" s="390"/>
      <c r="Z47" s="389"/>
      <c r="AA47" s="390"/>
      <c r="AB47" s="403" t="s">
        <v>1440</v>
      </c>
      <c r="AE47" s="177">
        <v>16</v>
      </c>
      <c r="AF47" s="177" t="s">
        <v>1466</v>
      </c>
    </row>
    <row r="48" spans="1:32" ht="222.75" customHeight="1" x14ac:dyDescent="0.25">
      <c r="A48" s="809"/>
      <c r="B48" s="837"/>
      <c r="C48" s="809" t="s">
        <v>190</v>
      </c>
      <c r="D48" s="386">
        <v>37</v>
      </c>
      <c r="E48" s="417" t="s">
        <v>191</v>
      </c>
      <c r="F48" s="386" t="s">
        <v>192</v>
      </c>
      <c r="G48" s="386" t="s">
        <v>193</v>
      </c>
      <c r="H48" s="386" t="s">
        <v>194</v>
      </c>
      <c r="I48" s="386" t="s">
        <v>179</v>
      </c>
      <c r="J48" s="809" t="s">
        <v>254</v>
      </c>
      <c r="K48" s="809" t="s">
        <v>255</v>
      </c>
      <c r="L48" s="962">
        <v>132</v>
      </c>
      <c r="M48" s="809" t="s">
        <v>996</v>
      </c>
      <c r="N48" s="1104">
        <v>8</v>
      </c>
      <c r="O48" s="1105">
        <v>8</v>
      </c>
      <c r="P48" s="1101">
        <f t="shared" si="0"/>
        <v>1</v>
      </c>
      <c r="Q48" s="1107">
        <v>0</v>
      </c>
      <c r="R48" s="1110">
        <v>0</v>
      </c>
      <c r="S48" s="1101">
        <v>0</v>
      </c>
      <c r="T48" s="1104">
        <v>0</v>
      </c>
      <c r="U48" s="1110">
        <v>0</v>
      </c>
      <c r="V48" s="389"/>
      <c r="W48" s="390"/>
      <c r="X48" s="389"/>
      <c r="Y48" s="390"/>
      <c r="Z48" s="389"/>
      <c r="AA48" s="390"/>
      <c r="AB48" s="403" t="s">
        <v>1441</v>
      </c>
    </row>
    <row r="49" spans="1:30" ht="45" customHeight="1" x14ac:dyDescent="0.25">
      <c r="A49" s="809"/>
      <c r="B49" s="837"/>
      <c r="C49" s="809"/>
      <c r="D49" s="386">
        <v>38</v>
      </c>
      <c r="E49" s="415" t="s">
        <v>195</v>
      </c>
      <c r="F49" s="386" t="s">
        <v>192</v>
      </c>
      <c r="G49" s="386" t="s">
        <v>193</v>
      </c>
      <c r="H49" s="386" t="s">
        <v>194</v>
      </c>
      <c r="I49" s="386" t="s">
        <v>179</v>
      </c>
      <c r="J49" s="809"/>
      <c r="K49" s="809"/>
      <c r="L49" s="962"/>
      <c r="M49" s="809"/>
      <c r="N49" s="1104"/>
      <c r="O49" s="1105"/>
      <c r="P49" s="1101"/>
      <c r="Q49" s="1107"/>
      <c r="R49" s="1110"/>
      <c r="S49" s="1101"/>
      <c r="T49" s="1104"/>
      <c r="U49" s="1110"/>
      <c r="V49" s="389"/>
      <c r="W49" s="390"/>
      <c r="X49" s="389"/>
      <c r="Y49" s="390"/>
      <c r="Z49" s="389"/>
      <c r="AA49" s="390"/>
      <c r="AB49" s="403" t="s">
        <v>1420</v>
      </c>
    </row>
    <row r="50" spans="1:30" ht="63.75" x14ac:dyDescent="0.25">
      <c r="A50" s="809"/>
      <c r="B50" s="837"/>
      <c r="C50" s="809"/>
      <c r="D50" s="386">
        <v>39</v>
      </c>
      <c r="E50" s="415" t="s">
        <v>196</v>
      </c>
      <c r="F50" s="386" t="s">
        <v>197</v>
      </c>
      <c r="G50" s="386" t="s">
        <v>198</v>
      </c>
      <c r="H50" s="386" t="s">
        <v>199</v>
      </c>
      <c r="I50" s="386" t="s">
        <v>179</v>
      </c>
      <c r="J50" s="809" t="s">
        <v>254</v>
      </c>
      <c r="K50" s="809" t="s">
        <v>249</v>
      </c>
      <c r="L50" s="1108">
        <v>154</v>
      </c>
      <c r="M50" s="837" t="s">
        <v>258</v>
      </c>
      <c r="N50" s="1102">
        <v>5</v>
      </c>
      <c r="O50" s="1103">
        <v>1</v>
      </c>
      <c r="P50" s="1101">
        <f>(O50/N50)*1</f>
        <v>0.2</v>
      </c>
      <c r="Q50" s="1107">
        <v>0</v>
      </c>
      <c r="R50" s="975">
        <v>0</v>
      </c>
      <c r="S50" s="1101">
        <v>0</v>
      </c>
      <c r="T50" s="1102">
        <v>0</v>
      </c>
      <c r="U50" s="975">
        <v>0</v>
      </c>
      <c r="V50" s="389"/>
      <c r="W50" s="390"/>
      <c r="X50" s="389"/>
      <c r="Y50" s="390"/>
      <c r="Z50" s="389"/>
      <c r="AA50" s="390"/>
      <c r="AB50" s="403" t="s">
        <v>1420</v>
      </c>
    </row>
    <row r="51" spans="1:30" ht="51" x14ac:dyDescent="0.25">
      <c r="A51" s="809"/>
      <c r="B51" s="837"/>
      <c r="C51" s="809"/>
      <c r="D51" s="386">
        <v>40</v>
      </c>
      <c r="E51" s="415" t="s">
        <v>200</v>
      </c>
      <c r="F51" s="386" t="s">
        <v>201</v>
      </c>
      <c r="G51" s="386" t="s">
        <v>202</v>
      </c>
      <c r="H51" s="386" t="s">
        <v>203</v>
      </c>
      <c r="I51" s="386" t="s">
        <v>204</v>
      </c>
      <c r="J51" s="809"/>
      <c r="K51" s="809"/>
      <c r="L51" s="1108"/>
      <c r="M51" s="837"/>
      <c r="N51" s="1102"/>
      <c r="O51" s="1103"/>
      <c r="P51" s="1101"/>
      <c r="Q51" s="1107"/>
      <c r="R51" s="975"/>
      <c r="S51" s="1101"/>
      <c r="T51" s="1102"/>
      <c r="U51" s="975"/>
      <c r="V51" s="389"/>
      <c r="W51" s="390"/>
      <c r="X51" s="389"/>
      <c r="Y51" s="390"/>
      <c r="Z51" s="389"/>
      <c r="AA51" s="390"/>
      <c r="AB51" s="403" t="s">
        <v>1420</v>
      </c>
    </row>
    <row r="52" spans="1:30" ht="63.75" x14ac:dyDescent="0.25">
      <c r="A52" s="809" t="s">
        <v>292</v>
      </c>
      <c r="B52" s="809" t="s">
        <v>293</v>
      </c>
      <c r="C52" s="809" t="s">
        <v>294</v>
      </c>
      <c r="D52" s="386">
        <v>41</v>
      </c>
      <c r="E52" s="386" t="s">
        <v>295</v>
      </c>
      <c r="F52" s="386" t="s">
        <v>296</v>
      </c>
      <c r="G52" s="386" t="s">
        <v>297</v>
      </c>
      <c r="H52" s="386" t="s">
        <v>298</v>
      </c>
      <c r="I52" s="386" t="s">
        <v>299</v>
      </c>
      <c r="J52" s="386" t="s">
        <v>382</v>
      </c>
      <c r="K52" s="386" t="s">
        <v>383</v>
      </c>
      <c r="L52" s="392">
        <v>250</v>
      </c>
      <c r="M52" s="386" t="s">
        <v>384</v>
      </c>
      <c r="N52" s="389">
        <v>3</v>
      </c>
      <c r="O52" s="389">
        <v>1</v>
      </c>
      <c r="P52" s="207">
        <f t="shared" si="0"/>
        <v>0.33333333333333331</v>
      </c>
      <c r="Q52" s="389">
        <v>0</v>
      </c>
      <c r="R52" s="390">
        <v>0</v>
      </c>
      <c r="S52" s="207">
        <v>0</v>
      </c>
      <c r="T52" s="389">
        <v>0</v>
      </c>
      <c r="U52" s="390">
        <v>0</v>
      </c>
      <c r="V52" s="389"/>
      <c r="W52" s="390"/>
      <c r="X52" s="389"/>
      <c r="Y52" s="390"/>
      <c r="Z52" s="389"/>
      <c r="AA52" s="390"/>
      <c r="AB52" s="403" t="s">
        <v>1420</v>
      </c>
    </row>
    <row r="53" spans="1:30" ht="63.75" x14ac:dyDescent="0.25">
      <c r="A53" s="809"/>
      <c r="B53" s="809"/>
      <c r="C53" s="809"/>
      <c r="D53" s="386">
        <v>42</v>
      </c>
      <c r="E53" s="386" t="s">
        <v>300</v>
      </c>
      <c r="F53" s="386" t="s">
        <v>301</v>
      </c>
      <c r="G53" s="386" t="s">
        <v>302</v>
      </c>
      <c r="H53" s="386" t="s">
        <v>303</v>
      </c>
      <c r="I53" s="386" t="s">
        <v>304</v>
      </c>
      <c r="J53" s="809" t="s">
        <v>215</v>
      </c>
      <c r="K53" s="809" t="s">
        <v>216</v>
      </c>
      <c r="L53" s="962">
        <v>197</v>
      </c>
      <c r="M53" s="809" t="s">
        <v>217</v>
      </c>
      <c r="N53" s="1102">
        <v>1</v>
      </c>
      <c r="O53" s="1103">
        <v>0.2</v>
      </c>
      <c r="P53" s="1101">
        <f t="shared" si="0"/>
        <v>0.2</v>
      </c>
      <c r="Q53" s="974">
        <v>0</v>
      </c>
      <c r="R53" s="975">
        <v>0</v>
      </c>
      <c r="S53" s="1101">
        <v>0</v>
      </c>
      <c r="T53" s="1102">
        <v>0</v>
      </c>
      <c r="U53" s="975">
        <v>0</v>
      </c>
      <c r="V53" s="389"/>
      <c r="W53" s="390"/>
      <c r="X53" s="389"/>
      <c r="Y53" s="390"/>
      <c r="Z53" s="389"/>
      <c r="AA53" s="390"/>
      <c r="AB53" s="403" t="s">
        <v>1420</v>
      </c>
      <c r="AC53" s="177" t="s">
        <v>1466</v>
      </c>
      <c r="AD53" s="177" t="s">
        <v>1466</v>
      </c>
    </row>
    <row r="54" spans="1:30" ht="89.25" x14ac:dyDescent="0.25">
      <c r="A54" s="809"/>
      <c r="B54" s="809"/>
      <c r="C54" s="809"/>
      <c r="D54" s="386">
        <v>43</v>
      </c>
      <c r="E54" s="386" t="s">
        <v>305</v>
      </c>
      <c r="F54" s="386" t="s">
        <v>306</v>
      </c>
      <c r="G54" s="386" t="s">
        <v>307</v>
      </c>
      <c r="H54" s="386" t="s">
        <v>308</v>
      </c>
      <c r="I54" s="386" t="s">
        <v>309</v>
      </c>
      <c r="J54" s="809"/>
      <c r="K54" s="809"/>
      <c r="L54" s="962"/>
      <c r="M54" s="809"/>
      <c r="N54" s="1102"/>
      <c r="O54" s="1103"/>
      <c r="P54" s="1101"/>
      <c r="Q54" s="974"/>
      <c r="R54" s="975"/>
      <c r="S54" s="1101"/>
      <c r="T54" s="1102"/>
      <c r="U54" s="975"/>
      <c r="V54" s="389"/>
      <c r="W54" s="390"/>
      <c r="X54" s="389"/>
      <c r="Y54" s="390"/>
      <c r="Z54" s="389"/>
      <c r="AA54" s="390"/>
      <c r="AB54" s="403" t="s">
        <v>1420</v>
      </c>
      <c r="AC54" s="412">
        <v>0</v>
      </c>
      <c r="AD54" s="413">
        <v>0.15</v>
      </c>
    </row>
    <row r="55" spans="1:30" ht="76.5" x14ac:dyDescent="0.25">
      <c r="A55" s="809"/>
      <c r="B55" s="809"/>
      <c r="C55" s="809"/>
      <c r="D55" s="386">
        <v>44</v>
      </c>
      <c r="E55" s="386" t="s">
        <v>310</v>
      </c>
      <c r="F55" s="386" t="s">
        <v>311</v>
      </c>
      <c r="G55" s="386" t="s">
        <v>312</v>
      </c>
      <c r="H55" s="386" t="s">
        <v>313</v>
      </c>
      <c r="I55" s="386" t="s">
        <v>314</v>
      </c>
      <c r="J55" s="809"/>
      <c r="K55" s="809"/>
      <c r="L55" s="962"/>
      <c r="M55" s="809"/>
      <c r="N55" s="1102"/>
      <c r="O55" s="1103"/>
      <c r="P55" s="1101"/>
      <c r="Q55" s="974"/>
      <c r="R55" s="975"/>
      <c r="S55" s="1101"/>
      <c r="T55" s="1102"/>
      <c r="U55" s="975"/>
      <c r="V55" s="389"/>
      <c r="W55" s="390"/>
      <c r="X55" s="389"/>
      <c r="Y55" s="390"/>
      <c r="Z55" s="389"/>
      <c r="AA55" s="390"/>
      <c r="AB55" s="403" t="s">
        <v>1420</v>
      </c>
    </row>
    <row r="56" spans="1:30" ht="114.75" x14ac:dyDescent="0.25">
      <c r="A56" s="809"/>
      <c r="B56" s="809" t="s">
        <v>380</v>
      </c>
      <c r="C56" s="386" t="s">
        <v>315</v>
      </c>
      <c r="D56" s="386">
        <v>45</v>
      </c>
      <c r="E56" s="386" t="s">
        <v>316</v>
      </c>
      <c r="F56" s="386" t="s">
        <v>317</v>
      </c>
      <c r="G56" s="386" t="s">
        <v>318</v>
      </c>
      <c r="H56" s="386" t="s">
        <v>319</v>
      </c>
      <c r="I56" s="386" t="s">
        <v>320</v>
      </c>
      <c r="J56" s="388" t="s">
        <v>385</v>
      </c>
      <c r="K56" s="388" t="s">
        <v>386</v>
      </c>
      <c r="L56" s="391" t="s">
        <v>1080</v>
      </c>
      <c r="M56" s="386" t="s">
        <v>388</v>
      </c>
      <c r="N56" s="389">
        <v>12</v>
      </c>
      <c r="O56" s="389">
        <v>8</v>
      </c>
      <c r="P56" s="207">
        <f>(O56/N56)*1</f>
        <v>0.66666666666666663</v>
      </c>
      <c r="Q56" s="389">
        <v>0</v>
      </c>
      <c r="R56" s="390">
        <v>0</v>
      </c>
      <c r="S56" s="207">
        <v>0</v>
      </c>
      <c r="T56" s="389">
        <v>0</v>
      </c>
      <c r="U56" s="390">
        <v>0</v>
      </c>
      <c r="V56" s="389"/>
      <c r="W56" s="390"/>
      <c r="X56" s="389"/>
      <c r="Y56" s="390"/>
      <c r="Z56" s="389"/>
      <c r="AA56" s="390"/>
      <c r="AB56" s="403" t="s">
        <v>1420</v>
      </c>
    </row>
    <row r="57" spans="1:30" ht="190.5" customHeight="1" x14ac:dyDescent="0.25">
      <c r="A57" s="809"/>
      <c r="B57" s="809"/>
      <c r="C57" s="809" t="s">
        <v>321</v>
      </c>
      <c r="D57" s="386">
        <v>46</v>
      </c>
      <c r="E57" s="386" t="s">
        <v>322</v>
      </c>
      <c r="F57" s="386" t="s">
        <v>323</v>
      </c>
      <c r="G57" s="386" t="s">
        <v>324</v>
      </c>
      <c r="H57" s="386" t="s">
        <v>325</v>
      </c>
      <c r="I57" s="399" t="s">
        <v>326</v>
      </c>
      <c r="J57" s="809" t="s">
        <v>215</v>
      </c>
      <c r="K57" s="809" t="s">
        <v>216</v>
      </c>
      <c r="L57" s="963">
        <v>197</v>
      </c>
      <c r="M57" s="809" t="s">
        <v>217</v>
      </c>
      <c r="N57" s="1102">
        <v>1</v>
      </c>
      <c r="O57" s="1103">
        <v>0.2</v>
      </c>
      <c r="P57" s="1101">
        <f>(O57/N57)*1</f>
        <v>0.2</v>
      </c>
      <c r="Q57" s="974">
        <v>0</v>
      </c>
      <c r="R57" s="975">
        <v>0</v>
      </c>
      <c r="S57" s="1101">
        <v>0.15</v>
      </c>
      <c r="T57" s="1102">
        <v>0</v>
      </c>
      <c r="U57" s="975">
        <v>59520000</v>
      </c>
      <c r="V57" s="389"/>
      <c r="W57" s="390"/>
      <c r="X57" s="389"/>
      <c r="Y57" s="390"/>
      <c r="Z57" s="389"/>
      <c r="AA57" s="390"/>
      <c r="AB57" s="404" t="s">
        <v>1442</v>
      </c>
    </row>
    <row r="58" spans="1:30" ht="140.25" x14ac:dyDescent="0.25">
      <c r="A58" s="809"/>
      <c r="B58" s="809"/>
      <c r="C58" s="809"/>
      <c r="D58" s="386">
        <v>47</v>
      </c>
      <c r="E58" s="415" t="s">
        <v>327</v>
      </c>
      <c r="F58" s="386" t="s">
        <v>328</v>
      </c>
      <c r="G58" s="386" t="s">
        <v>329</v>
      </c>
      <c r="H58" s="386" t="s">
        <v>330</v>
      </c>
      <c r="I58" s="386" t="s">
        <v>331</v>
      </c>
      <c r="J58" s="809"/>
      <c r="K58" s="809"/>
      <c r="L58" s="963"/>
      <c r="M58" s="809"/>
      <c r="N58" s="1102"/>
      <c r="O58" s="1103"/>
      <c r="P58" s="1101"/>
      <c r="Q58" s="974"/>
      <c r="R58" s="975"/>
      <c r="S58" s="1101"/>
      <c r="T58" s="1102"/>
      <c r="U58" s="975"/>
      <c r="V58" s="389"/>
      <c r="W58" s="390"/>
      <c r="X58" s="389"/>
      <c r="Y58" s="390"/>
      <c r="Z58" s="389"/>
      <c r="AA58" s="390"/>
      <c r="AB58" s="404" t="s">
        <v>1431</v>
      </c>
      <c r="AC58" s="177">
        <v>15</v>
      </c>
    </row>
    <row r="59" spans="1:30" ht="114.75" x14ac:dyDescent="0.25">
      <c r="A59" s="809"/>
      <c r="B59" s="809"/>
      <c r="C59" s="809"/>
      <c r="D59" s="386">
        <v>48</v>
      </c>
      <c r="E59" s="415" t="s">
        <v>332</v>
      </c>
      <c r="F59" s="386" t="s">
        <v>333</v>
      </c>
      <c r="G59" s="386" t="s">
        <v>334</v>
      </c>
      <c r="H59" s="386" t="s">
        <v>335</v>
      </c>
      <c r="I59" s="399" t="s">
        <v>336</v>
      </c>
      <c r="J59" s="809"/>
      <c r="K59" s="809"/>
      <c r="L59" s="963"/>
      <c r="M59" s="809"/>
      <c r="N59" s="1102"/>
      <c r="O59" s="1103"/>
      <c r="P59" s="1101"/>
      <c r="Q59" s="974"/>
      <c r="R59" s="975"/>
      <c r="S59" s="1101"/>
      <c r="T59" s="1102"/>
      <c r="U59" s="975"/>
      <c r="V59" s="389"/>
      <c r="W59" s="390"/>
      <c r="X59" s="389"/>
      <c r="Y59" s="390"/>
      <c r="Z59" s="389"/>
      <c r="AA59" s="390"/>
      <c r="AB59" s="404" t="s">
        <v>1085</v>
      </c>
    </row>
    <row r="60" spans="1:30" ht="102" x14ac:dyDescent="0.25">
      <c r="A60" s="809"/>
      <c r="B60" s="809"/>
      <c r="C60" s="809" t="s">
        <v>337</v>
      </c>
      <c r="D60" s="386">
        <v>49</v>
      </c>
      <c r="E60" s="415" t="s">
        <v>338</v>
      </c>
      <c r="F60" s="386" t="s">
        <v>339</v>
      </c>
      <c r="G60" s="386" t="s">
        <v>340</v>
      </c>
      <c r="H60" s="386" t="s">
        <v>341</v>
      </c>
      <c r="I60" s="399" t="s">
        <v>342</v>
      </c>
      <c r="J60" s="809"/>
      <c r="K60" s="809"/>
      <c r="L60" s="963"/>
      <c r="M60" s="809"/>
      <c r="N60" s="1102"/>
      <c r="O60" s="1103"/>
      <c r="P60" s="1101"/>
      <c r="Q60" s="974"/>
      <c r="R60" s="975"/>
      <c r="S60" s="1101"/>
      <c r="T60" s="1102"/>
      <c r="U60" s="975"/>
      <c r="V60" s="389"/>
      <c r="W60" s="390"/>
      <c r="X60" s="389"/>
      <c r="Y60" s="390"/>
      <c r="Z60" s="389"/>
      <c r="AA60" s="390"/>
      <c r="AB60" s="403" t="s">
        <v>1420</v>
      </c>
    </row>
    <row r="61" spans="1:30" ht="102" x14ac:dyDescent="0.25">
      <c r="A61" s="809"/>
      <c r="B61" s="809"/>
      <c r="C61" s="809"/>
      <c r="D61" s="386">
        <v>50</v>
      </c>
      <c r="E61" s="386" t="s">
        <v>343</v>
      </c>
      <c r="F61" s="386" t="s">
        <v>344</v>
      </c>
      <c r="G61" s="386" t="s">
        <v>345</v>
      </c>
      <c r="H61" s="386" t="s">
        <v>346</v>
      </c>
      <c r="I61" s="386" t="s">
        <v>347</v>
      </c>
      <c r="J61" s="386" t="s">
        <v>406</v>
      </c>
      <c r="K61" s="386" t="s">
        <v>998</v>
      </c>
      <c r="L61" s="202">
        <v>20</v>
      </c>
      <c r="M61" s="386" t="s">
        <v>997</v>
      </c>
      <c r="N61" s="155">
        <v>70</v>
      </c>
      <c r="O61" s="157">
        <v>70</v>
      </c>
      <c r="P61" s="207">
        <f t="shared" ref="P61:P96" si="1">(O61/N61)*1</f>
        <v>1</v>
      </c>
      <c r="Q61" s="179">
        <v>0</v>
      </c>
      <c r="R61" s="167">
        <v>0</v>
      </c>
      <c r="S61" s="207">
        <v>0</v>
      </c>
      <c r="T61" s="155">
        <v>0</v>
      </c>
      <c r="U61" s="167">
        <v>0</v>
      </c>
      <c r="V61" s="389"/>
      <c r="W61" s="390"/>
      <c r="X61" s="389"/>
      <c r="Y61" s="390"/>
      <c r="Z61" s="389"/>
      <c r="AA61" s="390"/>
      <c r="AB61" s="403" t="s">
        <v>1420</v>
      </c>
      <c r="AC61" s="177">
        <v>0</v>
      </c>
    </row>
    <row r="62" spans="1:30" ht="102" x14ac:dyDescent="0.25">
      <c r="A62" s="809"/>
      <c r="B62" s="809" t="s">
        <v>381</v>
      </c>
      <c r="C62" s="837" t="s">
        <v>348</v>
      </c>
      <c r="D62" s="386">
        <v>51</v>
      </c>
      <c r="E62" s="187" t="s">
        <v>349</v>
      </c>
      <c r="F62" s="386" t="s">
        <v>350</v>
      </c>
      <c r="G62" s="386" t="s">
        <v>351</v>
      </c>
      <c r="H62" s="386" t="s">
        <v>352</v>
      </c>
      <c r="I62" s="386" t="s">
        <v>1022</v>
      </c>
      <c r="J62" s="809" t="s">
        <v>233</v>
      </c>
      <c r="K62" s="809" t="s">
        <v>234</v>
      </c>
      <c r="L62" s="963">
        <v>197</v>
      </c>
      <c r="M62" s="809" t="s">
        <v>217</v>
      </c>
      <c r="N62" s="1102">
        <v>1</v>
      </c>
      <c r="O62" s="1103">
        <v>0.2</v>
      </c>
      <c r="P62" s="1101">
        <f t="shared" si="1"/>
        <v>0.2</v>
      </c>
      <c r="Q62" s="974">
        <v>0</v>
      </c>
      <c r="R62" s="975">
        <v>0</v>
      </c>
      <c r="S62" s="1101">
        <v>0</v>
      </c>
      <c r="T62" s="1102">
        <v>0</v>
      </c>
      <c r="U62" s="975">
        <v>0</v>
      </c>
      <c r="V62" s="389"/>
      <c r="W62" s="390"/>
      <c r="X62" s="389"/>
      <c r="Y62" s="390"/>
      <c r="Z62" s="389"/>
      <c r="AA62" s="390"/>
      <c r="AB62" s="403" t="s">
        <v>1420</v>
      </c>
    </row>
    <row r="63" spans="1:30" ht="89.25" x14ac:dyDescent="0.25">
      <c r="A63" s="809"/>
      <c r="B63" s="809"/>
      <c r="C63" s="837"/>
      <c r="D63" s="386">
        <v>52</v>
      </c>
      <c r="E63" s="416" t="s">
        <v>354</v>
      </c>
      <c r="F63" s="386" t="s">
        <v>355</v>
      </c>
      <c r="G63" s="386" t="s">
        <v>356</v>
      </c>
      <c r="H63" s="386" t="s">
        <v>357</v>
      </c>
      <c r="I63" s="386" t="s">
        <v>353</v>
      </c>
      <c r="J63" s="809"/>
      <c r="K63" s="809"/>
      <c r="L63" s="963"/>
      <c r="M63" s="809"/>
      <c r="N63" s="1102"/>
      <c r="O63" s="1103"/>
      <c r="P63" s="1101"/>
      <c r="Q63" s="974"/>
      <c r="R63" s="975"/>
      <c r="S63" s="1101"/>
      <c r="T63" s="1102"/>
      <c r="U63" s="975"/>
      <c r="V63" s="389"/>
      <c r="W63" s="390"/>
      <c r="X63" s="389"/>
      <c r="Y63" s="390"/>
      <c r="Z63" s="389"/>
      <c r="AA63" s="390"/>
      <c r="AB63" s="403" t="s">
        <v>1420</v>
      </c>
      <c r="AC63" s="177">
        <v>0</v>
      </c>
    </row>
    <row r="64" spans="1:30" ht="165.75" x14ac:dyDescent="0.25">
      <c r="A64" s="809"/>
      <c r="B64" s="809"/>
      <c r="C64" s="837"/>
      <c r="D64" s="386">
        <v>53</v>
      </c>
      <c r="E64" s="187" t="s">
        <v>358</v>
      </c>
      <c r="F64" s="386" t="s">
        <v>359</v>
      </c>
      <c r="G64" s="386" t="s">
        <v>360</v>
      </c>
      <c r="H64" s="386" t="s">
        <v>361</v>
      </c>
      <c r="I64" s="386" t="s">
        <v>362</v>
      </c>
      <c r="J64" s="809"/>
      <c r="K64" s="809"/>
      <c r="L64" s="963"/>
      <c r="M64" s="809"/>
      <c r="N64" s="1102"/>
      <c r="O64" s="1103"/>
      <c r="P64" s="1101"/>
      <c r="Q64" s="974"/>
      <c r="R64" s="975"/>
      <c r="S64" s="1101"/>
      <c r="T64" s="1102"/>
      <c r="U64" s="975"/>
      <c r="V64" s="389"/>
      <c r="W64" s="390"/>
      <c r="X64" s="389"/>
      <c r="Y64" s="390"/>
      <c r="Z64" s="389"/>
      <c r="AA64" s="390"/>
      <c r="AB64" s="403" t="s">
        <v>1443</v>
      </c>
    </row>
    <row r="65" spans="1:31" ht="76.5" x14ac:dyDescent="0.25">
      <c r="A65" s="809"/>
      <c r="B65" s="809"/>
      <c r="C65" s="837"/>
      <c r="D65" s="386">
        <v>54</v>
      </c>
      <c r="E65" s="416" t="s">
        <v>363</v>
      </c>
      <c r="F65" s="386" t="s">
        <v>364</v>
      </c>
      <c r="G65" s="386" t="s">
        <v>365</v>
      </c>
      <c r="H65" s="386" t="s">
        <v>366</v>
      </c>
      <c r="I65" s="399" t="s">
        <v>367</v>
      </c>
      <c r="J65" s="809"/>
      <c r="K65" s="809"/>
      <c r="L65" s="963"/>
      <c r="M65" s="809"/>
      <c r="N65" s="1102"/>
      <c r="O65" s="1103"/>
      <c r="P65" s="1101"/>
      <c r="Q65" s="974"/>
      <c r="R65" s="975"/>
      <c r="S65" s="1101"/>
      <c r="T65" s="1102"/>
      <c r="U65" s="975"/>
      <c r="V65" s="389"/>
      <c r="W65" s="390"/>
      <c r="X65" s="389"/>
      <c r="Y65" s="390"/>
      <c r="Z65" s="389"/>
      <c r="AA65" s="390"/>
      <c r="AB65" s="394" t="s">
        <v>1425</v>
      </c>
    </row>
    <row r="66" spans="1:31" ht="76.5" customHeight="1" x14ac:dyDescent="0.25">
      <c r="A66" s="809"/>
      <c r="B66" s="809" t="s">
        <v>368</v>
      </c>
      <c r="C66" s="809" t="s">
        <v>369</v>
      </c>
      <c r="D66" s="386">
        <v>55</v>
      </c>
      <c r="E66" s="415" t="s">
        <v>370</v>
      </c>
      <c r="F66" s="386" t="s">
        <v>371</v>
      </c>
      <c r="G66" s="386" t="s">
        <v>372</v>
      </c>
      <c r="H66" s="386" t="s">
        <v>373</v>
      </c>
      <c r="I66" s="386" t="s">
        <v>374</v>
      </c>
      <c r="J66" s="809"/>
      <c r="K66" s="809"/>
      <c r="L66" s="963"/>
      <c r="M66" s="809"/>
      <c r="N66" s="1102"/>
      <c r="O66" s="1103"/>
      <c r="P66" s="1101"/>
      <c r="Q66" s="974"/>
      <c r="R66" s="975"/>
      <c r="S66" s="1101"/>
      <c r="T66" s="1102"/>
      <c r="U66" s="975"/>
      <c r="V66" s="389"/>
      <c r="W66" s="390"/>
      <c r="X66" s="389"/>
      <c r="Y66" s="390"/>
      <c r="Z66" s="389"/>
      <c r="AA66" s="390"/>
      <c r="AB66" s="241" t="s">
        <v>1449</v>
      </c>
    </row>
    <row r="67" spans="1:31" ht="76.5" x14ac:dyDescent="0.25">
      <c r="A67" s="809"/>
      <c r="B67" s="809"/>
      <c r="C67" s="809"/>
      <c r="D67" s="386">
        <v>56</v>
      </c>
      <c r="E67" s="415" t="s">
        <v>375</v>
      </c>
      <c r="F67" s="386" t="s">
        <v>376</v>
      </c>
      <c r="G67" s="386" t="s">
        <v>377</v>
      </c>
      <c r="H67" s="386" t="s">
        <v>378</v>
      </c>
      <c r="I67" s="386" t="s">
        <v>379</v>
      </c>
      <c r="J67" s="809"/>
      <c r="K67" s="809"/>
      <c r="L67" s="963"/>
      <c r="M67" s="809"/>
      <c r="N67" s="1102"/>
      <c r="O67" s="1103"/>
      <c r="P67" s="1101"/>
      <c r="Q67" s="974"/>
      <c r="R67" s="975"/>
      <c r="S67" s="1101"/>
      <c r="T67" s="1102"/>
      <c r="U67" s="975"/>
      <c r="V67" s="389"/>
      <c r="W67" s="390"/>
      <c r="X67" s="389"/>
      <c r="Y67" s="390"/>
      <c r="Z67" s="389"/>
      <c r="AA67" s="390"/>
      <c r="AB67" s="403" t="s">
        <v>1420</v>
      </c>
    </row>
    <row r="68" spans="1:31" ht="153" x14ac:dyDescent="0.25">
      <c r="A68" s="837" t="s">
        <v>393</v>
      </c>
      <c r="B68" s="809" t="s">
        <v>394</v>
      </c>
      <c r="C68" s="809" t="s">
        <v>1086</v>
      </c>
      <c r="D68" s="386">
        <v>57</v>
      </c>
      <c r="E68" s="386" t="s">
        <v>396</v>
      </c>
      <c r="F68" s="386" t="s">
        <v>397</v>
      </c>
      <c r="G68" s="386" t="s">
        <v>398</v>
      </c>
      <c r="H68" s="386" t="s">
        <v>399</v>
      </c>
      <c r="I68" s="386" t="s">
        <v>400</v>
      </c>
      <c r="J68" s="386" t="s">
        <v>1000</v>
      </c>
      <c r="K68" s="386" t="s">
        <v>1001</v>
      </c>
      <c r="L68" s="204">
        <v>116</v>
      </c>
      <c r="M68" s="388" t="s">
        <v>999</v>
      </c>
      <c r="N68" s="162">
        <v>10</v>
      </c>
      <c r="O68" s="188">
        <v>0</v>
      </c>
      <c r="P68" s="207">
        <f t="shared" si="1"/>
        <v>0</v>
      </c>
      <c r="Q68" s="184">
        <v>0</v>
      </c>
      <c r="R68" s="184">
        <v>0</v>
      </c>
      <c r="S68" s="207">
        <v>0</v>
      </c>
      <c r="T68" s="162">
        <v>0</v>
      </c>
      <c r="U68" s="184">
        <v>0</v>
      </c>
      <c r="V68" s="389"/>
      <c r="W68" s="390"/>
      <c r="X68" s="389"/>
      <c r="Y68" s="390"/>
      <c r="Z68" s="389"/>
      <c r="AA68" s="390"/>
      <c r="AB68" s="394" t="s">
        <v>1423</v>
      </c>
      <c r="AD68" s="177">
        <v>0</v>
      </c>
      <c r="AE68" s="177" t="s">
        <v>1466</v>
      </c>
    </row>
    <row r="69" spans="1:31" ht="231.75" customHeight="1" x14ac:dyDescent="0.25">
      <c r="A69" s="837"/>
      <c r="B69" s="809"/>
      <c r="C69" s="809"/>
      <c r="D69" s="386">
        <v>58</v>
      </c>
      <c r="E69" s="386" t="s">
        <v>401</v>
      </c>
      <c r="F69" s="386" t="s">
        <v>402</v>
      </c>
      <c r="G69" s="386" t="s">
        <v>403</v>
      </c>
      <c r="H69" s="386" t="s">
        <v>404</v>
      </c>
      <c r="I69" s="386" t="s">
        <v>405</v>
      </c>
      <c r="J69" s="388" t="s">
        <v>406</v>
      </c>
      <c r="K69" s="388" t="s">
        <v>407</v>
      </c>
      <c r="L69" s="392">
        <v>207</v>
      </c>
      <c r="M69" s="402" t="s">
        <v>408</v>
      </c>
      <c r="N69" s="162">
        <v>1</v>
      </c>
      <c r="O69" s="188">
        <v>0.2</v>
      </c>
      <c r="P69" s="207">
        <f t="shared" si="1"/>
        <v>0.2</v>
      </c>
      <c r="Q69" s="389">
        <v>0</v>
      </c>
      <c r="R69" s="173">
        <v>0</v>
      </c>
      <c r="S69" s="207">
        <v>0</v>
      </c>
      <c r="T69" s="162">
        <v>0</v>
      </c>
      <c r="U69" s="173">
        <v>0</v>
      </c>
      <c r="V69" s="389"/>
      <c r="W69" s="390"/>
      <c r="X69" s="389"/>
      <c r="Y69" s="390"/>
      <c r="Z69" s="389"/>
      <c r="AA69" s="390"/>
      <c r="AB69" s="394" t="s">
        <v>1453</v>
      </c>
      <c r="AC69" s="93"/>
    </row>
    <row r="70" spans="1:31" ht="182.25" customHeight="1" x14ac:dyDescent="0.25">
      <c r="A70" s="837"/>
      <c r="B70" s="809"/>
      <c r="C70" s="809"/>
      <c r="D70" s="386">
        <v>59</v>
      </c>
      <c r="E70" s="386" t="s">
        <v>409</v>
      </c>
      <c r="F70" s="386" t="s">
        <v>410</v>
      </c>
      <c r="G70" s="386" t="s">
        <v>411</v>
      </c>
      <c r="H70" s="386" t="s">
        <v>412</v>
      </c>
      <c r="I70" s="386" t="s">
        <v>413</v>
      </c>
      <c r="J70" s="386" t="s">
        <v>1002</v>
      </c>
      <c r="K70" s="386" t="s">
        <v>990</v>
      </c>
      <c r="L70" s="388">
        <v>22</v>
      </c>
      <c r="M70" s="388" t="s">
        <v>991</v>
      </c>
      <c r="N70" s="155">
        <v>2</v>
      </c>
      <c r="O70" s="163">
        <v>0.5</v>
      </c>
      <c r="P70" s="207">
        <f t="shared" si="1"/>
        <v>0.25</v>
      </c>
      <c r="Q70" s="179">
        <v>0</v>
      </c>
      <c r="R70" s="167">
        <v>0</v>
      </c>
      <c r="S70" s="207">
        <v>0</v>
      </c>
      <c r="T70" s="155">
        <v>0</v>
      </c>
      <c r="U70" s="167">
        <v>0</v>
      </c>
      <c r="V70" s="389"/>
      <c r="W70" s="390"/>
      <c r="X70" s="389"/>
      <c r="Y70" s="390"/>
      <c r="Z70" s="389"/>
      <c r="AA70" s="390"/>
      <c r="AB70" s="394" t="s">
        <v>1432</v>
      </c>
    </row>
    <row r="71" spans="1:31" ht="150" x14ac:dyDescent="0.25">
      <c r="A71" s="837"/>
      <c r="B71" s="809"/>
      <c r="C71" s="809"/>
      <c r="D71" s="386">
        <v>60</v>
      </c>
      <c r="E71" s="387" t="s">
        <v>414</v>
      </c>
      <c r="F71" s="387" t="s">
        <v>415</v>
      </c>
      <c r="G71" s="387" t="s">
        <v>416</v>
      </c>
      <c r="H71" s="407" t="s">
        <v>417</v>
      </c>
      <c r="I71" s="387" t="s">
        <v>413</v>
      </c>
      <c r="J71" s="386" t="s">
        <v>1000</v>
      </c>
      <c r="K71" s="386" t="s">
        <v>1001</v>
      </c>
      <c r="L71" s="388">
        <v>116</v>
      </c>
      <c r="M71" s="388" t="s">
        <v>1003</v>
      </c>
      <c r="N71" s="162">
        <v>10</v>
      </c>
      <c r="O71" s="188">
        <v>0</v>
      </c>
      <c r="P71" s="207">
        <f t="shared" si="1"/>
        <v>0</v>
      </c>
      <c r="Q71" s="184">
        <v>0</v>
      </c>
      <c r="R71" s="184">
        <v>0</v>
      </c>
      <c r="S71" s="207">
        <v>0</v>
      </c>
      <c r="T71" s="162">
        <v>0</v>
      </c>
      <c r="U71" s="184">
        <v>0</v>
      </c>
      <c r="V71" s="389"/>
      <c r="W71" s="390"/>
      <c r="X71" s="389"/>
      <c r="Y71" s="390"/>
      <c r="Z71" s="389"/>
      <c r="AA71" s="390"/>
      <c r="AB71" s="394" t="s">
        <v>1433</v>
      </c>
    </row>
    <row r="72" spans="1:31" ht="120" x14ac:dyDescent="0.25">
      <c r="A72" s="837"/>
      <c r="B72" s="809"/>
      <c r="C72" s="809" t="s">
        <v>418</v>
      </c>
      <c r="D72" s="386">
        <v>61</v>
      </c>
      <c r="E72" s="386" t="s">
        <v>419</v>
      </c>
      <c r="F72" s="386" t="s">
        <v>420</v>
      </c>
      <c r="G72" s="386" t="s">
        <v>421</v>
      </c>
      <c r="H72" s="386" t="s">
        <v>422</v>
      </c>
      <c r="I72" s="386" t="s">
        <v>423</v>
      </c>
      <c r="J72" s="386" t="s">
        <v>254</v>
      </c>
      <c r="K72" s="386" t="s">
        <v>255</v>
      </c>
      <c r="L72" s="388">
        <v>132</v>
      </c>
      <c r="M72" s="388" t="s">
        <v>996</v>
      </c>
      <c r="N72" s="389">
        <v>8</v>
      </c>
      <c r="O72" s="389">
        <v>8</v>
      </c>
      <c r="P72" s="207">
        <f t="shared" si="1"/>
        <v>1</v>
      </c>
      <c r="Q72" s="389">
        <v>0</v>
      </c>
      <c r="R72" s="184">
        <v>0</v>
      </c>
      <c r="S72" s="207">
        <v>0</v>
      </c>
      <c r="T72" s="389">
        <v>0</v>
      </c>
      <c r="U72" s="184">
        <v>0</v>
      </c>
      <c r="V72" s="389"/>
      <c r="W72" s="390"/>
      <c r="X72" s="389"/>
      <c r="Y72" s="390"/>
      <c r="Z72" s="389"/>
      <c r="AA72" s="390"/>
      <c r="AB72" s="394" t="s">
        <v>1424</v>
      </c>
      <c r="AD72" s="177">
        <v>17</v>
      </c>
      <c r="AE72" s="177" t="s">
        <v>1466</v>
      </c>
    </row>
    <row r="73" spans="1:31" ht="51" x14ac:dyDescent="0.25">
      <c r="A73" s="837"/>
      <c r="B73" s="809"/>
      <c r="C73" s="809"/>
      <c r="D73" s="386">
        <v>62</v>
      </c>
      <c r="E73" s="386" t="s">
        <v>426</v>
      </c>
      <c r="F73" s="386" t="s">
        <v>427</v>
      </c>
      <c r="G73" s="386" t="s">
        <v>428</v>
      </c>
      <c r="H73" s="386" t="s">
        <v>429</v>
      </c>
      <c r="I73" s="386" t="s">
        <v>430</v>
      </c>
      <c r="J73" s="386" t="s">
        <v>233</v>
      </c>
      <c r="K73" s="386" t="s">
        <v>234</v>
      </c>
      <c r="L73" s="388">
        <v>197</v>
      </c>
      <c r="M73" s="388" t="s">
        <v>217</v>
      </c>
      <c r="N73" s="155">
        <v>1</v>
      </c>
      <c r="O73" s="183">
        <v>0.2</v>
      </c>
      <c r="P73" s="207">
        <f t="shared" si="1"/>
        <v>0.2</v>
      </c>
      <c r="Q73" s="389">
        <v>0</v>
      </c>
      <c r="R73" s="390">
        <v>0</v>
      </c>
      <c r="S73" s="207">
        <v>0</v>
      </c>
      <c r="T73" s="155">
        <v>0</v>
      </c>
      <c r="U73" s="390">
        <v>0</v>
      </c>
      <c r="V73" s="389"/>
      <c r="W73" s="390"/>
      <c r="X73" s="389"/>
      <c r="Y73" s="390"/>
      <c r="Z73" s="389"/>
      <c r="AA73" s="390"/>
      <c r="AB73" s="403" t="s">
        <v>1434</v>
      </c>
    </row>
    <row r="74" spans="1:31" ht="63.75" x14ac:dyDescent="0.25">
      <c r="A74" s="837"/>
      <c r="B74" s="809"/>
      <c r="C74" s="809"/>
      <c r="D74" s="386">
        <v>63</v>
      </c>
      <c r="E74" s="386" t="s">
        <v>431</v>
      </c>
      <c r="F74" s="386" t="s">
        <v>432</v>
      </c>
      <c r="G74" s="386" t="s">
        <v>433</v>
      </c>
      <c r="H74" s="386" t="s">
        <v>434</v>
      </c>
      <c r="I74" s="386" t="s">
        <v>435</v>
      </c>
      <c r="J74" s="386" t="s">
        <v>96</v>
      </c>
      <c r="K74" s="386" t="s">
        <v>96</v>
      </c>
      <c r="L74" s="386" t="s">
        <v>96</v>
      </c>
      <c r="M74" s="386" t="s">
        <v>96</v>
      </c>
      <c r="N74" s="389">
        <v>1</v>
      </c>
      <c r="O74" s="389">
        <v>0</v>
      </c>
      <c r="P74" s="207">
        <f t="shared" si="1"/>
        <v>0</v>
      </c>
      <c r="Q74" s="389">
        <v>1</v>
      </c>
      <c r="R74" s="390">
        <f>U74+W74+Y74+AA74</f>
        <v>0</v>
      </c>
      <c r="S74" s="207">
        <v>0</v>
      </c>
      <c r="T74" s="389">
        <v>0</v>
      </c>
      <c r="U74" s="390">
        <v>0</v>
      </c>
      <c r="V74" s="389"/>
      <c r="W74" s="390"/>
      <c r="X74" s="389"/>
      <c r="Y74" s="390"/>
      <c r="Z74" s="389"/>
      <c r="AA74" s="390"/>
      <c r="AB74" s="403" t="s">
        <v>1420</v>
      </c>
    </row>
    <row r="75" spans="1:31" ht="38.25" x14ac:dyDescent="0.25">
      <c r="A75" s="837"/>
      <c r="B75" s="809"/>
      <c r="C75" s="809"/>
      <c r="D75" s="386">
        <v>64</v>
      </c>
      <c r="E75" s="387" t="s">
        <v>436</v>
      </c>
      <c r="F75" s="387" t="s">
        <v>437</v>
      </c>
      <c r="G75" s="387" t="s">
        <v>438</v>
      </c>
      <c r="H75" s="387" t="s">
        <v>439</v>
      </c>
      <c r="I75" s="387" t="s">
        <v>440</v>
      </c>
      <c r="J75" s="388" t="s">
        <v>389</v>
      </c>
      <c r="K75" s="388" t="s">
        <v>390</v>
      </c>
      <c r="L75" s="386" t="s">
        <v>441</v>
      </c>
      <c r="M75" s="42" t="s">
        <v>442</v>
      </c>
      <c r="N75" s="389">
        <v>12</v>
      </c>
      <c r="O75" s="389">
        <v>3</v>
      </c>
      <c r="P75" s="207">
        <f t="shared" si="1"/>
        <v>0.25</v>
      </c>
      <c r="Q75" s="389">
        <v>0</v>
      </c>
      <c r="R75" s="390">
        <v>0</v>
      </c>
      <c r="S75" s="207">
        <v>0</v>
      </c>
      <c r="T75" s="389">
        <v>0</v>
      </c>
      <c r="U75" s="390">
        <v>0</v>
      </c>
      <c r="V75" s="389"/>
      <c r="W75" s="390"/>
      <c r="X75" s="389"/>
      <c r="Y75" s="390"/>
      <c r="Z75" s="389"/>
      <c r="AA75" s="390"/>
      <c r="AB75" s="403" t="s">
        <v>1420</v>
      </c>
    </row>
    <row r="76" spans="1:31" ht="102" x14ac:dyDescent="0.25">
      <c r="A76" s="837"/>
      <c r="B76" s="809"/>
      <c r="C76" s="809"/>
      <c r="D76" s="386">
        <v>65</v>
      </c>
      <c r="E76" s="129" t="s">
        <v>443</v>
      </c>
      <c r="F76" s="386" t="s">
        <v>444</v>
      </c>
      <c r="G76" s="386" t="s">
        <v>445</v>
      </c>
      <c r="H76" s="386" t="s">
        <v>446</v>
      </c>
      <c r="I76" s="386" t="s">
        <v>447</v>
      </c>
      <c r="J76" s="387" t="s">
        <v>233</v>
      </c>
      <c r="K76" s="387" t="s">
        <v>234</v>
      </c>
      <c r="L76" s="388">
        <v>197</v>
      </c>
      <c r="M76" s="388" t="s">
        <v>217</v>
      </c>
      <c r="N76" s="155">
        <v>1</v>
      </c>
      <c r="O76" s="183">
        <v>0.2</v>
      </c>
      <c r="P76" s="207">
        <f t="shared" si="1"/>
        <v>0.2</v>
      </c>
      <c r="Q76" s="389">
        <v>0</v>
      </c>
      <c r="R76" s="390">
        <v>0</v>
      </c>
      <c r="S76" s="207">
        <v>0</v>
      </c>
      <c r="T76" s="155">
        <v>0</v>
      </c>
      <c r="U76" s="390">
        <v>0</v>
      </c>
      <c r="V76" s="389"/>
      <c r="W76" s="390"/>
      <c r="X76" s="389"/>
      <c r="Y76" s="390"/>
      <c r="Z76" s="389"/>
      <c r="AA76" s="390"/>
      <c r="AB76" s="403" t="s">
        <v>1420</v>
      </c>
    </row>
    <row r="77" spans="1:31" ht="51" x14ac:dyDescent="0.25">
      <c r="A77" s="837"/>
      <c r="B77" s="809" t="s">
        <v>448</v>
      </c>
      <c r="C77" s="809" t="s">
        <v>449</v>
      </c>
      <c r="D77" s="386">
        <v>66</v>
      </c>
      <c r="E77" s="386" t="s">
        <v>450</v>
      </c>
      <c r="F77" s="386" t="s">
        <v>451</v>
      </c>
      <c r="G77" s="386" t="s">
        <v>452</v>
      </c>
      <c r="H77" s="386" t="s">
        <v>453</v>
      </c>
      <c r="I77" s="386" t="s">
        <v>454</v>
      </c>
      <c r="J77" s="386" t="s">
        <v>254</v>
      </c>
      <c r="K77" s="386" t="s">
        <v>255</v>
      </c>
      <c r="L77" s="42">
        <v>132</v>
      </c>
      <c r="M77" s="388" t="s">
        <v>996</v>
      </c>
      <c r="N77" s="389">
        <v>8</v>
      </c>
      <c r="O77" s="389">
        <v>8</v>
      </c>
      <c r="P77" s="207">
        <f t="shared" si="1"/>
        <v>1</v>
      </c>
      <c r="Q77" s="389">
        <v>0</v>
      </c>
      <c r="R77" s="184">
        <v>0</v>
      </c>
      <c r="S77" s="207">
        <v>0</v>
      </c>
      <c r="T77" s="389">
        <v>8</v>
      </c>
      <c r="U77" s="184">
        <v>0</v>
      </c>
      <c r="V77" s="389"/>
      <c r="W77" s="390"/>
      <c r="X77" s="389"/>
      <c r="Y77" s="390"/>
      <c r="Z77" s="389"/>
      <c r="AA77" s="390"/>
      <c r="AB77" s="403" t="s">
        <v>1420</v>
      </c>
    </row>
    <row r="78" spans="1:31" ht="51" x14ac:dyDescent="0.25">
      <c r="A78" s="837"/>
      <c r="B78" s="809"/>
      <c r="C78" s="809"/>
      <c r="D78" s="386">
        <v>67</v>
      </c>
      <c r="E78" s="386" t="s">
        <v>456</v>
      </c>
      <c r="F78" s="386" t="s">
        <v>457</v>
      </c>
      <c r="G78" s="386" t="s">
        <v>458</v>
      </c>
      <c r="H78" s="386" t="s">
        <v>459</v>
      </c>
      <c r="I78" s="386" t="s">
        <v>460</v>
      </c>
      <c r="J78" s="809" t="s">
        <v>233</v>
      </c>
      <c r="K78" s="809" t="s">
        <v>234</v>
      </c>
      <c r="L78" s="837">
        <v>197</v>
      </c>
      <c r="M78" s="388" t="s">
        <v>217</v>
      </c>
      <c r="N78" s="1102">
        <v>1</v>
      </c>
      <c r="O78" s="1103">
        <v>0.2</v>
      </c>
      <c r="P78" s="1101">
        <f t="shared" si="1"/>
        <v>0.2</v>
      </c>
      <c r="Q78" s="974">
        <v>0</v>
      </c>
      <c r="R78" s="975">
        <v>0</v>
      </c>
      <c r="S78" s="1101">
        <v>0</v>
      </c>
      <c r="T78" s="1102">
        <v>0</v>
      </c>
      <c r="U78" s="975">
        <v>0</v>
      </c>
      <c r="V78" s="389"/>
      <c r="W78" s="390"/>
      <c r="X78" s="389"/>
      <c r="Y78" s="390"/>
      <c r="Z78" s="389"/>
      <c r="AA78" s="390"/>
      <c r="AB78" s="403" t="s">
        <v>1420</v>
      </c>
    </row>
    <row r="79" spans="1:31" ht="51" x14ac:dyDescent="0.25">
      <c r="A79" s="837"/>
      <c r="B79" s="809"/>
      <c r="C79" s="809"/>
      <c r="D79" s="386">
        <v>68</v>
      </c>
      <c r="E79" s="386" t="s">
        <v>461</v>
      </c>
      <c r="F79" s="386" t="s">
        <v>462</v>
      </c>
      <c r="G79" s="386" t="s">
        <v>463</v>
      </c>
      <c r="H79" s="386" t="s">
        <v>464</v>
      </c>
      <c r="I79" s="386" t="s">
        <v>465</v>
      </c>
      <c r="J79" s="809"/>
      <c r="K79" s="809"/>
      <c r="L79" s="837"/>
      <c r="M79" s="388" t="s">
        <v>217</v>
      </c>
      <c r="N79" s="1102"/>
      <c r="O79" s="1103"/>
      <c r="P79" s="1101"/>
      <c r="Q79" s="974"/>
      <c r="R79" s="975"/>
      <c r="S79" s="1101"/>
      <c r="T79" s="1102"/>
      <c r="U79" s="975"/>
      <c r="V79" s="389"/>
      <c r="W79" s="390"/>
      <c r="X79" s="389"/>
      <c r="Y79" s="390"/>
      <c r="Z79" s="389"/>
      <c r="AA79" s="390"/>
      <c r="AB79" s="403" t="s">
        <v>1420</v>
      </c>
    </row>
    <row r="80" spans="1:31" ht="51" x14ac:dyDescent="0.25">
      <c r="A80" s="837"/>
      <c r="B80" s="809"/>
      <c r="C80" s="809" t="s">
        <v>466</v>
      </c>
      <c r="D80" s="386">
        <v>69</v>
      </c>
      <c r="E80" s="129" t="s">
        <v>467</v>
      </c>
      <c r="F80" s="386" t="s">
        <v>468</v>
      </c>
      <c r="G80" s="386" t="s">
        <v>469</v>
      </c>
      <c r="H80" s="386" t="s">
        <v>470</v>
      </c>
      <c r="I80" s="386" t="s">
        <v>471</v>
      </c>
      <c r="J80" s="809"/>
      <c r="K80" s="809"/>
      <c r="L80" s="837"/>
      <c r="M80" s="388" t="s">
        <v>217</v>
      </c>
      <c r="N80" s="1102"/>
      <c r="O80" s="1103"/>
      <c r="P80" s="1101"/>
      <c r="Q80" s="974"/>
      <c r="R80" s="975"/>
      <c r="S80" s="1101"/>
      <c r="T80" s="1102"/>
      <c r="U80" s="975"/>
      <c r="V80" s="389"/>
      <c r="W80" s="390"/>
      <c r="X80" s="389"/>
      <c r="Y80" s="390"/>
      <c r="Z80" s="389"/>
      <c r="AA80" s="390"/>
      <c r="AB80" s="403" t="s">
        <v>1420</v>
      </c>
    </row>
    <row r="81" spans="1:29" ht="76.5" x14ac:dyDescent="0.25">
      <c r="A81" s="837"/>
      <c r="B81" s="809"/>
      <c r="C81" s="809"/>
      <c r="D81" s="386">
        <v>70</v>
      </c>
      <c r="E81" s="386" t="s">
        <v>472</v>
      </c>
      <c r="F81" s="386" t="s">
        <v>473</v>
      </c>
      <c r="G81" s="386" t="s">
        <v>474</v>
      </c>
      <c r="H81" s="386" t="s">
        <v>475</v>
      </c>
      <c r="I81" s="386" t="s">
        <v>476</v>
      </c>
      <c r="J81" s="809"/>
      <c r="K81" s="809"/>
      <c r="L81" s="837"/>
      <c r="M81" s="388" t="s">
        <v>217</v>
      </c>
      <c r="N81" s="1102"/>
      <c r="O81" s="1103"/>
      <c r="P81" s="1101"/>
      <c r="Q81" s="974"/>
      <c r="R81" s="975"/>
      <c r="S81" s="1101"/>
      <c r="T81" s="1102"/>
      <c r="U81" s="975"/>
      <c r="V81" s="389"/>
      <c r="W81" s="390"/>
      <c r="X81" s="389"/>
      <c r="Y81" s="390"/>
      <c r="Z81" s="389"/>
      <c r="AA81" s="390"/>
      <c r="AB81" s="403" t="s">
        <v>1420</v>
      </c>
    </row>
    <row r="82" spans="1:29" ht="63.75" x14ac:dyDescent="0.25">
      <c r="A82" s="837"/>
      <c r="B82" s="809"/>
      <c r="C82" s="809"/>
      <c r="D82" s="386">
        <v>71</v>
      </c>
      <c r="E82" s="386" t="s">
        <v>477</v>
      </c>
      <c r="F82" s="386" t="s">
        <v>478</v>
      </c>
      <c r="G82" s="386" t="s">
        <v>479</v>
      </c>
      <c r="H82" s="386" t="s">
        <v>480</v>
      </c>
      <c r="I82" s="386" t="s">
        <v>481</v>
      </c>
      <c r="J82" s="386" t="s">
        <v>389</v>
      </c>
      <c r="K82" s="386" t="s">
        <v>603</v>
      </c>
      <c r="L82" s="387">
        <v>226</v>
      </c>
      <c r="M82" s="388" t="s">
        <v>1004</v>
      </c>
      <c r="N82" s="389">
        <v>12</v>
      </c>
      <c r="O82" s="389">
        <v>8</v>
      </c>
      <c r="P82" s="207">
        <f t="shared" si="1"/>
        <v>0.66666666666666663</v>
      </c>
      <c r="Q82" s="389">
        <v>0</v>
      </c>
      <c r="R82" s="184">
        <v>0</v>
      </c>
      <c r="S82" s="207">
        <v>0</v>
      </c>
      <c r="T82" s="389">
        <v>0</v>
      </c>
      <c r="U82" s="184">
        <v>0</v>
      </c>
      <c r="V82" s="389"/>
      <c r="W82" s="390"/>
      <c r="X82" s="389"/>
      <c r="Y82" s="390"/>
      <c r="Z82" s="389"/>
      <c r="AA82" s="390"/>
      <c r="AB82" s="403" t="s">
        <v>1420</v>
      </c>
    </row>
    <row r="83" spans="1:29" ht="89.25" x14ac:dyDescent="0.25">
      <c r="A83" s="837"/>
      <c r="B83" s="809"/>
      <c r="C83" s="809"/>
      <c r="D83" s="386">
        <v>72</v>
      </c>
      <c r="E83" s="129" t="s">
        <v>483</v>
      </c>
      <c r="F83" s="386" t="s">
        <v>484</v>
      </c>
      <c r="G83" s="386" t="s">
        <v>485</v>
      </c>
      <c r="H83" s="386" t="s">
        <v>486</v>
      </c>
      <c r="I83" s="386" t="s">
        <v>1019</v>
      </c>
      <c r="J83" s="386" t="s">
        <v>233</v>
      </c>
      <c r="K83" s="386" t="s">
        <v>234</v>
      </c>
      <c r="L83" s="388">
        <v>197</v>
      </c>
      <c r="M83" s="388" t="s">
        <v>217</v>
      </c>
      <c r="N83" s="155">
        <v>1</v>
      </c>
      <c r="O83" s="183">
        <v>0.2</v>
      </c>
      <c r="P83" s="207">
        <f t="shared" si="1"/>
        <v>0.2</v>
      </c>
      <c r="Q83" s="389">
        <v>0</v>
      </c>
      <c r="R83" s="390">
        <v>0</v>
      </c>
      <c r="S83" s="207">
        <v>0</v>
      </c>
      <c r="T83" s="155">
        <v>0</v>
      </c>
      <c r="U83" s="390">
        <v>0</v>
      </c>
      <c r="V83" s="389"/>
      <c r="W83" s="390"/>
      <c r="X83" s="389"/>
      <c r="Y83" s="390"/>
      <c r="Z83" s="389"/>
      <c r="AA83" s="390"/>
      <c r="AB83" s="403" t="s">
        <v>1420</v>
      </c>
    </row>
    <row r="84" spans="1:29" ht="76.5" x14ac:dyDescent="0.25">
      <c r="A84" s="837"/>
      <c r="B84" s="809"/>
      <c r="C84" s="809"/>
      <c r="D84" s="386">
        <v>73</v>
      </c>
      <c r="E84" s="386" t="s">
        <v>488</v>
      </c>
      <c r="F84" s="386" t="s">
        <v>489</v>
      </c>
      <c r="G84" s="386" t="s">
        <v>490</v>
      </c>
      <c r="H84" s="386" t="s">
        <v>491</v>
      </c>
      <c r="I84" s="386" t="s">
        <v>492</v>
      </c>
      <c r="J84" s="386" t="s">
        <v>236</v>
      </c>
      <c r="K84" s="386" t="s">
        <v>493</v>
      </c>
      <c r="L84" s="387">
        <v>84</v>
      </c>
      <c r="M84" s="386" t="s">
        <v>1005</v>
      </c>
      <c r="N84" s="155">
        <v>26</v>
      </c>
      <c r="O84" s="155">
        <v>28</v>
      </c>
      <c r="P84" s="207">
        <f t="shared" si="1"/>
        <v>1.0769230769230769</v>
      </c>
      <c r="Q84" s="389" t="s">
        <v>1079</v>
      </c>
      <c r="R84" s="390" t="s">
        <v>1079</v>
      </c>
      <c r="S84" s="207">
        <v>0</v>
      </c>
      <c r="T84" s="155">
        <v>0</v>
      </c>
      <c r="U84" s="390" t="s">
        <v>1079</v>
      </c>
      <c r="V84" s="389"/>
      <c r="W84" s="390"/>
      <c r="X84" s="389"/>
      <c r="Y84" s="390"/>
      <c r="Z84" s="389"/>
      <c r="AA84" s="390"/>
      <c r="AB84" s="403" t="s">
        <v>1420</v>
      </c>
    </row>
    <row r="85" spans="1:29" ht="76.5" x14ac:dyDescent="0.25">
      <c r="A85" s="837" t="s">
        <v>495</v>
      </c>
      <c r="B85" s="837" t="s">
        <v>496</v>
      </c>
      <c r="C85" s="809" t="s">
        <v>497</v>
      </c>
      <c r="D85" s="386">
        <v>74</v>
      </c>
      <c r="E85" s="386" t="s">
        <v>498</v>
      </c>
      <c r="F85" s="386" t="s">
        <v>499</v>
      </c>
      <c r="G85" s="386" t="s">
        <v>500</v>
      </c>
      <c r="H85" s="386" t="s">
        <v>501</v>
      </c>
      <c r="I85" s="386" t="s">
        <v>502</v>
      </c>
      <c r="J85" s="386" t="s">
        <v>382</v>
      </c>
      <c r="K85" s="386" t="s">
        <v>383</v>
      </c>
      <c r="L85" s="387">
        <v>250</v>
      </c>
      <c r="M85" s="386" t="s">
        <v>384</v>
      </c>
      <c r="N85" s="389">
        <v>3</v>
      </c>
      <c r="O85" s="389">
        <v>1</v>
      </c>
      <c r="P85" s="207">
        <f t="shared" si="1"/>
        <v>0.33333333333333331</v>
      </c>
      <c r="Q85" s="389">
        <v>0</v>
      </c>
      <c r="R85" s="390">
        <v>0</v>
      </c>
      <c r="S85" s="207">
        <v>0</v>
      </c>
      <c r="T85" s="389">
        <v>0</v>
      </c>
      <c r="U85" s="390">
        <v>0</v>
      </c>
      <c r="V85" s="389"/>
      <c r="W85" s="390"/>
      <c r="X85" s="389"/>
      <c r="Y85" s="390"/>
      <c r="Z85" s="389"/>
      <c r="AA85" s="390"/>
      <c r="AB85" s="403" t="s">
        <v>1420</v>
      </c>
    </row>
    <row r="86" spans="1:29" ht="51" x14ac:dyDescent="0.25">
      <c r="A86" s="837"/>
      <c r="B86" s="837"/>
      <c r="C86" s="809"/>
      <c r="D86" s="386">
        <v>75</v>
      </c>
      <c r="E86" s="386" t="s">
        <v>503</v>
      </c>
      <c r="F86" s="386" t="s">
        <v>504</v>
      </c>
      <c r="G86" s="386" t="s">
        <v>505</v>
      </c>
      <c r="H86" s="386" t="s">
        <v>506</v>
      </c>
      <c r="I86" s="386" t="s">
        <v>507</v>
      </c>
      <c r="J86" s="386" t="s">
        <v>406</v>
      </c>
      <c r="K86" s="386" t="s">
        <v>407</v>
      </c>
      <c r="L86" s="387">
        <v>231</v>
      </c>
      <c r="M86" s="386" t="s">
        <v>391</v>
      </c>
      <c r="N86" s="155">
        <v>1</v>
      </c>
      <c r="O86" s="183">
        <v>0.15</v>
      </c>
      <c r="P86" s="207">
        <f t="shared" si="1"/>
        <v>0.15</v>
      </c>
      <c r="Q86" s="389">
        <v>0</v>
      </c>
      <c r="R86" s="390">
        <v>0</v>
      </c>
      <c r="S86" s="207">
        <v>0</v>
      </c>
      <c r="T86" s="155">
        <v>0</v>
      </c>
      <c r="U86" s="390">
        <v>0</v>
      </c>
      <c r="V86" s="389"/>
      <c r="W86" s="390"/>
      <c r="X86" s="389"/>
      <c r="Y86" s="390"/>
      <c r="Z86" s="389"/>
      <c r="AA86" s="390"/>
      <c r="AB86" s="403" t="s">
        <v>1420</v>
      </c>
    </row>
    <row r="87" spans="1:29" ht="63.75" x14ac:dyDescent="0.25">
      <c r="A87" s="837"/>
      <c r="B87" s="837"/>
      <c r="C87" s="809"/>
      <c r="D87" s="386">
        <v>76</v>
      </c>
      <c r="E87" s="386" t="s">
        <v>508</v>
      </c>
      <c r="F87" s="386" t="s">
        <v>509</v>
      </c>
      <c r="G87" s="386" t="s">
        <v>510</v>
      </c>
      <c r="H87" s="386" t="s">
        <v>511</v>
      </c>
      <c r="I87" s="399" t="s">
        <v>512</v>
      </c>
      <c r="J87" s="386" t="s">
        <v>389</v>
      </c>
      <c r="K87" s="386" t="s">
        <v>390</v>
      </c>
      <c r="L87" s="387">
        <v>232</v>
      </c>
      <c r="M87" s="386" t="s">
        <v>1006</v>
      </c>
      <c r="N87" s="389">
        <v>12</v>
      </c>
      <c r="O87" s="389">
        <v>3</v>
      </c>
      <c r="P87" s="207">
        <f t="shared" si="1"/>
        <v>0.25</v>
      </c>
      <c r="Q87" s="389">
        <v>0</v>
      </c>
      <c r="R87" s="390">
        <v>0</v>
      </c>
      <c r="S87" s="207">
        <v>0</v>
      </c>
      <c r="T87" s="389">
        <v>0</v>
      </c>
      <c r="U87" s="390">
        <v>0</v>
      </c>
      <c r="V87" s="389"/>
      <c r="W87" s="390"/>
      <c r="X87" s="389"/>
      <c r="Y87" s="390"/>
      <c r="Z87" s="389"/>
      <c r="AA87" s="390"/>
      <c r="AB87" s="403" t="s">
        <v>1420</v>
      </c>
    </row>
    <row r="88" spans="1:29" ht="127.5" x14ac:dyDescent="0.25">
      <c r="A88" s="837"/>
      <c r="B88" s="837"/>
      <c r="C88" s="809"/>
      <c r="D88" s="386">
        <v>77</v>
      </c>
      <c r="E88" s="386" t="s">
        <v>513</v>
      </c>
      <c r="F88" s="386" t="s">
        <v>514</v>
      </c>
      <c r="G88" s="386" t="s">
        <v>515</v>
      </c>
      <c r="H88" s="386" t="s">
        <v>516</v>
      </c>
      <c r="I88" s="386" t="s">
        <v>517</v>
      </c>
      <c r="J88" s="386" t="s">
        <v>215</v>
      </c>
      <c r="K88" s="386" t="s">
        <v>216</v>
      </c>
      <c r="L88" s="387">
        <v>197</v>
      </c>
      <c r="M88" s="386" t="s">
        <v>217</v>
      </c>
      <c r="N88" s="1102">
        <v>1</v>
      </c>
      <c r="O88" s="1103">
        <v>0.2</v>
      </c>
      <c r="P88" s="1101">
        <f t="shared" si="1"/>
        <v>0.2</v>
      </c>
      <c r="Q88" s="974">
        <v>0</v>
      </c>
      <c r="R88" s="975">
        <v>0</v>
      </c>
      <c r="S88" s="801">
        <v>0</v>
      </c>
      <c r="T88" s="1102">
        <v>0</v>
      </c>
      <c r="U88" s="975">
        <v>0</v>
      </c>
      <c r="V88" s="389"/>
      <c r="W88" s="390"/>
      <c r="X88" s="389"/>
      <c r="Y88" s="390"/>
      <c r="Z88" s="389"/>
      <c r="AA88" s="390"/>
      <c r="AB88" s="410" t="s">
        <v>1450</v>
      </c>
      <c r="AC88" s="93" t="s">
        <v>1460</v>
      </c>
    </row>
    <row r="89" spans="1:29" ht="76.5" x14ac:dyDescent="0.25">
      <c r="A89" s="837"/>
      <c r="B89" s="837"/>
      <c r="C89" s="809"/>
      <c r="D89" s="386">
        <v>78</v>
      </c>
      <c r="E89" s="415" t="s">
        <v>518</v>
      </c>
      <c r="F89" s="386" t="s">
        <v>519</v>
      </c>
      <c r="G89" s="386" t="s">
        <v>520</v>
      </c>
      <c r="H89" s="386" t="s">
        <v>516</v>
      </c>
      <c r="I89" s="386" t="s">
        <v>521</v>
      </c>
      <c r="J89" s="386" t="s">
        <v>215</v>
      </c>
      <c r="K89" s="386" t="s">
        <v>216</v>
      </c>
      <c r="L89" s="387">
        <v>197</v>
      </c>
      <c r="M89" s="386" t="s">
        <v>217</v>
      </c>
      <c r="N89" s="1102"/>
      <c r="O89" s="1103"/>
      <c r="P89" s="1101"/>
      <c r="Q89" s="974"/>
      <c r="R89" s="975"/>
      <c r="S89" s="803"/>
      <c r="T89" s="1102"/>
      <c r="U89" s="975"/>
      <c r="V89" s="389"/>
      <c r="W89" s="390"/>
      <c r="X89" s="389"/>
      <c r="Y89" s="390"/>
      <c r="Z89" s="389"/>
      <c r="AA89" s="390"/>
      <c r="AB89" s="411" t="s">
        <v>1075</v>
      </c>
      <c r="AC89" s="93" t="s">
        <v>1461</v>
      </c>
    </row>
    <row r="90" spans="1:29" ht="51" x14ac:dyDescent="0.25">
      <c r="A90" s="837"/>
      <c r="B90" s="837"/>
      <c r="C90" s="809" t="s">
        <v>522</v>
      </c>
      <c r="D90" s="386">
        <v>79</v>
      </c>
      <c r="E90" s="415" t="s">
        <v>523</v>
      </c>
      <c r="F90" s="386" t="s">
        <v>524</v>
      </c>
      <c r="G90" s="386" t="s">
        <v>525</v>
      </c>
      <c r="H90" s="386" t="s">
        <v>59</v>
      </c>
      <c r="I90" s="386" t="s">
        <v>521</v>
      </c>
      <c r="J90" s="388" t="s">
        <v>233</v>
      </c>
      <c r="K90" s="388" t="s">
        <v>995</v>
      </c>
      <c r="L90" s="386">
        <v>196</v>
      </c>
      <c r="M90" s="388" t="s">
        <v>994</v>
      </c>
      <c r="N90" s="155">
        <v>1</v>
      </c>
      <c r="O90" s="183">
        <v>0.4</v>
      </c>
      <c r="P90" s="207">
        <f t="shared" si="1"/>
        <v>0.4</v>
      </c>
      <c r="Q90" s="389">
        <v>0</v>
      </c>
      <c r="R90" s="390">
        <v>0</v>
      </c>
      <c r="S90" s="207">
        <v>0.1</v>
      </c>
      <c r="T90" s="155">
        <v>0</v>
      </c>
      <c r="U90" s="390">
        <v>0</v>
      </c>
      <c r="V90" s="389"/>
      <c r="W90" s="390"/>
      <c r="X90" s="389"/>
      <c r="Y90" s="390"/>
      <c r="Z90" s="389"/>
      <c r="AA90" s="390"/>
      <c r="AB90" s="404" t="s">
        <v>1075</v>
      </c>
      <c r="AC90" s="177">
        <v>10</v>
      </c>
    </row>
    <row r="91" spans="1:29" ht="153" x14ac:dyDescent="0.25">
      <c r="A91" s="837"/>
      <c r="B91" s="837"/>
      <c r="C91" s="809"/>
      <c r="D91" s="386">
        <v>80</v>
      </c>
      <c r="E91" s="415" t="s">
        <v>527</v>
      </c>
      <c r="F91" s="386" t="s">
        <v>528</v>
      </c>
      <c r="G91" s="386" t="s">
        <v>529</v>
      </c>
      <c r="H91" s="386" t="s">
        <v>530</v>
      </c>
      <c r="I91" s="399" t="s">
        <v>531</v>
      </c>
      <c r="J91" s="386" t="s">
        <v>532</v>
      </c>
      <c r="K91" s="386" t="s">
        <v>533</v>
      </c>
      <c r="L91" s="386" t="s">
        <v>534</v>
      </c>
      <c r="M91" s="386" t="s">
        <v>535</v>
      </c>
      <c r="N91" s="389">
        <v>1</v>
      </c>
      <c r="O91" s="389">
        <v>0.25</v>
      </c>
      <c r="P91" s="207">
        <f t="shared" si="1"/>
        <v>0.25</v>
      </c>
      <c r="Q91" s="389">
        <v>0</v>
      </c>
      <c r="R91" s="390">
        <v>0</v>
      </c>
      <c r="S91" s="207">
        <v>0</v>
      </c>
      <c r="T91" s="389">
        <v>0</v>
      </c>
      <c r="U91" s="390">
        <v>0</v>
      </c>
      <c r="V91" s="389"/>
      <c r="W91" s="390"/>
      <c r="X91" s="389"/>
      <c r="Y91" s="390"/>
      <c r="Z91" s="389"/>
      <c r="AA91" s="390"/>
      <c r="AB91" s="404" t="s">
        <v>1420</v>
      </c>
    </row>
    <row r="92" spans="1:29" ht="63.75" x14ac:dyDescent="0.25">
      <c r="A92" s="837"/>
      <c r="B92" s="837"/>
      <c r="C92" s="809"/>
      <c r="D92" s="386">
        <v>81</v>
      </c>
      <c r="E92" s="415" t="s">
        <v>536</v>
      </c>
      <c r="F92" s="386" t="s">
        <v>537</v>
      </c>
      <c r="G92" s="386" t="s">
        <v>538</v>
      </c>
      <c r="H92" s="386" t="s">
        <v>539</v>
      </c>
      <c r="I92" s="386" t="s">
        <v>540</v>
      </c>
      <c r="J92" s="386" t="s">
        <v>265</v>
      </c>
      <c r="K92" s="386" t="s">
        <v>266</v>
      </c>
      <c r="L92" s="387">
        <v>186</v>
      </c>
      <c r="M92" s="386" t="s">
        <v>526</v>
      </c>
      <c r="N92" s="155">
        <v>1</v>
      </c>
      <c r="O92" s="183">
        <v>0.1</v>
      </c>
      <c r="P92" s="207">
        <f t="shared" si="1"/>
        <v>0.1</v>
      </c>
      <c r="Q92" s="167">
        <v>0</v>
      </c>
      <c r="R92" s="167">
        <v>0</v>
      </c>
      <c r="S92" s="207">
        <v>0</v>
      </c>
      <c r="T92" s="155">
        <v>1</v>
      </c>
      <c r="U92" s="167">
        <v>0</v>
      </c>
      <c r="V92" s="389"/>
      <c r="W92" s="390"/>
      <c r="X92" s="389"/>
      <c r="Y92" s="390"/>
      <c r="Z92" s="389"/>
      <c r="AA92" s="390"/>
      <c r="AB92" s="411" t="s">
        <v>1452</v>
      </c>
      <c r="AC92" s="93" t="s">
        <v>1462</v>
      </c>
    </row>
    <row r="93" spans="1:29" ht="89.25" x14ac:dyDescent="0.25">
      <c r="A93" s="837"/>
      <c r="B93" s="837"/>
      <c r="C93" s="809"/>
      <c r="D93" s="386">
        <v>82</v>
      </c>
      <c r="E93" s="386" t="s">
        <v>541</v>
      </c>
      <c r="F93" s="386" t="s">
        <v>542</v>
      </c>
      <c r="G93" s="386" t="s">
        <v>543</v>
      </c>
      <c r="H93" s="386" t="s">
        <v>59</v>
      </c>
      <c r="I93" s="809" t="s">
        <v>544</v>
      </c>
      <c r="J93" s="809" t="s">
        <v>215</v>
      </c>
      <c r="K93" s="809" t="s">
        <v>216</v>
      </c>
      <c r="L93" s="836">
        <v>197</v>
      </c>
      <c r="M93" s="809" t="s">
        <v>217</v>
      </c>
      <c r="N93" s="1102">
        <v>1</v>
      </c>
      <c r="O93" s="1103">
        <v>0.2</v>
      </c>
      <c r="P93" s="1101">
        <f t="shared" si="1"/>
        <v>0.2</v>
      </c>
      <c r="Q93" s="974">
        <v>0</v>
      </c>
      <c r="R93" s="975">
        <v>0</v>
      </c>
      <c r="S93" s="1101">
        <v>0</v>
      </c>
      <c r="T93" s="1102">
        <v>0</v>
      </c>
      <c r="U93" s="975">
        <v>0</v>
      </c>
      <c r="V93" s="389"/>
      <c r="W93" s="390"/>
      <c r="X93" s="389"/>
      <c r="Y93" s="390"/>
      <c r="Z93" s="389"/>
      <c r="AA93" s="390"/>
      <c r="AB93" s="404" t="s">
        <v>1420</v>
      </c>
    </row>
    <row r="94" spans="1:29" ht="140.25" x14ac:dyDescent="0.25">
      <c r="A94" s="837"/>
      <c r="B94" s="837"/>
      <c r="C94" s="809"/>
      <c r="D94" s="386">
        <v>83</v>
      </c>
      <c r="E94" s="415" t="s">
        <v>545</v>
      </c>
      <c r="F94" s="386" t="s">
        <v>546</v>
      </c>
      <c r="G94" s="386" t="s">
        <v>547</v>
      </c>
      <c r="H94" s="386" t="s">
        <v>548</v>
      </c>
      <c r="I94" s="809"/>
      <c r="J94" s="809"/>
      <c r="K94" s="809"/>
      <c r="L94" s="836"/>
      <c r="M94" s="809"/>
      <c r="N94" s="1102"/>
      <c r="O94" s="1103"/>
      <c r="P94" s="1101"/>
      <c r="Q94" s="974"/>
      <c r="R94" s="975"/>
      <c r="S94" s="1101"/>
      <c r="T94" s="1102"/>
      <c r="U94" s="975"/>
      <c r="V94" s="389"/>
      <c r="W94" s="390"/>
      <c r="X94" s="389"/>
      <c r="Y94" s="390"/>
      <c r="Z94" s="389"/>
      <c r="AA94" s="390"/>
      <c r="AB94" s="404" t="s">
        <v>1420</v>
      </c>
    </row>
    <row r="95" spans="1:29" ht="89.25" x14ac:dyDescent="0.25">
      <c r="A95" s="837"/>
      <c r="B95" s="837"/>
      <c r="C95" s="809"/>
      <c r="D95" s="386">
        <v>84</v>
      </c>
      <c r="E95" s="386" t="s">
        <v>549</v>
      </c>
      <c r="F95" s="386" t="s">
        <v>550</v>
      </c>
      <c r="G95" s="386" t="s">
        <v>551</v>
      </c>
      <c r="H95" s="386" t="s">
        <v>59</v>
      </c>
      <c r="I95" s="386" t="s">
        <v>552</v>
      </c>
      <c r="J95" s="386" t="s">
        <v>233</v>
      </c>
      <c r="K95" s="386" t="s">
        <v>1008</v>
      </c>
      <c r="L95" s="387">
        <v>191</v>
      </c>
      <c r="M95" s="386" t="s">
        <v>1007</v>
      </c>
      <c r="N95" s="155">
        <v>1</v>
      </c>
      <c r="O95" s="183">
        <v>0.3</v>
      </c>
      <c r="P95" s="207">
        <f t="shared" si="1"/>
        <v>0.3</v>
      </c>
      <c r="Q95" s="167">
        <v>0</v>
      </c>
      <c r="R95" s="175">
        <v>0</v>
      </c>
      <c r="S95" s="207">
        <v>0</v>
      </c>
      <c r="T95" s="155">
        <v>0</v>
      </c>
      <c r="U95" s="175">
        <v>0</v>
      </c>
      <c r="V95" s="389"/>
      <c r="W95" s="390"/>
      <c r="X95" s="389"/>
      <c r="Y95" s="390"/>
      <c r="Z95" s="389"/>
      <c r="AA95" s="390"/>
      <c r="AB95" s="187" t="s">
        <v>1016</v>
      </c>
      <c r="AC95" s="93" t="s">
        <v>1463</v>
      </c>
    </row>
    <row r="96" spans="1:29" ht="89.25" x14ac:dyDescent="0.25">
      <c r="A96" s="837"/>
      <c r="B96" s="837"/>
      <c r="C96" s="809"/>
      <c r="D96" s="386">
        <v>85</v>
      </c>
      <c r="E96" s="386" t="s">
        <v>553</v>
      </c>
      <c r="F96" s="386" t="s">
        <v>554</v>
      </c>
      <c r="G96" s="386" t="s">
        <v>555</v>
      </c>
      <c r="H96" s="386" t="s">
        <v>556</v>
      </c>
      <c r="I96" s="386" t="s">
        <v>557</v>
      </c>
      <c r="J96" s="809" t="s">
        <v>215</v>
      </c>
      <c r="K96" s="809" t="s">
        <v>216</v>
      </c>
      <c r="L96" s="836">
        <v>197</v>
      </c>
      <c r="M96" s="809" t="s">
        <v>217</v>
      </c>
      <c r="N96" s="1102">
        <v>1</v>
      </c>
      <c r="O96" s="1103">
        <v>0.2</v>
      </c>
      <c r="P96" s="1101">
        <f t="shared" si="1"/>
        <v>0.2</v>
      </c>
      <c r="Q96" s="974">
        <v>0</v>
      </c>
      <c r="R96" s="975">
        <v>0</v>
      </c>
      <c r="S96" s="1101">
        <v>0</v>
      </c>
      <c r="T96" s="1102">
        <v>0</v>
      </c>
      <c r="U96" s="975">
        <v>0</v>
      </c>
      <c r="V96" s="389"/>
      <c r="W96" s="390"/>
      <c r="X96" s="389"/>
      <c r="Y96" s="390"/>
      <c r="Z96" s="389"/>
      <c r="AA96" s="390"/>
      <c r="AB96" s="403" t="s">
        <v>1420</v>
      </c>
    </row>
    <row r="97" spans="1:32" ht="114.75" x14ac:dyDescent="0.25">
      <c r="A97" s="837"/>
      <c r="B97" s="837" t="s">
        <v>558</v>
      </c>
      <c r="C97" s="809" t="s">
        <v>559</v>
      </c>
      <c r="D97" s="386">
        <v>86</v>
      </c>
      <c r="E97" s="386" t="s">
        <v>560</v>
      </c>
      <c r="F97" s="386" t="s">
        <v>561</v>
      </c>
      <c r="G97" s="386" t="s">
        <v>562</v>
      </c>
      <c r="H97" s="386" t="s">
        <v>563</v>
      </c>
      <c r="I97" s="399" t="s">
        <v>564</v>
      </c>
      <c r="J97" s="809"/>
      <c r="K97" s="809"/>
      <c r="L97" s="836"/>
      <c r="M97" s="809"/>
      <c r="N97" s="1102"/>
      <c r="O97" s="1103"/>
      <c r="P97" s="1101"/>
      <c r="Q97" s="974"/>
      <c r="R97" s="975"/>
      <c r="S97" s="1101"/>
      <c r="T97" s="1102"/>
      <c r="U97" s="975"/>
      <c r="V97" s="389"/>
      <c r="W97" s="390"/>
      <c r="X97" s="389"/>
      <c r="Y97" s="390"/>
      <c r="Z97" s="389"/>
      <c r="AA97" s="390"/>
      <c r="AB97" s="403" t="s">
        <v>1420</v>
      </c>
    </row>
    <row r="98" spans="1:32" ht="63.75" x14ac:dyDescent="0.25">
      <c r="A98" s="837"/>
      <c r="B98" s="837"/>
      <c r="C98" s="809"/>
      <c r="D98" s="386">
        <v>87</v>
      </c>
      <c r="E98" s="386" t="s">
        <v>565</v>
      </c>
      <c r="F98" s="386" t="s">
        <v>566</v>
      </c>
      <c r="G98" s="386" t="s">
        <v>567</v>
      </c>
      <c r="H98" s="386" t="s">
        <v>568</v>
      </c>
      <c r="I98" s="386" t="s">
        <v>569</v>
      </c>
      <c r="J98" s="809"/>
      <c r="K98" s="809"/>
      <c r="L98" s="836"/>
      <c r="M98" s="809"/>
      <c r="N98" s="1102"/>
      <c r="O98" s="1103"/>
      <c r="P98" s="1101"/>
      <c r="Q98" s="974"/>
      <c r="R98" s="975"/>
      <c r="S98" s="1101"/>
      <c r="T98" s="1102"/>
      <c r="U98" s="975"/>
      <c r="V98" s="389"/>
      <c r="W98" s="390"/>
      <c r="X98" s="389"/>
      <c r="Y98" s="390"/>
      <c r="Z98" s="389"/>
      <c r="AA98" s="390"/>
      <c r="AB98" s="403" t="s">
        <v>1420</v>
      </c>
    </row>
    <row r="99" spans="1:32" ht="76.5" x14ac:dyDescent="0.25">
      <c r="A99" s="837"/>
      <c r="B99" s="837"/>
      <c r="C99" s="809"/>
      <c r="D99" s="386">
        <v>88</v>
      </c>
      <c r="E99" s="386" t="s">
        <v>570</v>
      </c>
      <c r="F99" s="386" t="s">
        <v>571</v>
      </c>
      <c r="G99" s="386" t="s">
        <v>572</v>
      </c>
      <c r="H99" s="386" t="s">
        <v>59</v>
      </c>
      <c r="I99" s="386" t="s">
        <v>573</v>
      </c>
      <c r="J99" s="836" t="s">
        <v>574</v>
      </c>
      <c r="K99" s="836"/>
      <c r="L99" s="836"/>
      <c r="M99" s="836"/>
      <c r="N99" s="389"/>
      <c r="O99" s="389">
        <f>T99+V99+X99+Z99</f>
        <v>0</v>
      </c>
      <c r="P99" s="207"/>
      <c r="Q99" s="389">
        <v>0</v>
      </c>
      <c r="R99" s="390">
        <v>0</v>
      </c>
      <c r="S99" s="207">
        <v>0</v>
      </c>
      <c r="T99" s="389">
        <v>0</v>
      </c>
      <c r="U99" s="390">
        <v>0</v>
      </c>
      <c r="V99" s="389"/>
      <c r="W99" s="390"/>
      <c r="X99" s="389"/>
      <c r="Y99" s="390"/>
      <c r="Z99" s="389"/>
      <c r="AA99" s="390"/>
      <c r="AB99" s="403" t="s">
        <v>1420</v>
      </c>
    </row>
    <row r="100" spans="1:32" ht="76.5" x14ac:dyDescent="0.25">
      <c r="A100" s="837"/>
      <c r="B100" s="837" t="s">
        <v>558</v>
      </c>
      <c r="C100" s="809" t="s">
        <v>559</v>
      </c>
      <c r="D100" s="386">
        <v>89</v>
      </c>
      <c r="E100" s="386" t="s">
        <v>575</v>
      </c>
      <c r="F100" s="386" t="s">
        <v>576</v>
      </c>
      <c r="G100" s="386" t="s">
        <v>577</v>
      </c>
      <c r="H100" s="386" t="s">
        <v>59</v>
      </c>
      <c r="I100" s="386" t="s">
        <v>578</v>
      </c>
      <c r="J100" s="809" t="s">
        <v>215</v>
      </c>
      <c r="K100" s="809" t="s">
        <v>216</v>
      </c>
      <c r="L100" s="836">
        <v>197</v>
      </c>
      <c r="M100" s="809" t="s">
        <v>217</v>
      </c>
      <c r="N100" s="1102">
        <v>1</v>
      </c>
      <c r="O100" s="1103">
        <v>0.2</v>
      </c>
      <c r="P100" s="1101">
        <f>(O100/N100)*1</f>
        <v>0.2</v>
      </c>
      <c r="Q100" s="974">
        <v>0</v>
      </c>
      <c r="R100" s="975">
        <v>0</v>
      </c>
      <c r="S100" s="1101">
        <v>0</v>
      </c>
      <c r="T100" s="1102">
        <v>0</v>
      </c>
      <c r="U100" s="975">
        <v>0</v>
      </c>
      <c r="V100" s="389"/>
      <c r="W100" s="390"/>
      <c r="X100" s="389"/>
      <c r="Y100" s="390"/>
      <c r="Z100" s="389"/>
      <c r="AA100" s="390"/>
      <c r="AB100" s="404" t="s">
        <v>1419</v>
      </c>
    </row>
    <row r="101" spans="1:32" ht="76.5" x14ac:dyDescent="0.25">
      <c r="A101" s="837"/>
      <c r="B101" s="837"/>
      <c r="C101" s="809"/>
      <c r="D101" s="386">
        <v>90</v>
      </c>
      <c r="E101" s="415" t="s">
        <v>579</v>
      </c>
      <c r="F101" s="386" t="s">
        <v>580</v>
      </c>
      <c r="G101" s="386" t="s">
        <v>581</v>
      </c>
      <c r="H101" s="386" t="s">
        <v>563</v>
      </c>
      <c r="I101" s="386" t="s">
        <v>582</v>
      </c>
      <c r="J101" s="809"/>
      <c r="K101" s="809"/>
      <c r="L101" s="836"/>
      <c r="M101" s="809"/>
      <c r="N101" s="1102"/>
      <c r="O101" s="1103"/>
      <c r="P101" s="1101"/>
      <c r="Q101" s="974"/>
      <c r="R101" s="975"/>
      <c r="S101" s="1101"/>
      <c r="T101" s="1102"/>
      <c r="U101" s="975"/>
      <c r="V101" s="389"/>
      <c r="W101" s="390"/>
      <c r="X101" s="389"/>
      <c r="Y101" s="390"/>
      <c r="Z101" s="389"/>
      <c r="AA101" s="390"/>
      <c r="AB101" s="404" t="s">
        <v>1419</v>
      </c>
    </row>
    <row r="102" spans="1:32" ht="102" x14ac:dyDescent="0.25">
      <c r="A102" s="837"/>
      <c r="B102" s="837"/>
      <c r="C102" s="809"/>
      <c r="D102" s="386">
        <v>91</v>
      </c>
      <c r="E102" s="415" t="s">
        <v>583</v>
      </c>
      <c r="F102" s="386" t="s">
        <v>584</v>
      </c>
      <c r="G102" s="386" t="s">
        <v>585</v>
      </c>
      <c r="H102" s="386" t="s">
        <v>586</v>
      </c>
      <c r="I102" s="386" t="s">
        <v>587</v>
      </c>
      <c r="J102" s="386" t="s">
        <v>588</v>
      </c>
      <c r="K102" s="386" t="s">
        <v>589</v>
      </c>
      <c r="L102" s="386" t="s">
        <v>590</v>
      </c>
      <c r="M102" s="386" t="s">
        <v>591</v>
      </c>
      <c r="N102" s="155">
        <v>1</v>
      </c>
      <c r="O102" s="183">
        <v>0.2</v>
      </c>
      <c r="P102" s="207">
        <f>(O102/N102)*1</f>
        <v>0.2</v>
      </c>
      <c r="Q102" s="389">
        <v>0</v>
      </c>
      <c r="R102" s="390">
        <v>0</v>
      </c>
      <c r="S102" s="207">
        <v>0</v>
      </c>
      <c r="T102" s="155">
        <v>1</v>
      </c>
      <c r="U102" s="390">
        <v>0</v>
      </c>
      <c r="V102" s="389"/>
      <c r="W102" s="390"/>
      <c r="X102" s="389"/>
      <c r="Y102" s="390"/>
      <c r="Z102" s="389"/>
      <c r="AA102" s="390"/>
      <c r="AB102" s="404" t="s">
        <v>1419</v>
      </c>
      <c r="AC102" s="177" t="s">
        <v>1466</v>
      </c>
      <c r="AD102" s="177">
        <v>0</v>
      </c>
      <c r="AE102" s="177">
        <v>10</v>
      </c>
      <c r="AF102" s="177">
        <v>15</v>
      </c>
    </row>
    <row r="103" spans="1:32" ht="89.25" x14ac:dyDescent="0.25">
      <c r="A103" s="837"/>
      <c r="B103" s="837"/>
      <c r="C103" s="809"/>
      <c r="D103" s="386">
        <v>92</v>
      </c>
      <c r="E103" s="386" t="s">
        <v>592</v>
      </c>
      <c r="F103" s="386" t="s">
        <v>593</v>
      </c>
      <c r="G103" s="386" t="s">
        <v>594</v>
      </c>
      <c r="H103" s="386" t="s">
        <v>595</v>
      </c>
      <c r="I103" s="386" t="s">
        <v>596</v>
      </c>
      <c r="J103" s="386" t="s">
        <v>389</v>
      </c>
      <c r="K103" s="386" t="s">
        <v>390</v>
      </c>
      <c r="L103" s="387">
        <v>231</v>
      </c>
      <c r="M103" s="386" t="s">
        <v>1009</v>
      </c>
      <c r="N103" s="155">
        <v>1</v>
      </c>
      <c r="O103" s="183">
        <v>0.15</v>
      </c>
      <c r="P103" s="207">
        <f>(O103/N103)*1</f>
        <v>0.15</v>
      </c>
      <c r="Q103" s="389">
        <v>0</v>
      </c>
      <c r="R103" s="390">
        <v>0</v>
      </c>
      <c r="S103" s="207">
        <v>0</v>
      </c>
      <c r="T103" s="155">
        <v>0</v>
      </c>
      <c r="U103" s="390">
        <v>0</v>
      </c>
      <c r="V103" s="389"/>
      <c r="W103" s="390"/>
      <c r="X103" s="389"/>
      <c r="Y103" s="390"/>
      <c r="Z103" s="389"/>
      <c r="AA103" s="390"/>
      <c r="AB103" s="403" t="s">
        <v>1419</v>
      </c>
      <c r="AD103" s="177">
        <v>10</v>
      </c>
      <c r="AE103" s="177">
        <v>1</v>
      </c>
    </row>
    <row r="104" spans="1:32" ht="51" x14ac:dyDescent="0.25">
      <c r="A104" s="837"/>
      <c r="B104" s="837"/>
      <c r="C104" s="809"/>
      <c r="D104" s="386">
        <v>93</v>
      </c>
      <c r="E104" s="386" t="s">
        <v>598</v>
      </c>
      <c r="F104" s="386" t="s">
        <v>599</v>
      </c>
      <c r="G104" s="386" t="s">
        <v>600</v>
      </c>
      <c r="H104" s="386" t="s">
        <v>601</v>
      </c>
      <c r="I104" s="386" t="s">
        <v>602</v>
      </c>
      <c r="J104" s="386" t="s">
        <v>389</v>
      </c>
      <c r="K104" s="386" t="s">
        <v>603</v>
      </c>
      <c r="L104" s="386">
        <v>226</v>
      </c>
      <c r="M104" s="386" t="s">
        <v>1010</v>
      </c>
      <c r="N104" s="389">
        <v>12</v>
      </c>
      <c r="O104" s="389">
        <v>8</v>
      </c>
      <c r="P104" s="207">
        <f>(O104/N104)*1</f>
        <v>0.66666666666666663</v>
      </c>
      <c r="Q104" s="389">
        <v>0</v>
      </c>
      <c r="R104" s="184">
        <v>0</v>
      </c>
      <c r="S104" s="207">
        <v>0</v>
      </c>
      <c r="T104" s="389">
        <v>0</v>
      </c>
      <c r="U104" s="184">
        <v>0</v>
      </c>
      <c r="V104" s="389"/>
      <c r="W104" s="390"/>
      <c r="X104" s="389"/>
      <c r="Y104" s="390"/>
      <c r="Z104" s="389"/>
      <c r="AA104" s="390"/>
      <c r="AB104" s="403" t="s">
        <v>1419</v>
      </c>
      <c r="AD104" s="177">
        <v>15</v>
      </c>
      <c r="AE104" s="177">
        <v>2</v>
      </c>
    </row>
    <row r="105" spans="1:32" ht="242.25" customHeight="1" x14ac:dyDescent="0.25">
      <c r="A105" s="837"/>
      <c r="B105" s="837"/>
      <c r="C105" s="809"/>
      <c r="D105" s="386">
        <v>94</v>
      </c>
      <c r="E105" s="415" t="s">
        <v>605</v>
      </c>
      <c r="F105" s="386" t="s">
        <v>606</v>
      </c>
      <c r="G105" s="386" t="s">
        <v>607</v>
      </c>
      <c r="H105" s="386" t="s">
        <v>608</v>
      </c>
      <c r="I105" s="386" t="s">
        <v>609</v>
      </c>
      <c r="J105" s="386" t="s">
        <v>254</v>
      </c>
      <c r="K105" s="387" t="s">
        <v>262</v>
      </c>
      <c r="L105" s="386">
        <v>137</v>
      </c>
      <c r="M105" s="386" t="s">
        <v>263</v>
      </c>
      <c r="N105" s="389">
        <v>12</v>
      </c>
      <c r="O105" s="389">
        <v>2</v>
      </c>
      <c r="P105" s="207">
        <f>(O105/N105)*1</f>
        <v>0.16666666666666666</v>
      </c>
      <c r="Q105" s="389">
        <v>0</v>
      </c>
      <c r="R105" s="184">
        <v>0</v>
      </c>
      <c r="S105" s="207">
        <v>0</v>
      </c>
      <c r="T105" s="389">
        <v>0</v>
      </c>
      <c r="U105" s="184">
        <v>0</v>
      </c>
      <c r="V105" s="389"/>
      <c r="W105" s="390"/>
      <c r="X105" s="389"/>
      <c r="Y105" s="390"/>
      <c r="Z105" s="389"/>
      <c r="AA105" s="390"/>
      <c r="AB105" s="403" t="s">
        <v>1420</v>
      </c>
    </row>
    <row r="106" spans="1:32" ht="76.5" customHeight="1" x14ac:dyDescent="0.25">
      <c r="A106" s="837"/>
      <c r="B106" s="837"/>
      <c r="C106" s="809"/>
      <c r="D106" s="386">
        <v>95</v>
      </c>
      <c r="E106" s="415" t="s">
        <v>610</v>
      </c>
      <c r="F106" s="386" t="s">
        <v>611</v>
      </c>
      <c r="G106" s="386" t="s">
        <v>612</v>
      </c>
      <c r="H106" s="386" t="s">
        <v>87</v>
      </c>
      <c r="I106" s="386" t="s">
        <v>613</v>
      </c>
      <c r="J106" s="809" t="s">
        <v>215</v>
      </c>
      <c r="K106" s="809" t="s">
        <v>216</v>
      </c>
      <c r="L106" s="836">
        <v>197</v>
      </c>
      <c r="M106" s="809" t="s">
        <v>217</v>
      </c>
      <c r="N106" s="1102">
        <v>1</v>
      </c>
      <c r="O106" s="1103">
        <v>0.2</v>
      </c>
      <c r="P106" s="1101">
        <f>(O106/N106)*1</f>
        <v>0.2</v>
      </c>
      <c r="Q106" s="974">
        <v>0</v>
      </c>
      <c r="R106" s="975">
        <v>0</v>
      </c>
      <c r="S106" s="1101">
        <v>0.15</v>
      </c>
      <c r="T106" s="1102">
        <v>0</v>
      </c>
      <c r="U106" s="975">
        <v>0</v>
      </c>
      <c r="V106" s="389"/>
      <c r="W106" s="390"/>
      <c r="X106" s="389"/>
      <c r="Y106" s="390"/>
      <c r="Z106" s="389"/>
      <c r="AA106" s="390"/>
      <c r="AB106" s="404" t="s">
        <v>1418</v>
      </c>
      <c r="AC106" s="177">
        <v>15</v>
      </c>
    </row>
    <row r="107" spans="1:32" ht="76.5" x14ac:dyDescent="0.25">
      <c r="A107" s="837"/>
      <c r="B107" s="837"/>
      <c r="C107" s="809"/>
      <c r="D107" s="386">
        <v>96</v>
      </c>
      <c r="E107" s="415" t="s">
        <v>614</v>
      </c>
      <c r="F107" s="386" t="s">
        <v>615</v>
      </c>
      <c r="G107" s="386" t="s">
        <v>616</v>
      </c>
      <c r="H107" s="386" t="s">
        <v>59</v>
      </c>
      <c r="I107" s="386" t="s">
        <v>617</v>
      </c>
      <c r="J107" s="809"/>
      <c r="K107" s="809"/>
      <c r="L107" s="836"/>
      <c r="M107" s="809"/>
      <c r="N107" s="1102"/>
      <c r="O107" s="1103"/>
      <c r="P107" s="1101"/>
      <c r="Q107" s="974"/>
      <c r="R107" s="975"/>
      <c r="S107" s="1101"/>
      <c r="T107" s="1102"/>
      <c r="U107" s="975"/>
      <c r="V107" s="389"/>
      <c r="W107" s="390"/>
      <c r="X107" s="389"/>
      <c r="Y107" s="390"/>
      <c r="Z107" s="389"/>
      <c r="AA107" s="390"/>
      <c r="AB107" s="404" t="s">
        <v>1418</v>
      </c>
      <c r="AC107" s="177">
        <v>15</v>
      </c>
    </row>
    <row r="108" spans="1:32" ht="114.75" x14ac:dyDescent="0.25">
      <c r="A108" s="837"/>
      <c r="B108" s="837"/>
      <c r="C108" s="386" t="s">
        <v>618</v>
      </c>
      <c r="D108" s="386">
        <v>97</v>
      </c>
      <c r="E108" s="415" t="s">
        <v>619</v>
      </c>
      <c r="F108" s="386" t="s">
        <v>620</v>
      </c>
      <c r="G108" s="386" t="s">
        <v>621</v>
      </c>
      <c r="H108" s="386" t="s">
        <v>59</v>
      </c>
      <c r="I108" s="386" t="s">
        <v>622</v>
      </c>
      <c r="J108" s="386" t="s">
        <v>389</v>
      </c>
      <c r="K108" s="386" t="s">
        <v>603</v>
      </c>
      <c r="L108" s="387">
        <v>226</v>
      </c>
      <c r="M108" s="386" t="s">
        <v>1011</v>
      </c>
      <c r="N108" s="389">
        <v>12</v>
      </c>
      <c r="O108" s="389">
        <v>8</v>
      </c>
      <c r="P108" s="207">
        <f>(O108/N108)*1</f>
        <v>0.66666666666666663</v>
      </c>
      <c r="Q108" s="389">
        <v>0</v>
      </c>
      <c r="R108" s="184">
        <v>0</v>
      </c>
      <c r="S108" s="207">
        <v>0.15</v>
      </c>
      <c r="T108" s="389">
        <v>0</v>
      </c>
      <c r="U108" s="184">
        <v>0</v>
      </c>
      <c r="V108" s="389"/>
      <c r="W108" s="390"/>
      <c r="X108" s="389"/>
      <c r="Y108" s="390"/>
      <c r="Z108" s="389"/>
      <c r="AA108" s="390"/>
      <c r="AB108" s="404" t="s">
        <v>1418</v>
      </c>
    </row>
    <row r="109" spans="1:32" ht="89.25" x14ac:dyDescent="0.25">
      <c r="A109" s="837" t="s">
        <v>624</v>
      </c>
      <c r="B109" s="809" t="s">
        <v>625</v>
      </c>
      <c r="C109" s="809" t="s">
        <v>626</v>
      </c>
      <c r="D109" s="386">
        <v>98</v>
      </c>
      <c r="E109" s="415" t="s">
        <v>627</v>
      </c>
      <c r="F109" s="386" t="s">
        <v>628</v>
      </c>
      <c r="G109" s="386" t="s">
        <v>629</v>
      </c>
      <c r="H109" s="386" t="s">
        <v>630</v>
      </c>
      <c r="I109" s="386" t="s">
        <v>631</v>
      </c>
      <c r="J109" s="809" t="s">
        <v>233</v>
      </c>
      <c r="K109" s="809" t="s">
        <v>234</v>
      </c>
      <c r="L109" s="837">
        <v>197</v>
      </c>
      <c r="M109" s="837" t="s">
        <v>217</v>
      </c>
      <c r="N109" s="1102">
        <v>1</v>
      </c>
      <c r="O109" s="1103">
        <v>0.2</v>
      </c>
      <c r="P109" s="1101">
        <f>(O109/N109)*1</f>
        <v>0.2</v>
      </c>
      <c r="Q109" s="974">
        <v>0</v>
      </c>
      <c r="R109" s="975">
        <v>0</v>
      </c>
      <c r="S109" s="408">
        <v>0.03</v>
      </c>
      <c r="T109" s="1102">
        <v>0</v>
      </c>
      <c r="U109" s="975">
        <v>0</v>
      </c>
      <c r="V109" s="389"/>
      <c r="W109" s="390"/>
      <c r="X109" s="389"/>
      <c r="Y109" s="390"/>
      <c r="Z109" s="389" t="s">
        <v>1035</v>
      </c>
      <c r="AA109" s="390"/>
      <c r="AB109" s="404" t="s">
        <v>1417</v>
      </c>
    </row>
    <row r="110" spans="1:32" ht="63.75" x14ac:dyDescent="0.25">
      <c r="A110" s="837"/>
      <c r="B110" s="809"/>
      <c r="C110" s="809"/>
      <c r="D110" s="386">
        <v>99</v>
      </c>
      <c r="E110" s="415" t="s">
        <v>632</v>
      </c>
      <c r="F110" s="386" t="s">
        <v>633</v>
      </c>
      <c r="G110" s="386" t="s">
        <v>634</v>
      </c>
      <c r="H110" s="386" t="s">
        <v>635</v>
      </c>
      <c r="I110" s="386" t="s">
        <v>631</v>
      </c>
      <c r="J110" s="809"/>
      <c r="K110" s="809"/>
      <c r="L110" s="837"/>
      <c r="M110" s="837"/>
      <c r="N110" s="1102"/>
      <c r="O110" s="1103"/>
      <c r="P110" s="1101"/>
      <c r="Q110" s="974"/>
      <c r="R110" s="975"/>
      <c r="S110" s="408">
        <v>0.03</v>
      </c>
      <c r="T110" s="1102"/>
      <c r="U110" s="975"/>
      <c r="V110" s="389"/>
      <c r="W110" s="390"/>
      <c r="X110" s="389"/>
      <c r="Y110" s="390"/>
      <c r="Z110" s="389"/>
      <c r="AA110" s="390"/>
      <c r="AB110" s="404" t="s">
        <v>1417</v>
      </c>
    </row>
    <row r="111" spans="1:32" ht="76.5" x14ac:dyDescent="0.25">
      <c r="A111" s="837"/>
      <c r="B111" s="809"/>
      <c r="C111" s="837" t="s">
        <v>636</v>
      </c>
      <c r="D111" s="388">
        <v>100</v>
      </c>
      <c r="E111" s="415" t="s">
        <v>637</v>
      </c>
      <c r="F111" s="386" t="s">
        <v>638</v>
      </c>
      <c r="G111" s="386" t="s">
        <v>639</v>
      </c>
      <c r="H111" s="386" t="s">
        <v>640</v>
      </c>
      <c r="I111" s="386" t="s">
        <v>641</v>
      </c>
      <c r="J111" s="809"/>
      <c r="K111" s="809"/>
      <c r="L111" s="837"/>
      <c r="M111" s="837"/>
      <c r="N111" s="1102"/>
      <c r="O111" s="1103"/>
      <c r="P111" s="1101"/>
      <c r="Q111" s="974"/>
      <c r="R111" s="975"/>
      <c r="S111" s="408">
        <v>0.03</v>
      </c>
      <c r="T111" s="1102"/>
      <c r="U111" s="975"/>
      <c r="V111" s="389"/>
      <c r="W111" s="390"/>
      <c r="X111" s="389"/>
      <c r="Y111" s="390"/>
      <c r="Z111" s="389"/>
      <c r="AA111" s="390"/>
      <c r="AB111" s="404" t="s">
        <v>1417</v>
      </c>
    </row>
    <row r="112" spans="1:32" ht="63.75" x14ac:dyDescent="0.25">
      <c r="A112" s="837"/>
      <c r="B112" s="809"/>
      <c r="C112" s="837"/>
      <c r="D112" s="386">
        <v>101</v>
      </c>
      <c r="E112" s="416" t="s">
        <v>642</v>
      </c>
      <c r="F112" s="386" t="s">
        <v>643</v>
      </c>
      <c r="G112" s="386" t="s">
        <v>644</v>
      </c>
      <c r="H112" s="386" t="s">
        <v>645</v>
      </c>
      <c r="I112" s="386" t="s">
        <v>641</v>
      </c>
      <c r="J112" s="809"/>
      <c r="K112" s="809"/>
      <c r="L112" s="837"/>
      <c r="M112" s="837"/>
      <c r="N112" s="1102"/>
      <c r="O112" s="1103"/>
      <c r="P112" s="1101"/>
      <c r="Q112" s="974"/>
      <c r="R112" s="975"/>
      <c r="S112" s="408">
        <v>0.03</v>
      </c>
      <c r="T112" s="1102"/>
      <c r="U112" s="975"/>
      <c r="V112" s="389"/>
      <c r="W112" s="390"/>
      <c r="X112" s="389"/>
      <c r="Y112" s="390"/>
      <c r="Z112" s="389"/>
      <c r="AA112" s="390"/>
      <c r="AB112" s="404" t="s">
        <v>1417</v>
      </c>
    </row>
    <row r="113" spans="1:31" ht="51" x14ac:dyDescent="0.25">
      <c r="A113" s="837"/>
      <c r="B113" s="809"/>
      <c r="C113" s="837"/>
      <c r="D113" s="386">
        <v>102</v>
      </c>
      <c r="E113" s="415" t="s">
        <v>646</v>
      </c>
      <c r="F113" s="386" t="s">
        <v>647</v>
      </c>
      <c r="G113" s="386" t="s">
        <v>648</v>
      </c>
      <c r="H113" s="386" t="s">
        <v>649</v>
      </c>
      <c r="I113" s="386" t="s">
        <v>650</v>
      </c>
      <c r="J113" s="809"/>
      <c r="K113" s="809"/>
      <c r="L113" s="837"/>
      <c r="M113" s="837"/>
      <c r="N113" s="1102"/>
      <c r="O113" s="1103"/>
      <c r="P113" s="1101"/>
      <c r="Q113" s="974"/>
      <c r="R113" s="975"/>
      <c r="S113" s="408">
        <v>0.03</v>
      </c>
      <c r="T113" s="1102"/>
      <c r="U113" s="975"/>
      <c r="V113" s="389"/>
      <c r="W113" s="390"/>
      <c r="X113" s="389"/>
      <c r="Y113" s="390"/>
      <c r="Z113" s="389"/>
      <c r="AA113" s="390"/>
      <c r="AB113" s="404" t="s">
        <v>1417</v>
      </c>
    </row>
    <row r="114" spans="1:31" ht="51" x14ac:dyDescent="0.25">
      <c r="A114" s="837"/>
      <c r="B114" s="809"/>
      <c r="C114" s="837"/>
      <c r="D114" s="386">
        <v>103</v>
      </c>
      <c r="E114" s="415" t="s">
        <v>651</v>
      </c>
      <c r="F114" s="386" t="s">
        <v>652</v>
      </c>
      <c r="G114" s="386" t="s">
        <v>653</v>
      </c>
      <c r="H114" s="386" t="s">
        <v>654</v>
      </c>
      <c r="I114" s="386" t="s">
        <v>655</v>
      </c>
      <c r="J114" s="809"/>
      <c r="K114" s="809"/>
      <c r="L114" s="837"/>
      <c r="M114" s="837"/>
      <c r="N114" s="1102"/>
      <c r="O114" s="1103"/>
      <c r="P114" s="1101"/>
      <c r="Q114" s="974"/>
      <c r="R114" s="975"/>
      <c r="S114" s="408">
        <v>0.03</v>
      </c>
      <c r="T114" s="1102"/>
      <c r="U114" s="975"/>
      <c r="V114" s="389"/>
      <c r="W114" s="390"/>
      <c r="X114" s="389"/>
      <c r="Y114" s="390"/>
      <c r="Z114" s="389"/>
      <c r="AA114" s="390"/>
      <c r="AB114" s="404" t="s">
        <v>1417</v>
      </c>
    </row>
    <row r="115" spans="1:31" ht="63.75" x14ac:dyDescent="0.25">
      <c r="A115" s="837"/>
      <c r="B115" s="809"/>
      <c r="C115" s="837"/>
      <c r="D115" s="388">
        <v>104</v>
      </c>
      <c r="E115" s="415" t="s">
        <v>656</v>
      </c>
      <c r="F115" s="386" t="s">
        <v>657</v>
      </c>
      <c r="G115" s="386" t="s">
        <v>658</v>
      </c>
      <c r="H115" s="386" t="s">
        <v>659</v>
      </c>
      <c r="I115" s="386" t="s">
        <v>660</v>
      </c>
      <c r="J115" s="809"/>
      <c r="K115" s="809"/>
      <c r="L115" s="837"/>
      <c r="M115" s="837"/>
      <c r="N115" s="1102"/>
      <c r="O115" s="1103"/>
      <c r="P115" s="1101"/>
      <c r="Q115" s="974"/>
      <c r="R115" s="975"/>
      <c r="S115" s="408">
        <v>0.03</v>
      </c>
      <c r="T115" s="1102"/>
      <c r="U115" s="975"/>
      <c r="V115" s="389"/>
      <c r="W115" s="390"/>
      <c r="X115" s="389"/>
      <c r="Y115" s="390"/>
      <c r="Z115" s="389"/>
      <c r="AA115" s="390"/>
      <c r="AB115" s="403" t="s">
        <v>1416</v>
      </c>
    </row>
    <row r="116" spans="1:31" ht="76.5" x14ac:dyDescent="0.25">
      <c r="A116" s="837"/>
      <c r="B116" s="809"/>
      <c r="C116" s="837"/>
      <c r="D116" s="386">
        <v>105</v>
      </c>
      <c r="E116" s="386" t="s">
        <v>661</v>
      </c>
      <c r="F116" s="386" t="s">
        <v>662</v>
      </c>
      <c r="G116" s="386" t="s">
        <v>663</v>
      </c>
      <c r="H116" s="386" t="s">
        <v>664</v>
      </c>
      <c r="I116" s="386" t="s">
        <v>665</v>
      </c>
      <c r="J116" s="809"/>
      <c r="K116" s="809"/>
      <c r="L116" s="837"/>
      <c r="M116" s="837"/>
      <c r="N116" s="1102"/>
      <c r="O116" s="1103"/>
      <c r="P116" s="1101"/>
      <c r="Q116" s="974"/>
      <c r="R116" s="975"/>
      <c r="S116" s="408">
        <v>0.03</v>
      </c>
      <c r="T116" s="1102"/>
      <c r="U116" s="975"/>
      <c r="V116" s="389"/>
      <c r="W116" s="390"/>
      <c r="X116" s="389"/>
      <c r="Y116" s="390"/>
      <c r="Z116" s="389"/>
      <c r="AA116" s="390"/>
      <c r="AB116" s="403" t="s">
        <v>1415</v>
      </c>
    </row>
    <row r="117" spans="1:31" ht="76.5" x14ac:dyDescent="0.25">
      <c r="A117" s="837"/>
      <c r="B117" s="809"/>
      <c r="C117" s="837"/>
      <c r="D117" s="386">
        <v>106</v>
      </c>
      <c r="E117" s="415" t="s">
        <v>666</v>
      </c>
      <c r="F117" s="386" t="s">
        <v>667</v>
      </c>
      <c r="G117" s="386" t="s">
        <v>668</v>
      </c>
      <c r="H117" s="386" t="s">
        <v>669</v>
      </c>
      <c r="I117" s="386" t="s">
        <v>1020</v>
      </c>
      <c r="J117" s="809"/>
      <c r="K117" s="809"/>
      <c r="L117" s="837"/>
      <c r="M117" s="837"/>
      <c r="N117" s="1102"/>
      <c r="O117" s="1103"/>
      <c r="P117" s="1101"/>
      <c r="Q117" s="974"/>
      <c r="R117" s="975"/>
      <c r="S117" s="408">
        <v>0.03</v>
      </c>
      <c r="T117" s="1102"/>
      <c r="U117" s="975"/>
      <c r="V117" s="389"/>
      <c r="W117" s="390"/>
      <c r="X117" s="389"/>
      <c r="Y117" s="390"/>
      <c r="Z117" s="389"/>
      <c r="AA117" s="390"/>
      <c r="AB117" s="403" t="s">
        <v>1444</v>
      </c>
    </row>
    <row r="118" spans="1:31" ht="63.75" x14ac:dyDescent="0.25">
      <c r="A118" s="837"/>
      <c r="B118" s="809"/>
      <c r="C118" s="837"/>
      <c r="D118" s="386">
        <v>107</v>
      </c>
      <c r="E118" s="415" t="s">
        <v>671</v>
      </c>
      <c r="F118" s="386" t="s">
        <v>672</v>
      </c>
      <c r="G118" s="386" t="s">
        <v>673</v>
      </c>
      <c r="H118" s="386" t="s">
        <v>59</v>
      </c>
      <c r="I118" s="386" t="s">
        <v>674</v>
      </c>
      <c r="J118" s="809"/>
      <c r="K118" s="809"/>
      <c r="L118" s="837"/>
      <c r="M118" s="837"/>
      <c r="N118" s="1102"/>
      <c r="O118" s="1103"/>
      <c r="P118" s="1101"/>
      <c r="Q118" s="974"/>
      <c r="R118" s="975"/>
      <c r="S118" s="408">
        <v>0.03</v>
      </c>
      <c r="T118" s="1102"/>
      <c r="U118" s="975"/>
      <c r="V118" s="389"/>
      <c r="W118" s="390"/>
      <c r="X118" s="389"/>
      <c r="Y118" s="390"/>
      <c r="Z118" s="389"/>
      <c r="AA118" s="390"/>
      <c r="AB118" s="403" t="s">
        <v>1413</v>
      </c>
      <c r="AD118" s="414">
        <v>0.03</v>
      </c>
      <c r="AE118" s="177" t="s">
        <v>1466</v>
      </c>
    </row>
    <row r="119" spans="1:31" ht="89.25" x14ac:dyDescent="0.25">
      <c r="A119" s="837"/>
      <c r="B119" s="837" t="s">
        <v>675</v>
      </c>
      <c r="C119" s="809" t="s">
        <v>676</v>
      </c>
      <c r="D119" s="388">
        <v>108</v>
      </c>
      <c r="E119" s="415" t="s">
        <v>677</v>
      </c>
      <c r="F119" s="386" t="s">
        <v>678</v>
      </c>
      <c r="G119" s="386" t="s">
        <v>679</v>
      </c>
      <c r="H119" s="386" t="s">
        <v>680</v>
      </c>
      <c r="I119" s="386" t="s">
        <v>1021</v>
      </c>
      <c r="J119" s="809"/>
      <c r="K119" s="809"/>
      <c r="L119" s="837"/>
      <c r="M119" s="837"/>
      <c r="N119" s="1102"/>
      <c r="O119" s="1103"/>
      <c r="P119" s="1101"/>
      <c r="Q119" s="974"/>
      <c r="R119" s="975"/>
      <c r="S119" s="408">
        <v>0.03</v>
      </c>
      <c r="T119" s="1102"/>
      <c r="U119" s="975"/>
      <c r="V119" s="389"/>
      <c r="W119" s="390"/>
      <c r="X119" s="389"/>
      <c r="Y119" s="390"/>
      <c r="Z119" s="389"/>
      <c r="AA119" s="390"/>
      <c r="AB119" s="403" t="s">
        <v>1041</v>
      </c>
    </row>
    <row r="120" spans="1:31" ht="76.5" x14ac:dyDescent="0.25">
      <c r="A120" s="837"/>
      <c r="B120" s="837"/>
      <c r="C120" s="809"/>
      <c r="D120" s="386">
        <v>109</v>
      </c>
      <c r="E120" s="415" t="s">
        <v>681</v>
      </c>
      <c r="F120" s="386" t="s">
        <v>682</v>
      </c>
      <c r="G120" s="386" t="s">
        <v>683</v>
      </c>
      <c r="H120" s="386" t="s">
        <v>684</v>
      </c>
      <c r="I120" s="386" t="s">
        <v>685</v>
      </c>
      <c r="J120" s="809"/>
      <c r="K120" s="809"/>
      <c r="L120" s="837"/>
      <c r="M120" s="837"/>
      <c r="N120" s="1102"/>
      <c r="O120" s="1103"/>
      <c r="P120" s="1101"/>
      <c r="Q120" s="974"/>
      <c r="R120" s="975"/>
      <c r="S120" s="408">
        <v>0.03</v>
      </c>
      <c r="T120" s="1102"/>
      <c r="U120" s="975"/>
      <c r="V120" s="389"/>
      <c r="W120" s="390"/>
      <c r="X120" s="389"/>
      <c r="Y120" s="390"/>
      <c r="Z120" s="389"/>
      <c r="AA120" s="390"/>
      <c r="AB120" s="403" t="s">
        <v>1422</v>
      </c>
    </row>
    <row r="121" spans="1:31" s="379" customFormat="1" x14ac:dyDescent="0.25">
      <c r="A121" s="2"/>
      <c r="B121" s="2"/>
      <c r="C121" s="2"/>
      <c r="D121" s="2"/>
      <c r="E121" s="2"/>
      <c r="F121" s="2"/>
      <c r="G121" s="2"/>
      <c r="H121" s="2"/>
      <c r="I121" s="2"/>
      <c r="J121" s="2"/>
      <c r="K121" s="2"/>
      <c r="L121" s="2"/>
      <c r="M121" s="2"/>
      <c r="N121" s="376"/>
      <c r="O121" s="376"/>
      <c r="P121" s="4"/>
      <c r="Q121" s="376"/>
      <c r="R121" s="376"/>
      <c r="S121" s="376"/>
      <c r="T121" s="376"/>
      <c r="U121" s="377"/>
      <c r="V121" s="376"/>
      <c r="W121" s="377"/>
      <c r="X121" s="376"/>
      <c r="Y121" s="377"/>
      <c r="Z121" s="376"/>
      <c r="AA121" s="377"/>
      <c r="AB121" s="378"/>
    </row>
    <row r="122" spans="1:31" s="379" customFormat="1" x14ac:dyDescent="0.25">
      <c r="A122" s="2"/>
      <c r="B122" s="2"/>
      <c r="C122" s="2"/>
      <c r="D122" s="2"/>
      <c r="E122" s="2"/>
      <c r="F122" s="2"/>
      <c r="G122" s="2"/>
      <c r="H122" s="2"/>
      <c r="I122" s="2"/>
      <c r="J122" s="2"/>
      <c r="K122" s="2"/>
      <c r="L122" s="2"/>
      <c r="M122" s="2"/>
      <c r="N122" s="376"/>
      <c r="O122" s="376"/>
      <c r="P122" s="4"/>
      <c r="Q122" s="376"/>
      <c r="R122" s="376"/>
      <c r="S122" s="376"/>
      <c r="T122" s="376"/>
      <c r="U122" s="377"/>
      <c r="V122" s="376"/>
      <c r="W122" s="377"/>
      <c r="X122" s="376"/>
      <c r="Y122" s="377"/>
      <c r="Z122" s="376"/>
      <c r="AA122" s="377"/>
      <c r="AB122" s="378"/>
    </row>
    <row r="123" spans="1:31" s="379" customFormat="1" x14ac:dyDescent="0.25">
      <c r="A123" s="2"/>
      <c r="B123" s="2"/>
      <c r="C123" s="2"/>
      <c r="D123" s="2"/>
      <c r="E123" s="2"/>
      <c r="F123" s="2"/>
      <c r="G123" s="2"/>
      <c r="H123" s="2"/>
      <c r="I123" s="2"/>
      <c r="J123" s="2"/>
      <c r="K123" s="2"/>
      <c r="L123" s="2"/>
      <c r="M123" s="2"/>
      <c r="N123" s="376"/>
      <c r="O123" s="376"/>
      <c r="P123" s="4"/>
      <c r="Q123" s="376"/>
      <c r="R123" s="376"/>
      <c r="S123" s="376"/>
      <c r="T123" s="376"/>
      <c r="U123" s="377"/>
      <c r="V123" s="376"/>
      <c r="W123" s="377"/>
      <c r="X123" s="376"/>
      <c r="Y123" s="377"/>
      <c r="Z123" s="376"/>
      <c r="AA123" s="377"/>
      <c r="AB123" s="378"/>
    </row>
    <row r="124" spans="1:31" s="379" customFormat="1" x14ac:dyDescent="0.25">
      <c r="A124" s="2"/>
      <c r="B124" s="2"/>
      <c r="C124" s="2"/>
      <c r="D124" s="2"/>
      <c r="E124" s="2"/>
      <c r="F124" s="2"/>
      <c r="G124" s="2"/>
      <c r="H124" s="2"/>
      <c r="I124" s="2"/>
      <c r="J124" s="2"/>
      <c r="K124" s="2"/>
      <c r="L124" s="2"/>
      <c r="M124" s="2"/>
      <c r="N124" s="376"/>
      <c r="O124" s="376"/>
      <c r="P124" s="4"/>
      <c r="Q124" s="376"/>
      <c r="R124" s="376"/>
      <c r="S124" s="376"/>
      <c r="T124" s="376"/>
      <c r="U124" s="377"/>
      <c r="V124" s="376"/>
      <c r="W124" s="377"/>
      <c r="X124" s="376"/>
      <c r="Y124" s="377"/>
      <c r="Z124" s="376"/>
      <c r="AA124" s="377"/>
      <c r="AB124" s="378"/>
    </row>
    <row r="125" spans="1:31" s="379" customFormat="1" x14ac:dyDescent="0.25">
      <c r="A125" s="2"/>
      <c r="B125" s="2"/>
      <c r="C125" s="2"/>
      <c r="D125" s="2"/>
      <c r="E125" s="2"/>
      <c r="F125" s="2"/>
      <c r="G125" s="2"/>
      <c r="H125" s="2"/>
      <c r="I125" s="2"/>
      <c r="J125" s="2"/>
      <c r="K125" s="2"/>
      <c r="L125" s="2"/>
      <c r="M125" s="2"/>
      <c r="N125" s="376"/>
      <c r="O125" s="376"/>
      <c r="P125" s="4"/>
      <c r="Q125" s="376"/>
      <c r="R125" s="376"/>
      <c r="S125" s="376"/>
      <c r="T125" s="376"/>
      <c r="U125" s="377"/>
      <c r="V125" s="376"/>
      <c r="W125" s="377"/>
      <c r="X125" s="376"/>
      <c r="Y125" s="377"/>
      <c r="Z125" s="376"/>
      <c r="AA125" s="377"/>
      <c r="AB125" s="378"/>
    </row>
    <row r="126" spans="1:31" s="379" customFormat="1" x14ac:dyDescent="0.25">
      <c r="A126" s="2"/>
      <c r="B126" s="2"/>
      <c r="C126" s="2"/>
      <c r="D126" s="2"/>
      <c r="E126" s="2"/>
      <c r="F126" s="2"/>
      <c r="G126" s="2"/>
      <c r="H126" s="2"/>
      <c r="I126" s="2"/>
      <c r="J126" s="2"/>
      <c r="K126" s="2"/>
      <c r="L126" s="2"/>
      <c r="M126" s="2"/>
      <c r="N126" s="376"/>
      <c r="O126" s="376"/>
      <c r="P126" s="4"/>
      <c r="Q126" s="376"/>
      <c r="R126" s="376"/>
      <c r="S126" s="376"/>
      <c r="T126" s="376"/>
      <c r="U126" s="377"/>
      <c r="V126" s="376"/>
      <c r="W126" s="377"/>
      <c r="X126" s="376"/>
      <c r="Y126" s="377"/>
      <c r="Z126" s="376"/>
      <c r="AA126" s="377"/>
      <c r="AB126" s="378"/>
    </row>
    <row r="127" spans="1:31" s="379" customFormat="1" x14ac:dyDescent="0.25">
      <c r="A127" s="2"/>
      <c r="B127" s="2"/>
      <c r="C127" s="2"/>
      <c r="D127" s="2"/>
      <c r="E127" s="2"/>
      <c r="F127" s="2"/>
      <c r="G127" s="2"/>
      <c r="H127" s="2"/>
      <c r="I127" s="2"/>
      <c r="J127" s="2"/>
      <c r="K127" s="2"/>
      <c r="L127" s="2"/>
      <c r="M127" s="2"/>
      <c r="N127" s="376"/>
      <c r="O127" s="376"/>
      <c r="P127" s="4"/>
      <c r="Q127" s="376"/>
      <c r="R127" s="376"/>
      <c r="S127" s="376"/>
      <c r="T127" s="376"/>
      <c r="U127" s="377"/>
      <c r="V127" s="376"/>
      <c r="W127" s="377"/>
      <c r="X127" s="376"/>
      <c r="Y127" s="377"/>
      <c r="Z127" s="376"/>
      <c r="AA127" s="377"/>
      <c r="AB127" s="378"/>
    </row>
    <row r="128" spans="1:31" s="379" customFormat="1" x14ac:dyDescent="0.25">
      <c r="A128" s="2"/>
      <c r="B128" s="2"/>
      <c r="C128" s="2"/>
      <c r="D128" s="2"/>
      <c r="E128" s="2"/>
      <c r="F128" s="2"/>
      <c r="G128" s="2"/>
      <c r="H128" s="2"/>
      <c r="I128" s="2"/>
      <c r="J128" s="2"/>
      <c r="K128" s="2"/>
      <c r="L128" s="2"/>
      <c r="M128" s="2"/>
      <c r="N128" s="376"/>
      <c r="O128" s="376"/>
      <c r="P128" s="4"/>
      <c r="Q128" s="376"/>
      <c r="R128" s="376"/>
      <c r="S128" s="376"/>
      <c r="T128" s="376"/>
      <c r="U128" s="377"/>
      <c r="V128" s="376"/>
      <c r="W128" s="377"/>
      <c r="X128" s="376"/>
      <c r="Y128" s="377"/>
      <c r="Z128" s="376"/>
      <c r="AA128" s="377"/>
      <c r="AB128" s="378"/>
    </row>
    <row r="129" spans="1:28" s="379" customFormat="1" x14ac:dyDescent="0.25">
      <c r="A129" s="2"/>
      <c r="B129" s="2"/>
      <c r="C129" s="2"/>
      <c r="D129" s="2"/>
      <c r="E129" s="2"/>
      <c r="F129" s="2"/>
      <c r="G129" s="2"/>
      <c r="H129" s="2"/>
      <c r="I129" s="2"/>
      <c r="J129" s="2"/>
      <c r="K129" s="2"/>
      <c r="L129" s="2"/>
      <c r="M129" s="2"/>
      <c r="N129" s="376"/>
      <c r="O129" s="376"/>
      <c r="P129" s="4"/>
      <c r="Q129" s="376"/>
      <c r="R129" s="376"/>
      <c r="S129" s="376"/>
      <c r="T129" s="376"/>
      <c r="U129" s="377"/>
      <c r="V129" s="376"/>
      <c r="W129" s="377"/>
      <c r="X129" s="376"/>
      <c r="Y129" s="377"/>
      <c r="Z129" s="376"/>
      <c r="AA129" s="377"/>
      <c r="AB129" s="378"/>
    </row>
    <row r="130" spans="1:28" s="379" customFormat="1" x14ac:dyDescent="0.25">
      <c r="A130" s="2"/>
      <c r="B130" s="2"/>
      <c r="C130" s="2"/>
      <c r="D130" s="2"/>
      <c r="E130" s="2"/>
      <c r="F130" s="2"/>
      <c r="G130" s="2"/>
      <c r="H130" s="2"/>
      <c r="I130" s="2"/>
      <c r="J130" s="2"/>
      <c r="K130" s="2"/>
      <c r="L130" s="2"/>
      <c r="M130" s="2"/>
      <c r="N130" s="376"/>
      <c r="O130" s="376"/>
      <c r="P130" s="4"/>
      <c r="Q130" s="376"/>
      <c r="R130" s="376"/>
      <c r="S130" s="376"/>
      <c r="T130" s="376"/>
      <c r="U130" s="377"/>
      <c r="V130" s="376"/>
      <c r="W130" s="377"/>
      <c r="X130" s="376"/>
      <c r="Y130" s="377"/>
      <c r="Z130" s="376"/>
      <c r="AA130" s="377"/>
      <c r="AB130" s="378"/>
    </row>
    <row r="131" spans="1:28" s="379" customFormat="1" x14ac:dyDescent="0.25">
      <c r="A131" s="2"/>
      <c r="B131" s="2"/>
      <c r="C131" s="2"/>
      <c r="D131" s="2"/>
      <c r="E131" s="2"/>
      <c r="F131" s="2"/>
      <c r="G131" s="2"/>
      <c r="H131" s="2"/>
      <c r="I131" s="2"/>
      <c r="J131" s="2"/>
      <c r="K131" s="2"/>
      <c r="L131" s="2"/>
      <c r="M131" s="2"/>
      <c r="N131" s="376"/>
      <c r="O131" s="376"/>
      <c r="P131" s="4"/>
      <c r="Q131" s="376"/>
      <c r="R131" s="376"/>
      <c r="S131" s="376"/>
      <c r="T131" s="376"/>
      <c r="U131" s="377"/>
      <c r="V131" s="376"/>
      <c r="W131" s="377"/>
      <c r="X131" s="376"/>
      <c r="Y131" s="377"/>
      <c r="Z131" s="376"/>
      <c r="AA131" s="377"/>
      <c r="AB131" s="378"/>
    </row>
    <row r="132" spans="1:28" s="379" customFormat="1" x14ac:dyDescent="0.25">
      <c r="A132" s="2"/>
      <c r="B132" s="2"/>
      <c r="C132" s="2"/>
      <c r="D132" s="2"/>
      <c r="E132" s="2"/>
      <c r="F132" s="2"/>
      <c r="G132" s="2"/>
      <c r="H132" s="2"/>
      <c r="I132" s="2"/>
      <c r="J132" s="2"/>
      <c r="K132" s="2"/>
      <c r="L132" s="2"/>
      <c r="M132" s="2"/>
      <c r="N132" s="376"/>
      <c r="O132" s="376"/>
      <c r="P132" s="4"/>
      <c r="Q132" s="376"/>
      <c r="R132" s="376"/>
      <c r="S132" s="376"/>
      <c r="T132" s="376"/>
      <c r="U132" s="377"/>
      <c r="V132" s="376"/>
      <c r="W132" s="377"/>
      <c r="X132" s="376"/>
      <c r="Y132" s="377"/>
      <c r="Z132" s="376"/>
      <c r="AA132" s="377"/>
      <c r="AB132" s="378"/>
    </row>
    <row r="133" spans="1:28" s="379" customFormat="1" x14ac:dyDescent="0.25">
      <c r="A133" s="2"/>
      <c r="B133" s="2"/>
      <c r="C133" s="2"/>
      <c r="D133" s="2"/>
      <c r="E133" s="2"/>
      <c r="F133" s="2"/>
      <c r="G133" s="2"/>
      <c r="H133" s="2"/>
      <c r="I133" s="2"/>
      <c r="J133" s="2"/>
      <c r="K133" s="2"/>
      <c r="L133" s="2"/>
      <c r="M133" s="2"/>
      <c r="N133" s="376"/>
      <c r="O133" s="376"/>
      <c r="P133" s="4"/>
      <c r="Q133" s="376"/>
      <c r="R133" s="376"/>
      <c r="S133" s="376"/>
      <c r="T133" s="376"/>
      <c r="U133" s="377"/>
      <c r="V133" s="376"/>
      <c r="W133" s="377"/>
      <c r="X133" s="376"/>
      <c r="Y133" s="377"/>
      <c r="Z133" s="376"/>
      <c r="AA133" s="377"/>
      <c r="AB133" s="378"/>
    </row>
    <row r="134" spans="1:28" s="379" customFormat="1" x14ac:dyDescent="0.25">
      <c r="A134" s="2"/>
      <c r="B134" s="2"/>
      <c r="C134" s="2"/>
      <c r="D134" s="2"/>
      <c r="E134" s="2"/>
      <c r="F134" s="2"/>
      <c r="G134" s="2"/>
      <c r="H134" s="2"/>
      <c r="I134" s="2"/>
      <c r="J134" s="2"/>
      <c r="K134" s="2"/>
      <c r="L134" s="2"/>
      <c r="M134" s="2"/>
      <c r="N134" s="376"/>
      <c r="O134" s="376"/>
      <c r="P134" s="4"/>
      <c r="Q134" s="376"/>
      <c r="R134" s="376"/>
      <c r="S134" s="376"/>
      <c r="T134" s="376"/>
      <c r="U134" s="377"/>
      <c r="V134" s="376"/>
      <c r="W134" s="377"/>
      <c r="X134" s="376"/>
      <c r="Y134" s="377"/>
      <c r="Z134" s="376"/>
      <c r="AA134" s="377"/>
      <c r="AB134" s="378"/>
    </row>
    <row r="135" spans="1:28" s="379" customFormat="1" x14ac:dyDescent="0.25">
      <c r="A135" s="2"/>
      <c r="B135" s="2"/>
      <c r="C135" s="2"/>
      <c r="D135" s="2"/>
      <c r="E135" s="2"/>
      <c r="F135" s="2"/>
      <c r="G135" s="2"/>
      <c r="H135" s="2"/>
      <c r="I135" s="2"/>
      <c r="J135" s="2"/>
      <c r="K135" s="2"/>
      <c r="L135" s="2"/>
      <c r="M135" s="2"/>
      <c r="N135" s="376"/>
      <c r="O135" s="376"/>
      <c r="P135" s="4"/>
      <c r="Q135" s="376"/>
      <c r="R135" s="376"/>
      <c r="S135" s="376"/>
      <c r="T135" s="376"/>
      <c r="U135" s="377"/>
      <c r="V135" s="376"/>
      <c r="W135" s="377"/>
      <c r="X135" s="376"/>
      <c r="Y135" s="377"/>
      <c r="Z135" s="376"/>
      <c r="AA135" s="377"/>
      <c r="AB135" s="378"/>
    </row>
    <row r="136" spans="1:28" s="379" customFormat="1" x14ac:dyDescent="0.25">
      <c r="A136" s="2"/>
      <c r="B136" s="2"/>
      <c r="C136" s="2"/>
      <c r="D136" s="2"/>
      <c r="E136" s="2"/>
      <c r="F136" s="2"/>
      <c r="G136" s="2"/>
      <c r="H136" s="2"/>
      <c r="I136" s="2"/>
      <c r="J136" s="2"/>
      <c r="K136" s="2"/>
      <c r="L136" s="2"/>
      <c r="M136" s="2"/>
      <c r="N136" s="376"/>
      <c r="O136" s="376"/>
      <c r="P136" s="4"/>
      <c r="Q136" s="376"/>
      <c r="R136" s="376"/>
      <c r="S136" s="376"/>
      <c r="T136" s="376"/>
      <c r="U136" s="377"/>
      <c r="V136" s="376"/>
      <c r="W136" s="377"/>
      <c r="X136" s="376"/>
      <c r="Y136" s="377"/>
      <c r="Z136" s="376"/>
      <c r="AA136" s="377"/>
      <c r="AB136" s="378"/>
    </row>
    <row r="137" spans="1:28" s="379" customFormat="1" x14ac:dyDescent="0.25">
      <c r="A137" s="2"/>
      <c r="B137" s="2"/>
      <c r="C137" s="2"/>
      <c r="D137" s="2"/>
      <c r="E137" s="2"/>
      <c r="F137" s="2"/>
      <c r="G137" s="2"/>
      <c r="H137" s="2"/>
      <c r="I137" s="2"/>
      <c r="J137" s="2"/>
      <c r="K137" s="2"/>
      <c r="L137" s="2"/>
      <c r="M137" s="2"/>
      <c r="N137" s="376"/>
      <c r="O137" s="376"/>
      <c r="P137" s="4"/>
      <c r="Q137" s="376"/>
      <c r="R137" s="376"/>
      <c r="S137" s="376"/>
      <c r="T137" s="376"/>
      <c r="U137" s="377"/>
      <c r="V137" s="376"/>
      <c r="W137" s="377"/>
      <c r="X137" s="376"/>
      <c r="Y137" s="377"/>
      <c r="Z137" s="376"/>
      <c r="AA137" s="377"/>
      <c r="AB137" s="378"/>
    </row>
    <row r="138" spans="1:28" s="379" customFormat="1" x14ac:dyDescent="0.25">
      <c r="A138" s="2"/>
      <c r="B138" s="2"/>
      <c r="C138" s="2"/>
      <c r="D138" s="2"/>
      <c r="E138" s="2"/>
      <c r="F138" s="2"/>
      <c r="G138" s="2"/>
      <c r="H138" s="2"/>
      <c r="I138" s="2"/>
      <c r="J138" s="2"/>
      <c r="K138" s="2"/>
      <c r="L138" s="2"/>
      <c r="M138" s="2"/>
      <c r="N138" s="376"/>
      <c r="O138" s="376"/>
      <c r="P138" s="4"/>
      <c r="Q138" s="376"/>
      <c r="R138" s="376"/>
      <c r="S138" s="376"/>
      <c r="T138" s="376"/>
      <c r="U138" s="377"/>
      <c r="V138" s="376"/>
      <c r="W138" s="377"/>
      <c r="X138" s="376"/>
      <c r="Y138" s="377"/>
      <c r="Z138" s="376"/>
      <c r="AA138" s="377"/>
      <c r="AB138" s="378"/>
    </row>
    <row r="139" spans="1:28" s="379" customFormat="1" x14ac:dyDescent="0.25">
      <c r="A139" s="2"/>
      <c r="B139" s="2"/>
      <c r="C139" s="2"/>
      <c r="D139" s="2"/>
      <c r="E139" s="2"/>
      <c r="F139" s="2"/>
      <c r="G139" s="2"/>
      <c r="H139" s="2"/>
      <c r="I139" s="2"/>
      <c r="J139" s="2"/>
      <c r="K139" s="2"/>
      <c r="L139" s="2"/>
      <c r="M139" s="2"/>
      <c r="N139" s="376"/>
      <c r="O139" s="376"/>
      <c r="P139" s="4"/>
      <c r="Q139" s="376"/>
      <c r="R139" s="376"/>
      <c r="S139" s="376"/>
      <c r="T139" s="376"/>
      <c r="U139" s="377"/>
      <c r="V139" s="376"/>
      <c r="W139" s="377"/>
      <c r="X139" s="376"/>
      <c r="Y139" s="377"/>
      <c r="Z139" s="376"/>
      <c r="AA139" s="377"/>
      <c r="AB139" s="378"/>
    </row>
    <row r="140" spans="1:28" s="379" customFormat="1" x14ac:dyDescent="0.25">
      <c r="A140" s="2"/>
      <c r="B140" s="2"/>
      <c r="C140" s="2"/>
      <c r="D140" s="2"/>
      <c r="E140" s="2"/>
      <c r="F140" s="2"/>
      <c r="G140" s="2"/>
      <c r="H140" s="2"/>
      <c r="I140" s="2"/>
      <c r="J140" s="2"/>
      <c r="K140" s="2"/>
      <c r="L140" s="2"/>
      <c r="M140" s="2"/>
      <c r="N140" s="376"/>
      <c r="O140" s="376"/>
      <c r="P140" s="4"/>
      <c r="Q140" s="376"/>
      <c r="R140" s="376"/>
      <c r="S140" s="376"/>
      <c r="T140" s="376"/>
      <c r="U140" s="377"/>
      <c r="V140" s="376"/>
      <c r="W140" s="377"/>
      <c r="X140" s="376"/>
      <c r="Y140" s="377"/>
      <c r="Z140" s="376"/>
      <c r="AA140" s="377"/>
      <c r="AB140" s="378"/>
    </row>
    <row r="141" spans="1:28" s="379" customFormat="1" x14ac:dyDescent="0.25">
      <c r="A141" s="2"/>
      <c r="B141" s="2"/>
      <c r="C141" s="2"/>
      <c r="D141" s="2"/>
      <c r="E141" s="2"/>
      <c r="F141" s="2"/>
      <c r="G141" s="2"/>
      <c r="H141" s="2"/>
      <c r="I141" s="2"/>
      <c r="J141" s="2"/>
      <c r="K141" s="2"/>
      <c r="L141" s="2"/>
      <c r="M141" s="2"/>
      <c r="N141" s="376"/>
      <c r="O141" s="376"/>
      <c r="P141" s="4"/>
      <c r="Q141" s="376"/>
      <c r="R141" s="376"/>
      <c r="S141" s="376"/>
      <c r="T141" s="376"/>
      <c r="U141" s="377"/>
      <c r="V141" s="376"/>
      <c r="W141" s="377"/>
      <c r="X141" s="376"/>
      <c r="Y141" s="377"/>
      <c r="Z141" s="376"/>
      <c r="AA141" s="377"/>
      <c r="AB141" s="378"/>
    </row>
    <row r="142" spans="1:28" s="379" customFormat="1" x14ac:dyDescent="0.25">
      <c r="A142" s="2"/>
      <c r="B142" s="2"/>
      <c r="C142" s="2"/>
      <c r="D142" s="2"/>
      <c r="E142" s="2"/>
      <c r="F142" s="2"/>
      <c r="G142" s="2"/>
      <c r="H142" s="2"/>
      <c r="I142" s="2"/>
      <c r="J142" s="2"/>
      <c r="K142" s="2"/>
      <c r="L142" s="2"/>
      <c r="M142" s="2"/>
      <c r="N142" s="376"/>
      <c r="O142" s="376"/>
      <c r="P142" s="4"/>
      <c r="Q142" s="376"/>
      <c r="R142" s="376"/>
      <c r="S142" s="376"/>
      <c r="T142" s="376"/>
      <c r="U142" s="377"/>
      <c r="V142" s="376"/>
      <c r="W142" s="377"/>
      <c r="X142" s="376"/>
      <c r="Y142" s="377"/>
      <c r="Z142" s="376"/>
      <c r="AA142" s="377"/>
      <c r="AB142" s="378"/>
    </row>
    <row r="143" spans="1:28" s="379" customFormat="1" x14ac:dyDescent="0.25">
      <c r="A143" s="2"/>
      <c r="B143" s="2"/>
      <c r="C143" s="2"/>
      <c r="D143" s="2"/>
      <c r="E143" s="2"/>
      <c r="F143" s="2"/>
      <c r="G143" s="2"/>
      <c r="H143" s="2"/>
      <c r="I143" s="2"/>
      <c r="J143" s="2"/>
      <c r="K143" s="2"/>
      <c r="L143" s="2"/>
      <c r="M143" s="2"/>
      <c r="N143" s="376"/>
      <c r="O143" s="376"/>
      <c r="P143" s="4"/>
      <c r="Q143" s="376"/>
      <c r="R143" s="376"/>
      <c r="S143" s="376"/>
      <c r="T143" s="376"/>
      <c r="U143" s="377"/>
      <c r="V143" s="376"/>
      <c r="W143" s="377"/>
      <c r="X143" s="376"/>
      <c r="Y143" s="377"/>
      <c r="Z143" s="376"/>
      <c r="AA143" s="377"/>
      <c r="AB143" s="378"/>
    </row>
    <row r="144" spans="1:28" s="379" customFormat="1" x14ac:dyDescent="0.25">
      <c r="A144" s="2"/>
      <c r="B144" s="2"/>
      <c r="C144" s="2"/>
      <c r="D144" s="2"/>
      <c r="E144" s="2"/>
      <c r="F144" s="2"/>
      <c r="G144" s="2"/>
      <c r="H144" s="2"/>
      <c r="I144" s="2"/>
      <c r="J144" s="2"/>
      <c r="K144" s="2"/>
      <c r="L144" s="2"/>
      <c r="M144" s="2"/>
      <c r="N144" s="376"/>
      <c r="O144" s="376"/>
      <c r="P144" s="4"/>
      <c r="Q144" s="376"/>
      <c r="R144" s="376"/>
      <c r="S144" s="376"/>
      <c r="T144" s="376"/>
      <c r="U144" s="377"/>
      <c r="V144" s="376"/>
      <c r="W144" s="377"/>
      <c r="X144" s="376"/>
      <c r="Y144" s="377"/>
      <c r="Z144" s="376"/>
      <c r="AA144" s="377"/>
      <c r="AB144" s="378"/>
    </row>
    <row r="145" spans="1:28" s="379" customFormat="1" x14ac:dyDescent="0.25">
      <c r="A145" s="2"/>
      <c r="B145" s="2"/>
      <c r="C145" s="2"/>
      <c r="D145" s="2"/>
      <c r="E145" s="2"/>
      <c r="F145" s="2"/>
      <c r="G145" s="2"/>
      <c r="H145" s="2"/>
      <c r="I145" s="2"/>
      <c r="J145" s="2"/>
      <c r="K145" s="2"/>
      <c r="L145" s="2"/>
      <c r="M145" s="2"/>
      <c r="N145" s="376"/>
      <c r="O145" s="376"/>
      <c r="P145" s="4"/>
      <c r="Q145" s="376"/>
      <c r="R145" s="376"/>
      <c r="S145" s="376"/>
      <c r="T145" s="376"/>
      <c r="U145" s="377"/>
      <c r="V145" s="376"/>
      <c r="W145" s="377"/>
      <c r="X145" s="376"/>
      <c r="Y145" s="377"/>
      <c r="Z145" s="376"/>
      <c r="AA145" s="377"/>
      <c r="AB145" s="378"/>
    </row>
    <row r="146" spans="1:28" s="379" customFormat="1" x14ac:dyDescent="0.25">
      <c r="A146" s="2"/>
      <c r="B146" s="2"/>
      <c r="C146" s="2"/>
      <c r="D146" s="2"/>
      <c r="E146" s="2"/>
      <c r="F146" s="2"/>
      <c r="G146" s="2"/>
      <c r="H146" s="2"/>
      <c r="I146" s="2"/>
      <c r="J146" s="2"/>
      <c r="K146" s="2"/>
      <c r="L146" s="2"/>
      <c r="M146" s="2"/>
      <c r="N146" s="376"/>
      <c r="O146" s="376"/>
      <c r="P146" s="4"/>
      <c r="Q146" s="376"/>
      <c r="R146" s="376"/>
      <c r="S146" s="376"/>
      <c r="T146" s="376"/>
      <c r="U146" s="377"/>
      <c r="V146" s="376"/>
      <c r="W146" s="377"/>
      <c r="X146" s="376"/>
      <c r="Y146" s="377"/>
      <c r="Z146" s="376"/>
      <c r="AA146" s="377"/>
      <c r="AB146" s="378"/>
    </row>
    <row r="147" spans="1:28" s="379" customFormat="1" x14ac:dyDescent="0.25">
      <c r="A147" s="2"/>
      <c r="B147" s="2"/>
      <c r="C147" s="2"/>
      <c r="D147" s="2"/>
      <c r="E147" s="2"/>
      <c r="F147" s="2"/>
      <c r="G147" s="2"/>
      <c r="H147" s="2"/>
      <c r="I147" s="2"/>
      <c r="J147" s="2"/>
      <c r="K147" s="2"/>
      <c r="L147" s="2"/>
      <c r="M147" s="2"/>
      <c r="N147" s="376"/>
      <c r="O147" s="376"/>
      <c r="P147" s="4"/>
      <c r="Q147" s="376"/>
      <c r="R147" s="376"/>
      <c r="S147" s="376"/>
      <c r="T147" s="376"/>
      <c r="U147" s="377"/>
      <c r="V147" s="376"/>
      <c r="W147" s="377"/>
      <c r="X147" s="376"/>
      <c r="Y147" s="377"/>
      <c r="Z147" s="376"/>
      <c r="AA147" s="377"/>
      <c r="AB147" s="378"/>
    </row>
    <row r="148" spans="1:28" s="379" customFormat="1" x14ac:dyDescent="0.25">
      <c r="A148" s="2"/>
      <c r="B148" s="2"/>
      <c r="C148" s="2"/>
      <c r="D148" s="2"/>
      <c r="E148" s="2"/>
      <c r="F148" s="2"/>
      <c r="G148" s="2"/>
      <c r="H148" s="2"/>
      <c r="I148" s="2"/>
      <c r="J148" s="2"/>
      <c r="K148" s="2"/>
      <c r="L148" s="2"/>
      <c r="M148" s="2"/>
      <c r="N148" s="376"/>
      <c r="O148" s="376"/>
      <c r="P148" s="4"/>
      <c r="Q148" s="376"/>
      <c r="R148" s="376"/>
      <c r="S148" s="376"/>
      <c r="T148" s="376"/>
      <c r="U148" s="377"/>
      <c r="V148" s="376"/>
      <c r="W148" s="377"/>
      <c r="X148" s="376"/>
      <c r="Y148" s="377"/>
      <c r="Z148" s="376"/>
      <c r="AA148" s="377"/>
      <c r="AB148" s="378"/>
    </row>
    <row r="149" spans="1:28" s="379" customFormat="1" x14ac:dyDescent="0.25">
      <c r="A149" s="2"/>
      <c r="B149" s="2"/>
      <c r="C149" s="2"/>
      <c r="D149" s="2"/>
      <c r="E149" s="2"/>
      <c r="F149" s="2"/>
      <c r="G149" s="2"/>
      <c r="H149" s="2"/>
      <c r="I149" s="2"/>
      <c r="J149" s="2"/>
      <c r="K149" s="2"/>
      <c r="L149" s="2"/>
      <c r="M149" s="2"/>
      <c r="N149" s="376"/>
      <c r="O149" s="376"/>
      <c r="P149" s="4"/>
      <c r="Q149" s="376"/>
      <c r="R149" s="376"/>
      <c r="S149" s="376"/>
      <c r="T149" s="376"/>
      <c r="U149" s="377"/>
      <c r="V149" s="376"/>
      <c r="W149" s="377"/>
      <c r="X149" s="376"/>
      <c r="Y149" s="377"/>
      <c r="Z149" s="376"/>
      <c r="AA149" s="377"/>
      <c r="AB149" s="378"/>
    </row>
    <row r="150" spans="1:28" s="379" customFormat="1" x14ac:dyDescent="0.25">
      <c r="A150" s="2"/>
      <c r="B150" s="2"/>
      <c r="C150" s="2"/>
      <c r="D150" s="2"/>
      <c r="E150" s="2"/>
      <c r="F150" s="2"/>
      <c r="G150" s="2"/>
      <c r="H150" s="2"/>
      <c r="I150" s="2"/>
      <c r="J150" s="2"/>
      <c r="K150" s="2"/>
      <c r="L150" s="2"/>
      <c r="M150" s="2"/>
      <c r="N150" s="376"/>
      <c r="O150" s="376"/>
      <c r="P150" s="4"/>
      <c r="Q150" s="376"/>
      <c r="R150" s="376"/>
      <c r="S150" s="376"/>
      <c r="T150" s="376"/>
      <c r="U150" s="377"/>
      <c r="V150" s="376"/>
      <c r="W150" s="377"/>
      <c r="X150" s="376"/>
      <c r="Y150" s="377"/>
      <c r="Z150" s="376"/>
      <c r="AA150" s="377"/>
      <c r="AB150" s="378"/>
    </row>
    <row r="151" spans="1:28" s="379" customFormat="1" x14ac:dyDescent="0.25">
      <c r="A151" s="2"/>
      <c r="B151" s="2"/>
      <c r="C151" s="2"/>
      <c r="D151" s="2"/>
      <c r="E151" s="2"/>
      <c r="F151" s="2"/>
      <c r="G151" s="2"/>
      <c r="H151" s="2"/>
      <c r="I151" s="2"/>
      <c r="J151" s="2"/>
      <c r="K151" s="2"/>
      <c r="L151" s="2"/>
      <c r="M151" s="2"/>
      <c r="N151" s="376"/>
      <c r="O151" s="376"/>
      <c r="P151" s="4"/>
      <c r="Q151" s="376"/>
      <c r="R151" s="376"/>
      <c r="S151" s="376"/>
      <c r="T151" s="376"/>
      <c r="U151" s="377"/>
      <c r="V151" s="376"/>
      <c r="W151" s="377"/>
      <c r="X151" s="376"/>
      <c r="Y151" s="377"/>
      <c r="Z151" s="376"/>
      <c r="AA151" s="377"/>
      <c r="AB151" s="378"/>
    </row>
    <row r="152" spans="1:28" s="379" customFormat="1" x14ac:dyDescent="0.25">
      <c r="A152" s="2"/>
      <c r="B152" s="2"/>
      <c r="C152" s="2"/>
      <c r="D152" s="2"/>
      <c r="E152" s="2"/>
      <c r="F152" s="2"/>
      <c r="G152" s="2"/>
      <c r="H152" s="2"/>
      <c r="I152" s="2"/>
      <c r="J152" s="2"/>
      <c r="K152" s="2"/>
      <c r="L152" s="2"/>
      <c r="M152" s="2"/>
      <c r="N152" s="376"/>
      <c r="O152" s="376"/>
      <c r="P152" s="4"/>
      <c r="Q152" s="376"/>
      <c r="R152" s="376"/>
      <c r="S152" s="376"/>
      <c r="T152" s="376"/>
      <c r="U152" s="377"/>
      <c r="V152" s="376"/>
      <c r="W152" s="377"/>
      <c r="X152" s="376"/>
      <c r="Y152" s="377"/>
      <c r="Z152" s="376"/>
      <c r="AA152" s="377"/>
      <c r="AB152" s="378"/>
    </row>
    <row r="153" spans="1:28" s="379" customFormat="1" x14ac:dyDescent="0.25">
      <c r="A153" s="2"/>
      <c r="B153" s="2"/>
      <c r="C153" s="2"/>
      <c r="D153" s="2"/>
      <c r="E153" s="2"/>
      <c r="F153" s="2"/>
      <c r="G153" s="2"/>
      <c r="H153" s="2"/>
      <c r="I153" s="2"/>
      <c r="J153" s="2"/>
      <c r="K153" s="2"/>
      <c r="L153" s="2"/>
      <c r="M153" s="2"/>
      <c r="N153" s="376"/>
      <c r="O153" s="376"/>
      <c r="P153" s="4"/>
      <c r="Q153" s="376"/>
      <c r="R153" s="376"/>
      <c r="S153" s="376"/>
      <c r="T153" s="376"/>
      <c r="U153" s="377"/>
      <c r="V153" s="376"/>
      <c r="W153" s="377"/>
      <c r="X153" s="376"/>
      <c r="Y153" s="377"/>
      <c r="Z153" s="376"/>
      <c r="AA153" s="377"/>
      <c r="AB153" s="378"/>
    </row>
    <row r="154" spans="1:28" s="379" customFormat="1" x14ac:dyDescent="0.25">
      <c r="A154" s="2"/>
      <c r="B154" s="2"/>
      <c r="C154" s="2"/>
      <c r="D154" s="2"/>
      <c r="E154" s="2"/>
      <c r="F154" s="2"/>
      <c r="G154" s="2"/>
      <c r="H154" s="2"/>
      <c r="I154" s="2"/>
      <c r="J154" s="2"/>
      <c r="K154" s="2"/>
      <c r="L154" s="2"/>
      <c r="M154" s="2"/>
      <c r="N154" s="376"/>
      <c r="O154" s="376"/>
      <c r="P154" s="4"/>
      <c r="Q154" s="376"/>
      <c r="R154" s="376"/>
      <c r="S154" s="376"/>
      <c r="T154" s="376"/>
      <c r="U154" s="377"/>
      <c r="V154" s="376"/>
      <c r="W154" s="377"/>
      <c r="X154" s="376"/>
      <c r="Y154" s="377"/>
      <c r="Z154" s="376"/>
      <c r="AA154" s="377"/>
      <c r="AB154" s="378"/>
    </row>
    <row r="155" spans="1:28" s="379" customFormat="1" x14ac:dyDescent="0.25">
      <c r="A155" s="2"/>
      <c r="B155" s="2"/>
      <c r="C155" s="2"/>
      <c r="D155" s="2"/>
      <c r="E155" s="2"/>
      <c r="F155" s="2"/>
      <c r="G155" s="2"/>
      <c r="H155" s="2"/>
      <c r="I155" s="2"/>
      <c r="J155" s="2"/>
      <c r="K155" s="2"/>
      <c r="L155" s="2"/>
      <c r="M155" s="2"/>
      <c r="N155" s="376"/>
      <c r="O155" s="376"/>
      <c r="P155" s="4"/>
      <c r="Q155" s="376"/>
      <c r="R155" s="376"/>
      <c r="S155" s="376"/>
      <c r="T155" s="376"/>
      <c r="U155" s="377"/>
      <c r="V155" s="376"/>
      <c r="W155" s="377"/>
      <c r="X155" s="376"/>
      <c r="Y155" s="377"/>
      <c r="Z155" s="376"/>
      <c r="AA155" s="377"/>
      <c r="AB155" s="378"/>
    </row>
    <row r="156" spans="1:28" s="379" customFormat="1" x14ac:dyDescent="0.25">
      <c r="A156" s="2"/>
      <c r="B156" s="2"/>
      <c r="C156" s="2"/>
      <c r="D156" s="2"/>
      <c r="E156" s="2"/>
      <c r="F156" s="2"/>
      <c r="G156" s="2"/>
      <c r="H156" s="2"/>
      <c r="I156" s="2"/>
      <c r="J156" s="2"/>
      <c r="K156" s="2"/>
      <c r="L156" s="2"/>
      <c r="M156" s="2"/>
      <c r="N156" s="376"/>
      <c r="O156" s="376"/>
      <c r="P156" s="4"/>
      <c r="Q156" s="376"/>
      <c r="R156" s="376"/>
      <c r="S156" s="376"/>
      <c r="T156" s="376"/>
      <c r="U156" s="377"/>
      <c r="V156" s="376"/>
      <c r="W156" s="377"/>
      <c r="X156" s="376"/>
      <c r="Y156" s="377"/>
      <c r="Z156" s="376"/>
      <c r="AA156" s="377"/>
      <c r="AB156" s="378"/>
    </row>
    <row r="157" spans="1:28" s="379" customFormat="1" x14ac:dyDescent="0.25">
      <c r="A157" s="2"/>
      <c r="B157" s="2"/>
      <c r="C157" s="2"/>
      <c r="D157" s="2"/>
      <c r="E157" s="2"/>
      <c r="F157" s="2"/>
      <c r="G157" s="2"/>
      <c r="H157" s="2"/>
      <c r="I157" s="2"/>
      <c r="J157" s="2"/>
      <c r="K157" s="2"/>
      <c r="L157" s="2"/>
      <c r="M157" s="2"/>
      <c r="N157" s="376"/>
      <c r="O157" s="376"/>
      <c r="P157" s="4"/>
      <c r="Q157" s="376"/>
      <c r="R157" s="376"/>
      <c r="S157" s="376"/>
      <c r="T157" s="376"/>
      <c r="U157" s="377"/>
      <c r="V157" s="376"/>
      <c r="W157" s="377"/>
      <c r="X157" s="376"/>
      <c r="Y157" s="377"/>
      <c r="Z157" s="376"/>
      <c r="AA157" s="377"/>
      <c r="AB157" s="378"/>
    </row>
    <row r="158" spans="1:28" s="379" customFormat="1" x14ac:dyDescent="0.25">
      <c r="A158" s="2"/>
      <c r="B158" s="2"/>
      <c r="C158" s="2"/>
      <c r="D158" s="2"/>
      <c r="E158" s="2"/>
      <c r="F158" s="2"/>
      <c r="G158" s="2"/>
      <c r="H158" s="2"/>
      <c r="I158" s="2"/>
      <c r="J158" s="2"/>
      <c r="K158" s="2"/>
      <c r="L158" s="2"/>
      <c r="M158" s="2"/>
      <c r="N158" s="376"/>
      <c r="O158" s="376"/>
      <c r="P158" s="4"/>
      <c r="Q158" s="376"/>
      <c r="R158" s="376"/>
      <c r="S158" s="376"/>
      <c r="T158" s="376"/>
      <c r="U158" s="377"/>
      <c r="V158" s="376"/>
      <c r="W158" s="377"/>
      <c r="X158" s="376"/>
      <c r="Y158" s="377"/>
      <c r="Z158" s="376"/>
      <c r="AA158" s="377"/>
      <c r="AB158" s="378"/>
    </row>
    <row r="159" spans="1:28" s="379" customFormat="1" x14ac:dyDescent="0.25">
      <c r="A159" s="2"/>
      <c r="B159" s="2"/>
      <c r="C159" s="2"/>
      <c r="D159" s="2"/>
      <c r="E159" s="2"/>
      <c r="F159" s="2"/>
      <c r="G159" s="2"/>
      <c r="H159" s="2"/>
      <c r="I159" s="2"/>
      <c r="J159" s="2"/>
      <c r="K159" s="2"/>
      <c r="L159" s="2"/>
      <c r="M159" s="2"/>
      <c r="N159" s="376"/>
      <c r="O159" s="376"/>
      <c r="P159" s="4"/>
      <c r="Q159" s="376"/>
      <c r="R159" s="376"/>
      <c r="S159" s="376"/>
      <c r="T159" s="376"/>
      <c r="U159" s="377"/>
      <c r="V159" s="376"/>
      <c r="W159" s="377"/>
      <c r="X159" s="376"/>
      <c r="Y159" s="377"/>
      <c r="Z159" s="376"/>
      <c r="AA159" s="377"/>
      <c r="AB159" s="378"/>
    </row>
    <row r="160" spans="1:28" s="379" customFormat="1" x14ac:dyDescent="0.25">
      <c r="A160" s="2"/>
      <c r="B160" s="2"/>
      <c r="C160" s="2"/>
      <c r="D160" s="2"/>
      <c r="E160" s="2"/>
      <c r="F160" s="2"/>
      <c r="G160" s="2"/>
      <c r="H160" s="2"/>
      <c r="I160" s="2"/>
      <c r="J160" s="2"/>
      <c r="K160" s="2"/>
      <c r="L160" s="2"/>
      <c r="M160" s="2"/>
      <c r="N160" s="376"/>
      <c r="O160" s="376"/>
      <c r="P160" s="4"/>
      <c r="Q160" s="376"/>
      <c r="R160" s="376"/>
      <c r="S160" s="376"/>
      <c r="T160" s="376"/>
      <c r="U160" s="377"/>
      <c r="V160" s="376"/>
      <c r="W160" s="377"/>
      <c r="X160" s="376"/>
      <c r="Y160" s="377"/>
      <c r="Z160" s="376"/>
      <c r="AA160" s="377"/>
      <c r="AB160" s="378"/>
    </row>
    <row r="161" spans="1:28" s="379" customFormat="1" x14ac:dyDescent="0.25">
      <c r="A161" s="2"/>
      <c r="B161" s="2"/>
      <c r="C161" s="2"/>
      <c r="D161" s="2"/>
      <c r="E161" s="2"/>
      <c r="F161" s="2"/>
      <c r="G161" s="2"/>
      <c r="H161" s="2"/>
      <c r="I161" s="2"/>
      <c r="J161" s="2"/>
      <c r="K161" s="2"/>
      <c r="L161" s="2"/>
      <c r="M161" s="2"/>
      <c r="N161" s="376"/>
      <c r="O161" s="376"/>
      <c r="P161" s="4"/>
      <c r="Q161" s="376"/>
      <c r="R161" s="376"/>
      <c r="S161" s="376"/>
      <c r="T161" s="376"/>
      <c r="U161" s="377"/>
      <c r="V161" s="376"/>
      <c r="W161" s="377"/>
      <c r="X161" s="376"/>
      <c r="Y161" s="377"/>
      <c r="Z161" s="376"/>
      <c r="AA161" s="377"/>
      <c r="AB161" s="378"/>
    </row>
    <row r="162" spans="1:28" s="379" customFormat="1" x14ac:dyDescent="0.25">
      <c r="A162" s="2"/>
      <c r="B162" s="2"/>
      <c r="C162" s="2"/>
      <c r="D162" s="2"/>
      <c r="E162" s="2"/>
      <c r="F162" s="2"/>
      <c r="G162" s="2"/>
      <c r="H162" s="2"/>
      <c r="I162" s="2"/>
      <c r="J162" s="2"/>
      <c r="K162" s="2"/>
      <c r="L162" s="2"/>
      <c r="M162" s="2"/>
      <c r="N162" s="376"/>
      <c r="O162" s="376"/>
      <c r="P162" s="4"/>
      <c r="Q162" s="376"/>
      <c r="R162" s="376"/>
      <c r="S162" s="376"/>
      <c r="T162" s="376"/>
      <c r="U162" s="377"/>
      <c r="V162" s="376"/>
      <c r="W162" s="377"/>
      <c r="X162" s="376"/>
      <c r="Y162" s="377"/>
      <c r="Z162" s="376"/>
      <c r="AA162" s="377"/>
      <c r="AB162" s="378"/>
    </row>
    <row r="163" spans="1:28" s="379" customFormat="1" x14ac:dyDescent="0.25">
      <c r="A163" s="2"/>
      <c r="B163" s="2"/>
      <c r="C163" s="2"/>
      <c r="D163" s="2"/>
      <c r="E163" s="2"/>
      <c r="F163" s="2"/>
      <c r="G163" s="2"/>
      <c r="H163" s="2"/>
      <c r="I163" s="2"/>
      <c r="J163" s="2"/>
      <c r="K163" s="2"/>
      <c r="L163" s="2"/>
      <c r="M163" s="2"/>
      <c r="N163" s="376"/>
      <c r="O163" s="376"/>
      <c r="P163" s="4"/>
      <c r="Q163" s="376"/>
      <c r="R163" s="376"/>
      <c r="S163" s="376"/>
      <c r="T163" s="376"/>
      <c r="U163" s="377"/>
      <c r="V163" s="376"/>
      <c r="W163" s="377"/>
      <c r="X163" s="376"/>
      <c r="Y163" s="377"/>
      <c r="Z163" s="376"/>
      <c r="AA163" s="377"/>
      <c r="AB163" s="378"/>
    </row>
    <row r="164" spans="1:28" s="379" customFormat="1" x14ac:dyDescent="0.25">
      <c r="A164" s="2"/>
      <c r="B164" s="2"/>
      <c r="C164" s="2"/>
      <c r="D164" s="2"/>
      <c r="E164" s="2"/>
      <c r="F164" s="2"/>
      <c r="G164" s="2"/>
      <c r="H164" s="2"/>
      <c r="I164" s="2"/>
      <c r="J164" s="2"/>
      <c r="K164" s="2"/>
      <c r="L164" s="2"/>
      <c r="M164" s="2"/>
      <c r="N164" s="376"/>
      <c r="O164" s="376"/>
      <c r="P164" s="4"/>
      <c r="Q164" s="376"/>
      <c r="R164" s="376"/>
      <c r="S164" s="376"/>
      <c r="T164" s="376"/>
      <c r="U164" s="377"/>
      <c r="V164" s="376"/>
      <c r="W164" s="377"/>
      <c r="X164" s="376"/>
      <c r="Y164" s="377"/>
      <c r="Z164" s="376"/>
      <c r="AA164" s="377"/>
      <c r="AB164" s="378"/>
    </row>
    <row r="165" spans="1:28" s="379" customFormat="1" x14ac:dyDescent="0.25">
      <c r="A165" s="2"/>
      <c r="B165" s="2"/>
      <c r="C165" s="2"/>
      <c r="D165" s="2"/>
      <c r="E165" s="2"/>
      <c r="F165" s="2"/>
      <c r="G165" s="2"/>
      <c r="H165" s="2"/>
      <c r="I165" s="2"/>
      <c r="J165" s="2"/>
      <c r="K165" s="2"/>
      <c r="L165" s="2"/>
      <c r="M165" s="2"/>
      <c r="N165" s="376"/>
      <c r="O165" s="376"/>
      <c r="P165" s="4"/>
      <c r="Q165" s="376"/>
      <c r="R165" s="376"/>
      <c r="S165" s="376"/>
      <c r="T165" s="376"/>
      <c r="U165" s="377"/>
      <c r="V165" s="376"/>
      <c r="W165" s="377"/>
      <c r="X165" s="376"/>
      <c r="Y165" s="377"/>
      <c r="Z165" s="376"/>
      <c r="AA165" s="377"/>
      <c r="AB165" s="378"/>
    </row>
    <row r="166" spans="1:28" s="379" customFormat="1" x14ac:dyDescent="0.25">
      <c r="A166" s="2"/>
      <c r="B166" s="2"/>
      <c r="C166" s="2"/>
      <c r="D166" s="2"/>
      <c r="E166" s="2"/>
      <c r="F166" s="2"/>
      <c r="G166" s="2"/>
      <c r="H166" s="2"/>
      <c r="I166" s="2"/>
      <c r="J166" s="2"/>
      <c r="K166" s="2"/>
      <c r="L166" s="2"/>
      <c r="M166" s="2"/>
      <c r="N166" s="376"/>
      <c r="O166" s="376"/>
      <c r="P166" s="4"/>
      <c r="Q166" s="376"/>
      <c r="R166" s="376"/>
      <c r="S166" s="376"/>
      <c r="T166" s="376"/>
      <c r="U166" s="377"/>
      <c r="V166" s="376"/>
      <c r="W166" s="377"/>
      <c r="X166" s="376"/>
      <c r="Y166" s="377"/>
      <c r="Z166" s="376"/>
      <c r="AA166" s="377"/>
      <c r="AB166" s="378"/>
    </row>
    <row r="167" spans="1:28" s="379" customFormat="1" x14ac:dyDescent="0.25">
      <c r="A167" s="2"/>
      <c r="B167" s="2"/>
      <c r="C167" s="2"/>
      <c r="D167" s="2"/>
      <c r="E167" s="2"/>
      <c r="F167" s="2"/>
      <c r="G167" s="2"/>
      <c r="H167" s="2"/>
      <c r="I167" s="2"/>
      <c r="J167" s="2"/>
      <c r="K167" s="2"/>
      <c r="L167" s="2"/>
      <c r="M167" s="2"/>
      <c r="N167" s="376"/>
      <c r="O167" s="376"/>
      <c r="P167" s="4"/>
      <c r="Q167" s="376"/>
      <c r="R167" s="376"/>
      <c r="S167" s="376"/>
      <c r="T167" s="376"/>
      <c r="U167" s="377"/>
      <c r="V167" s="376"/>
      <c r="W167" s="377"/>
      <c r="X167" s="376"/>
      <c r="Y167" s="377"/>
      <c r="Z167" s="376"/>
      <c r="AA167" s="377"/>
      <c r="AB167" s="378"/>
    </row>
    <row r="168" spans="1:28" s="379" customFormat="1" x14ac:dyDescent="0.25">
      <c r="A168" s="2"/>
      <c r="B168" s="2"/>
      <c r="C168" s="2"/>
      <c r="D168" s="2"/>
      <c r="E168" s="2"/>
      <c r="F168" s="2"/>
      <c r="G168" s="2"/>
      <c r="H168" s="2"/>
      <c r="I168" s="2"/>
      <c r="J168" s="2"/>
      <c r="K168" s="2"/>
      <c r="L168" s="2"/>
      <c r="M168" s="2"/>
      <c r="N168" s="376"/>
      <c r="O168" s="376"/>
      <c r="P168" s="4"/>
      <c r="Q168" s="376"/>
      <c r="R168" s="376"/>
      <c r="S168" s="376"/>
      <c r="T168" s="376"/>
      <c r="U168" s="377"/>
      <c r="V168" s="376"/>
      <c r="W168" s="377"/>
      <c r="X168" s="376"/>
      <c r="Y168" s="377"/>
      <c r="Z168" s="376"/>
      <c r="AA168" s="377"/>
      <c r="AB168" s="378"/>
    </row>
    <row r="169" spans="1:28" s="379" customFormat="1" x14ac:dyDescent="0.25">
      <c r="A169" s="2"/>
      <c r="B169" s="2"/>
      <c r="C169" s="2"/>
      <c r="D169" s="2"/>
      <c r="E169" s="2"/>
      <c r="F169" s="2"/>
      <c r="G169" s="2"/>
      <c r="H169" s="2"/>
      <c r="I169" s="2"/>
      <c r="J169" s="2"/>
      <c r="K169" s="2"/>
      <c r="L169" s="2"/>
      <c r="M169" s="2"/>
      <c r="N169" s="376"/>
      <c r="O169" s="376"/>
      <c r="P169" s="4"/>
      <c r="Q169" s="376"/>
      <c r="R169" s="376"/>
      <c r="S169" s="376"/>
      <c r="T169" s="376"/>
      <c r="U169" s="377"/>
      <c r="V169" s="376"/>
      <c r="W169" s="377"/>
      <c r="X169" s="376"/>
      <c r="Y169" s="377"/>
      <c r="Z169" s="376"/>
      <c r="AA169" s="377"/>
      <c r="AB169" s="378"/>
    </row>
    <row r="170" spans="1:28" s="379" customFormat="1" x14ac:dyDescent="0.25">
      <c r="A170" s="2"/>
      <c r="B170" s="2"/>
      <c r="C170" s="2"/>
      <c r="D170" s="2"/>
      <c r="E170" s="2"/>
      <c r="F170" s="2"/>
      <c r="G170" s="2"/>
      <c r="H170" s="2"/>
      <c r="I170" s="2"/>
      <c r="J170" s="2"/>
      <c r="K170" s="2"/>
      <c r="L170" s="2"/>
      <c r="M170" s="2"/>
      <c r="N170" s="376"/>
      <c r="O170" s="376"/>
      <c r="P170" s="4"/>
      <c r="Q170" s="376"/>
      <c r="R170" s="376"/>
      <c r="S170" s="376"/>
      <c r="T170" s="376"/>
      <c r="U170" s="377"/>
      <c r="V170" s="376"/>
      <c r="W170" s="377"/>
      <c r="X170" s="376"/>
      <c r="Y170" s="377"/>
      <c r="Z170" s="376"/>
      <c r="AA170" s="377"/>
      <c r="AB170" s="378"/>
    </row>
    <row r="171" spans="1:28" s="379" customFormat="1" x14ac:dyDescent="0.25">
      <c r="A171" s="2"/>
      <c r="B171" s="2"/>
      <c r="C171" s="2"/>
      <c r="D171" s="2"/>
      <c r="E171" s="2"/>
      <c r="F171" s="2"/>
      <c r="G171" s="2"/>
      <c r="H171" s="2"/>
      <c r="I171" s="2"/>
      <c r="J171" s="2"/>
      <c r="K171" s="2"/>
      <c r="L171" s="2"/>
      <c r="M171" s="2"/>
      <c r="N171" s="376"/>
      <c r="O171" s="376"/>
      <c r="P171" s="4"/>
      <c r="Q171" s="376"/>
      <c r="R171" s="376"/>
      <c r="S171" s="376"/>
      <c r="T171" s="376"/>
      <c r="U171" s="377"/>
      <c r="V171" s="376"/>
      <c r="W171" s="377"/>
      <c r="X171" s="376"/>
      <c r="Y171" s="377"/>
      <c r="Z171" s="376"/>
      <c r="AA171" s="377"/>
      <c r="AB171" s="378"/>
    </row>
    <row r="172" spans="1:28" s="379" customFormat="1" x14ac:dyDescent="0.25">
      <c r="A172" s="2"/>
      <c r="B172" s="2"/>
      <c r="C172" s="2"/>
      <c r="D172" s="2"/>
      <c r="E172" s="2"/>
      <c r="F172" s="2"/>
      <c r="G172" s="2"/>
      <c r="H172" s="2"/>
      <c r="I172" s="2"/>
      <c r="J172" s="2"/>
      <c r="K172" s="2"/>
      <c r="L172" s="2"/>
      <c r="M172" s="2"/>
      <c r="N172" s="376"/>
      <c r="O172" s="376"/>
      <c r="P172" s="4"/>
      <c r="Q172" s="376"/>
      <c r="R172" s="376"/>
      <c r="S172" s="376"/>
      <c r="T172" s="376"/>
      <c r="U172" s="377"/>
      <c r="V172" s="376"/>
      <c r="W172" s="377"/>
      <c r="X172" s="376"/>
      <c r="Y172" s="377"/>
      <c r="Z172" s="376"/>
      <c r="AA172" s="377"/>
      <c r="AB172" s="378"/>
    </row>
    <row r="173" spans="1:28" s="379" customFormat="1" x14ac:dyDescent="0.25">
      <c r="A173" s="2"/>
      <c r="B173" s="2"/>
      <c r="C173" s="2"/>
      <c r="D173" s="2"/>
      <c r="E173" s="2"/>
      <c r="F173" s="2"/>
      <c r="G173" s="2"/>
      <c r="H173" s="2"/>
      <c r="I173" s="2"/>
      <c r="J173" s="2"/>
      <c r="K173" s="2"/>
      <c r="L173" s="2"/>
      <c r="M173" s="2"/>
      <c r="N173" s="376"/>
      <c r="O173" s="376"/>
      <c r="P173" s="4"/>
      <c r="Q173" s="376"/>
      <c r="R173" s="376"/>
      <c r="S173" s="376"/>
      <c r="T173" s="376"/>
      <c r="U173" s="377"/>
      <c r="V173" s="376"/>
      <c r="W173" s="377"/>
      <c r="X173" s="376"/>
      <c r="Y173" s="377"/>
      <c r="Z173" s="376"/>
      <c r="AA173" s="377"/>
      <c r="AB173" s="378"/>
    </row>
    <row r="174" spans="1:28" s="379" customFormat="1" x14ac:dyDescent="0.25">
      <c r="A174" s="2"/>
      <c r="B174" s="2"/>
      <c r="C174" s="2"/>
      <c r="D174" s="2"/>
      <c r="E174" s="2"/>
      <c r="F174" s="2"/>
      <c r="G174" s="2"/>
      <c r="H174" s="2"/>
      <c r="I174" s="2"/>
      <c r="J174" s="2"/>
      <c r="K174" s="2"/>
      <c r="L174" s="2"/>
      <c r="M174" s="2"/>
      <c r="N174" s="376"/>
      <c r="O174" s="376"/>
      <c r="P174" s="4"/>
      <c r="Q174" s="376"/>
      <c r="R174" s="376"/>
      <c r="S174" s="376"/>
      <c r="T174" s="376"/>
      <c r="U174" s="377"/>
      <c r="V174" s="376"/>
      <c r="W174" s="377"/>
      <c r="X174" s="376"/>
      <c r="Y174" s="377"/>
      <c r="Z174" s="376"/>
      <c r="AA174" s="377"/>
      <c r="AB174" s="378"/>
    </row>
    <row r="175" spans="1:28" s="379" customFormat="1" x14ac:dyDescent="0.25">
      <c r="A175" s="2"/>
      <c r="B175" s="2"/>
      <c r="C175" s="2"/>
      <c r="D175" s="2"/>
      <c r="E175" s="2"/>
      <c r="F175" s="2"/>
      <c r="G175" s="2"/>
      <c r="H175" s="2"/>
      <c r="I175" s="2"/>
      <c r="J175" s="2"/>
      <c r="K175" s="2"/>
      <c r="L175" s="2"/>
      <c r="M175" s="2"/>
      <c r="N175" s="376"/>
      <c r="O175" s="376"/>
      <c r="P175" s="4"/>
      <c r="Q175" s="376"/>
      <c r="R175" s="376"/>
      <c r="S175" s="376"/>
      <c r="T175" s="376"/>
      <c r="U175" s="377"/>
      <c r="V175" s="376"/>
      <c r="W175" s="377"/>
      <c r="X175" s="376"/>
      <c r="Y175" s="377"/>
      <c r="Z175" s="376"/>
      <c r="AA175" s="377"/>
      <c r="AB175" s="378"/>
    </row>
    <row r="176" spans="1:28" s="379" customFormat="1" x14ac:dyDescent="0.25">
      <c r="A176" s="2"/>
      <c r="B176" s="2"/>
      <c r="C176" s="2"/>
      <c r="D176" s="2"/>
      <c r="E176" s="2"/>
      <c r="F176" s="2"/>
      <c r="G176" s="2"/>
      <c r="H176" s="2"/>
      <c r="I176" s="2"/>
      <c r="J176" s="2"/>
      <c r="K176" s="2"/>
      <c r="L176" s="2"/>
      <c r="M176" s="2"/>
      <c r="N176" s="376"/>
      <c r="O176" s="376"/>
      <c r="P176" s="4"/>
      <c r="Q176" s="376"/>
      <c r="R176" s="376"/>
      <c r="S176" s="376"/>
      <c r="T176" s="376"/>
      <c r="U176" s="377"/>
      <c r="V176" s="376"/>
      <c r="W176" s="377"/>
      <c r="X176" s="376"/>
      <c r="Y176" s="377"/>
      <c r="Z176" s="376"/>
      <c r="AA176" s="377"/>
      <c r="AB176" s="378"/>
    </row>
    <row r="177" spans="1:28" s="379" customFormat="1" x14ac:dyDescent="0.25">
      <c r="A177" s="2"/>
      <c r="B177" s="2"/>
      <c r="C177" s="2"/>
      <c r="D177" s="2"/>
      <c r="E177" s="2"/>
      <c r="F177" s="2"/>
      <c r="G177" s="2"/>
      <c r="H177" s="2"/>
      <c r="I177" s="2"/>
      <c r="J177" s="2"/>
      <c r="K177" s="2"/>
      <c r="L177" s="2"/>
      <c r="M177" s="2"/>
      <c r="N177" s="376"/>
      <c r="O177" s="376"/>
      <c r="P177" s="4"/>
      <c r="Q177" s="376"/>
      <c r="R177" s="376"/>
      <c r="S177" s="376"/>
      <c r="T177" s="376"/>
      <c r="U177" s="377"/>
      <c r="V177" s="376"/>
      <c r="W177" s="377"/>
      <c r="X177" s="376"/>
      <c r="Y177" s="377"/>
      <c r="Z177" s="376"/>
      <c r="AA177" s="377"/>
      <c r="AB177" s="378"/>
    </row>
    <row r="178" spans="1:28" s="379" customFormat="1" x14ac:dyDescent="0.25">
      <c r="A178" s="2"/>
      <c r="B178" s="2"/>
      <c r="C178" s="2"/>
      <c r="D178" s="2"/>
      <c r="E178" s="2"/>
      <c r="F178" s="2"/>
      <c r="G178" s="2"/>
      <c r="H178" s="2"/>
      <c r="I178" s="2"/>
      <c r="J178" s="2"/>
      <c r="K178" s="2"/>
      <c r="L178" s="2"/>
      <c r="M178" s="2"/>
      <c r="N178" s="376"/>
      <c r="O178" s="376"/>
      <c r="P178" s="4"/>
      <c r="Q178" s="376"/>
      <c r="R178" s="376"/>
      <c r="S178" s="376"/>
      <c r="T178" s="376"/>
      <c r="U178" s="377"/>
      <c r="V178" s="376"/>
      <c r="W178" s="377"/>
      <c r="X178" s="376"/>
      <c r="Y178" s="377"/>
      <c r="Z178" s="376"/>
      <c r="AA178" s="377"/>
      <c r="AB178" s="378"/>
    </row>
    <row r="179" spans="1:28" s="379" customFormat="1" x14ac:dyDescent="0.25">
      <c r="A179" s="2"/>
      <c r="B179" s="2"/>
      <c r="C179" s="2"/>
      <c r="D179" s="2"/>
      <c r="E179" s="2"/>
      <c r="F179" s="2"/>
      <c r="G179" s="2"/>
      <c r="H179" s="2"/>
      <c r="I179" s="2"/>
      <c r="J179" s="2"/>
      <c r="K179" s="2"/>
      <c r="L179" s="2"/>
      <c r="M179" s="2"/>
      <c r="N179" s="376"/>
      <c r="O179" s="376"/>
      <c r="P179" s="4"/>
      <c r="Q179" s="376"/>
      <c r="R179" s="376"/>
      <c r="S179" s="376"/>
      <c r="T179" s="376"/>
      <c r="U179" s="377"/>
      <c r="V179" s="376"/>
      <c r="W179" s="377"/>
      <c r="X179" s="376"/>
      <c r="Y179" s="377"/>
      <c r="Z179" s="376"/>
      <c r="AA179" s="377"/>
      <c r="AB179" s="378"/>
    </row>
    <row r="180" spans="1:28" s="379" customFormat="1" x14ac:dyDescent="0.25">
      <c r="A180" s="2"/>
      <c r="B180" s="2"/>
      <c r="C180" s="2"/>
      <c r="D180" s="2"/>
      <c r="E180" s="2"/>
      <c r="F180" s="2"/>
      <c r="G180" s="2"/>
      <c r="H180" s="2"/>
      <c r="I180" s="2"/>
      <c r="J180" s="2"/>
      <c r="K180" s="2"/>
      <c r="L180" s="2"/>
      <c r="M180" s="2"/>
      <c r="N180" s="376"/>
      <c r="O180" s="376"/>
      <c r="P180" s="4"/>
      <c r="Q180" s="376"/>
      <c r="R180" s="376"/>
      <c r="S180" s="376"/>
      <c r="T180" s="376"/>
      <c r="U180" s="377"/>
      <c r="V180" s="376"/>
      <c r="W180" s="377"/>
      <c r="X180" s="376"/>
      <c r="Y180" s="377"/>
      <c r="Z180" s="376"/>
      <c r="AA180" s="377"/>
      <c r="AB180" s="378"/>
    </row>
    <row r="181" spans="1:28" s="379" customFormat="1" x14ac:dyDescent="0.25">
      <c r="A181" s="2"/>
      <c r="B181" s="2"/>
      <c r="C181" s="2"/>
      <c r="D181" s="2"/>
      <c r="E181" s="2"/>
      <c r="F181" s="2"/>
      <c r="G181" s="2"/>
      <c r="H181" s="2"/>
      <c r="I181" s="2"/>
      <c r="J181" s="2"/>
      <c r="K181" s="2"/>
      <c r="L181" s="2"/>
      <c r="M181" s="2"/>
      <c r="N181" s="376"/>
      <c r="O181" s="376"/>
      <c r="P181" s="4"/>
      <c r="Q181" s="376"/>
      <c r="R181" s="376"/>
      <c r="S181" s="376"/>
      <c r="T181" s="376"/>
      <c r="U181" s="377"/>
      <c r="V181" s="376"/>
      <c r="W181" s="377"/>
      <c r="X181" s="376"/>
      <c r="Y181" s="377"/>
      <c r="Z181" s="376"/>
      <c r="AA181" s="377"/>
      <c r="AB181" s="378"/>
    </row>
    <row r="182" spans="1:28" s="379" customFormat="1" x14ac:dyDescent="0.25">
      <c r="A182" s="2"/>
      <c r="B182" s="2"/>
      <c r="C182" s="2"/>
      <c r="D182" s="2"/>
      <c r="E182" s="2"/>
      <c r="F182" s="2"/>
      <c r="G182" s="2"/>
      <c r="H182" s="2"/>
      <c r="I182" s="2"/>
      <c r="J182" s="2"/>
      <c r="K182" s="2"/>
      <c r="L182" s="2"/>
      <c r="M182" s="2"/>
      <c r="N182" s="376"/>
      <c r="O182" s="376"/>
      <c r="P182" s="4"/>
      <c r="Q182" s="376"/>
      <c r="R182" s="376"/>
      <c r="S182" s="376"/>
      <c r="T182" s="376"/>
      <c r="U182" s="377"/>
      <c r="V182" s="376"/>
      <c r="W182" s="377"/>
      <c r="X182" s="376"/>
      <c r="Y182" s="377"/>
      <c r="Z182" s="376"/>
      <c r="AA182" s="377"/>
      <c r="AB182" s="378"/>
    </row>
    <row r="183" spans="1:28" s="379" customFormat="1" x14ac:dyDescent="0.25">
      <c r="A183" s="2"/>
      <c r="B183" s="2"/>
      <c r="C183" s="2"/>
      <c r="D183" s="2"/>
      <c r="E183" s="2"/>
      <c r="F183" s="2"/>
      <c r="G183" s="2"/>
      <c r="H183" s="2"/>
      <c r="I183" s="2"/>
      <c r="J183" s="2"/>
      <c r="K183" s="2"/>
      <c r="L183" s="2"/>
      <c r="M183" s="2"/>
      <c r="N183" s="376"/>
      <c r="O183" s="376"/>
      <c r="P183" s="4"/>
      <c r="Q183" s="376"/>
      <c r="R183" s="376"/>
      <c r="S183" s="376"/>
      <c r="T183" s="376"/>
      <c r="U183" s="377"/>
      <c r="V183" s="376"/>
      <c r="W183" s="377"/>
      <c r="X183" s="376"/>
      <c r="Y183" s="377"/>
      <c r="Z183" s="376"/>
      <c r="AA183" s="377"/>
      <c r="AB183" s="378"/>
    </row>
    <row r="184" spans="1:28" s="379" customFormat="1" x14ac:dyDescent="0.25">
      <c r="A184" s="2"/>
      <c r="B184" s="2"/>
      <c r="C184" s="2"/>
      <c r="D184" s="2"/>
      <c r="E184" s="2"/>
      <c r="F184" s="2"/>
      <c r="G184" s="2"/>
      <c r="H184" s="2"/>
      <c r="I184" s="2"/>
      <c r="J184" s="2"/>
      <c r="K184" s="2"/>
      <c r="L184" s="2"/>
      <c r="M184" s="2"/>
      <c r="N184" s="376"/>
      <c r="O184" s="376"/>
      <c r="P184" s="4"/>
      <c r="Q184" s="376"/>
      <c r="R184" s="376"/>
      <c r="S184" s="376"/>
      <c r="T184" s="376"/>
      <c r="U184" s="377"/>
      <c r="V184" s="376"/>
      <c r="W184" s="377"/>
      <c r="X184" s="376"/>
      <c r="Y184" s="377"/>
      <c r="Z184" s="376"/>
      <c r="AA184" s="377"/>
      <c r="AB184" s="378"/>
    </row>
    <row r="185" spans="1:28" s="379" customFormat="1" x14ac:dyDescent="0.25">
      <c r="A185" s="2"/>
      <c r="B185" s="2"/>
      <c r="C185" s="2"/>
      <c r="D185" s="2"/>
      <c r="E185" s="2"/>
      <c r="F185" s="2"/>
      <c r="G185" s="2"/>
      <c r="H185" s="2"/>
      <c r="I185" s="2"/>
      <c r="J185" s="2"/>
      <c r="K185" s="2"/>
      <c r="L185" s="2"/>
      <c r="M185" s="2"/>
      <c r="N185" s="376"/>
      <c r="O185" s="376"/>
      <c r="P185" s="4"/>
      <c r="Q185" s="376"/>
      <c r="R185" s="376"/>
      <c r="S185" s="376"/>
      <c r="T185" s="376"/>
      <c r="U185" s="377"/>
      <c r="V185" s="376"/>
      <c r="W185" s="377"/>
      <c r="X185" s="376"/>
      <c r="Y185" s="377"/>
      <c r="Z185" s="376"/>
      <c r="AA185" s="377"/>
      <c r="AB185" s="378"/>
    </row>
    <row r="186" spans="1:28" s="379" customFormat="1" x14ac:dyDescent="0.25">
      <c r="A186" s="2"/>
      <c r="B186" s="2"/>
      <c r="C186" s="2"/>
      <c r="D186" s="2"/>
      <c r="E186" s="2"/>
      <c r="F186" s="2"/>
      <c r="G186" s="2"/>
      <c r="H186" s="2"/>
      <c r="I186" s="2"/>
      <c r="J186" s="2"/>
      <c r="K186" s="2"/>
      <c r="L186" s="2"/>
      <c r="M186" s="2"/>
      <c r="N186" s="376"/>
      <c r="O186" s="376"/>
      <c r="P186" s="4"/>
      <c r="Q186" s="376"/>
      <c r="R186" s="376"/>
      <c r="S186" s="376"/>
      <c r="T186" s="376"/>
      <c r="U186" s="377"/>
      <c r="V186" s="376"/>
      <c r="W186" s="377"/>
      <c r="X186" s="376"/>
      <c r="Y186" s="377"/>
      <c r="Z186" s="376"/>
      <c r="AA186" s="377"/>
      <c r="AB186" s="378"/>
    </row>
    <row r="187" spans="1:28" s="379" customFormat="1" x14ac:dyDescent="0.25">
      <c r="A187" s="2"/>
      <c r="B187" s="2"/>
      <c r="C187" s="2"/>
      <c r="D187" s="2"/>
      <c r="E187" s="2"/>
      <c r="F187" s="2"/>
      <c r="G187" s="2"/>
      <c r="H187" s="2"/>
      <c r="I187" s="2"/>
      <c r="J187" s="2"/>
      <c r="K187" s="2"/>
      <c r="L187" s="2"/>
      <c r="M187" s="2"/>
      <c r="N187" s="376"/>
      <c r="O187" s="376"/>
      <c r="P187" s="4"/>
      <c r="Q187" s="376"/>
      <c r="R187" s="376"/>
      <c r="S187" s="376"/>
      <c r="T187" s="376"/>
      <c r="U187" s="377"/>
      <c r="V187" s="376"/>
      <c r="W187" s="377"/>
      <c r="X187" s="376"/>
      <c r="Y187" s="377"/>
      <c r="Z187" s="376"/>
      <c r="AA187" s="377"/>
      <c r="AB187" s="378"/>
    </row>
    <row r="188" spans="1:28" s="379" customFormat="1" x14ac:dyDescent="0.25">
      <c r="A188" s="2"/>
      <c r="B188" s="2"/>
      <c r="C188" s="2"/>
      <c r="D188" s="2"/>
      <c r="E188" s="2"/>
      <c r="F188" s="2"/>
      <c r="G188" s="2"/>
      <c r="H188" s="2"/>
      <c r="I188" s="2"/>
      <c r="J188" s="2"/>
      <c r="K188" s="2"/>
      <c r="L188" s="2"/>
      <c r="M188" s="2"/>
      <c r="N188" s="376"/>
      <c r="O188" s="376"/>
      <c r="P188" s="4"/>
      <c r="Q188" s="376"/>
      <c r="R188" s="376"/>
      <c r="S188" s="376"/>
      <c r="T188" s="376"/>
      <c r="U188" s="377"/>
      <c r="V188" s="376"/>
      <c r="W188" s="377"/>
      <c r="X188" s="376"/>
      <c r="Y188" s="377"/>
      <c r="Z188" s="376"/>
      <c r="AA188" s="377"/>
      <c r="AB188" s="378"/>
    </row>
    <row r="189" spans="1:28" s="379" customFormat="1" x14ac:dyDescent="0.25">
      <c r="A189" s="2"/>
      <c r="B189" s="2"/>
      <c r="C189" s="2"/>
      <c r="D189" s="2"/>
      <c r="E189" s="2"/>
      <c r="F189" s="2"/>
      <c r="G189" s="2"/>
      <c r="H189" s="2"/>
      <c r="I189" s="2"/>
      <c r="J189" s="2"/>
      <c r="K189" s="2"/>
      <c r="L189" s="2"/>
      <c r="M189" s="2"/>
      <c r="N189" s="376"/>
      <c r="O189" s="376"/>
      <c r="P189" s="4"/>
      <c r="Q189" s="376"/>
      <c r="R189" s="376"/>
      <c r="S189" s="376"/>
      <c r="T189" s="376"/>
      <c r="U189" s="377"/>
      <c r="V189" s="376"/>
      <c r="W189" s="377"/>
      <c r="X189" s="376"/>
      <c r="Y189" s="377"/>
      <c r="Z189" s="376"/>
      <c r="AA189" s="377"/>
      <c r="AB189" s="378"/>
    </row>
    <row r="190" spans="1:28" s="379" customFormat="1" x14ac:dyDescent="0.25">
      <c r="A190" s="2"/>
      <c r="B190" s="2"/>
      <c r="C190" s="2"/>
      <c r="D190" s="2"/>
      <c r="E190" s="2"/>
      <c r="F190" s="2"/>
      <c r="G190" s="2"/>
      <c r="H190" s="2"/>
      <c r="I190" s="2"/>
      <c r="J190" s="2"/>
      <c r="K190" s="2"/>
      <c r="L190" s="2"/>
      <c r="M190" s="2"/>
      <c r="N190" s="376"/>
      <c r="O190" s="376"/>
      <c r="P190" s="4"/>
      <c r="Q190" s="376"/>
      <c r="R190" s="376"/>
      <c r="S190" s="376"/>
      <c r="T190" s="376"/>
      <c r="U190" s="377"/>
      <c r="V190" s="376"/>
      <c r="W190" s="377"/>
      <c r="X190" s="376"/>
      <c r="Y190" s="377"/>
      <c r="Z190" s="376"/>
      <c r="AA190" s="377"/>
      <c r="AB190" s="378"/>
    </row>
    <row r="191" spans="1:28" s="379" customFormat="1" x14ac:dyDescent="0.25">
      <c r="A191" s="2"/>
      <c r="B191" s="2"/>
      <c r="C191" s="2"/>
      <c r="D191" s="2"/>
      <c r="E191" s="2"/>
      <c r="F191" s="2"/>
      <c r="G191" s="2"/>
      <c r="H191" s="2"/>
      <c r="I191" s="2"/>
      <c r="J191" s="2"/>
      <c r="K191" s="2"/>
      <c r="L191" s="2"/>
      <c r="M191" s="2"/>
      <c r="N191" s="376"/>
      <c r="O191" s="376"/>
      <c r="P191" s="4"/>
      <c r="Q191" s="376"/>
      <c r="R191" s="376"/>
      <c r="S191" s="376"/>
      <c r="T191" s="376"/>
      <c r="U191" s="377"/>
      <c r="V191" s="376"/>
      <c r="W191" s="377"/>
      <c r="X191" s="376"/>
      <c r="Y191" s="377"/>
      <c r="Z191" s="376"/>
      <c r="AA191" s="377"/>
      <c r="AB191" s="378"/>
    </row>
    <row r="192" spans="1:28" s="379" customFormat="1" x14ac:dyDescent="0.25">
      <c r="A192" s="2"/>
      <c r="B192" s="2"/>
      <c r="C192" s="2"/>
      <c r="D192" s="2"/>
      <c r="E192" s="2"/>
      <c r="F192" s="2"/>
      <c r="G192" s="2"/>
      <c r="H192" s="2"/>
      <c r="I192" s="2"/>
      <c r="J192" s="2"/>
      <c r="K192" s="2"/>
      <c r="L192" s="2"/>
      <c r="M192" s="2"/>
      <c r="N192" s="376"/>
      <c r="O192" s="376"/>
      <c r="P192" s="4"/>
      <c r="Q192" s="376"/>
      <c r="R192" s="376"/>
      <c r="S192" s="376"/>
      <c r="T192" s="376"/>
      <c r="U192" s="377"/>
      <c r="V192" s="376"/>
      <c r="W192" s="377"/>
      <c r="X192" s="376"/>
      <c r="Y192" s="377"/>
      <c r="Z192" s="376"/>
      <c r="AA192" s="377"/>
      <c r="AB192" s="378"/>
    </row>
    <row r="193" spans="1:28" s="379" customFormat="1" x14ac:dyDescent="0.25">
      <c r="A193" s="2"/>
      <c r="B193" s="2"/>
      <c r="C193" s="2"/>
      <c r="D193" s="2"/>
      <c r="E193" s="2"/>
      <c r="F193" s="2"/>
      <c r="G193" s="2"/>
      <c r="H193" s="2"/>
      <c r="I193" s="2"/>
      <c r="J193" s="2"/>
      <c r="K193" s="2"/>
      <c r="L193" s="2"/>
      <c r="M193" s="2"/>
      <c r="N193" s="376"/>
      <c r="O193" s="376"/>
      <c r="P193" s="4"/>
      <c r="Q193" s="376"/>
      <c r="R193" s="376"/>
      <c r="S193" s="376"/>
      <c r="T193" s="376"/>
      <c r="U193" s="377"/>
      <c r="V193" s="376"/>
      <c r="W193" s="377"/>
      <c r="X193" s="376"/>
      <c r="Y193" s="377"/>
      <c r="Z193" s="376"/>
      <c r="AA193" s="377"/>
      <c r="AB193" s="378"/>
    </row>
    <row r="194" spans="1:28" s="379" customFormat="1" x14ac:dyDescent="0.25">
      <c r="A194" s="2"/>
      <c r="B194" s="2"/>
      <c r="C194" s="2"/>
      <c r="D194" s="2"/>
      <c r="E194" s="2"/>
      <c r="F194" s="2"/>
      <c r="G194" s="2"/>
      <c r="H194" s="2"/>
      <c r="I194" s="2"/>
      <c r="J194" s="2"/>
      <c r="K194" s="2"/>
      <c r="L194" s="2"/>
      <c r="M194" s="2"/>
      <c r="N194" s="376"/>
      <c r="O194" s="376"/>
      <c r="P194" s="4"/>
      <c r="Q194" s="376"/>
      <c r="R194" s="376"/>
      <c r="S194" s="376"/>
      <c r="T194" s="376"/>
      <c r="U194" s="377"/>
      <c r="V194" s="376"/>
      <c r="W194" s="377"/>
      <c r="X194" s="376"/>
      <c r="Y194" s="377"/>
      <c r="Z194" s="376"/>
      <c r="AA194" s="377"/>
      <c r="AB194" s="378"/>
    </row>
    <row r="195" spans="1:28" s="379" customFormat="1" x14ac:dyDescent="0.25">
      <c r="A195" s="2"/>
      <c r="B195" s="2"/>
      <c r="C195" s="2"/>
      <c r="D195" s="2"/>
      <c r="E195" s="2"/>
      <c r="F195" s="2"/>
      <c r="G195" s="2"/>
      <c r="H195" s="2"/>
      <c r="I195" s="2"/>
      <c r="J195" s="2"/>
      <c r="K195" s="2"/>
      <c r="L195" s="2"/>
      <c r="M195" s="2"/>
      <c r="N195" s="376"/>
      <c r="O195" s="376"/>
      <c r="P195" s="4"/>
      <c r="Q195" s="376"/>
      <c r="R195" s="376"/>
      <c r="S195" s="376"/>
      <c r="T195" s="376"/>
      <c r="U195" s="377"/>
      <c r="V195" s="376"/>
      <c r="W195" s="377"/>
      <c r="X195" s="376"/>
      <c r="Y195" s="377"/>
      <c r="Z195" s="376"/>
      <c r="AA195" s="377"/>
      <c r="AB195" s="378"/>
    </row>
    <row r="196" spans="1:28" s="379" customFormat="1" x14ac:dyDescent="0.25">
      <c r="A196" s="2"/>
      <c r="B196" s="2"/>
      <c r="C196" s="2"/>
      <c r="D196" s="2"/>
      <c r="E196" s="2"/>
      <c r="F196" s="2"/>
      <c r="G196" s="2"/>
      <c r="H196" s="2"/>
      <c r="I196" s="2"/>
      <c r="J196" s="2"/>
      <c r="K196" s="2"/>
      <c r="L196" s="2"/>
      <c r="M196" s="2"/>
      <c r="N196" s="376"/>
      <c r="O196" s="376"/>
      <c r="P196" s="4"/>
      <c r="Q196" s="376"/>
      <c r="R196" s="376"/>
      <c r="S196" s="376"/>
      <c r="T196" s="376"/>
      <c r="U196" s="377"/>
      <c r="V196" s="376"/>
      <c r="W196" s="377"/>
      <c r="X196" s="376"/>
      <c r="Y196" s="377"/>
      <c r="Z196" s="376"/>
      <c r="AA196" s="377"/>
      <c r="AB196" s="378"/>
    </row>
    <row r="197" spans="1:28" s="379" customFormat="1" x14ac:dyDescent="0.25">
      <c r="A197" s="2"/>
      <c r="B197" s="2"/>
      <c r="C197" s="2"/>
      <c r="D197" s="2"/>
      <c r="E197" s="2"/>
      <c r="F197" s="2"/>
      <c r="G197" s="2"/>
      <c r="H197" s="2"/>
      <c r="I197" s="2"/>
      <c r="J197" s="2"/>
      <c r="K197" s="2"/>
      <c r="L197" s="2"/>
      <c r="M197" s="2"/>
      <c r="N197" s="376"/>
      <c r="O197" s="376"/>
      <c r="P197" s="4"/>
      <c r="Q197" s="376"/>
      <c r="R197" s="376"/>
      <c r="S197" s="376"/>
      <c r="T197" s="376"/>
      <c r="U197" s="377"/>
      <c r="V197" s="376"/>
      <c r="W197" s="377"/>
      <c r="X197" s="376"/>
      <c r="Y197" s="377"/>
      <c r="Z197" s="376"/>
      <c r="AA197" s="377"/>
      <c r="AB197" s="378"/>
    </row>
    <row r="198" spans="1:28" s="379" customFormat="1" x14ac:dyDescent="0.25">
      <c r="A198" s="2"/>
      <c r="B198" s="2"/>
      <c r="C198" s="2"/>
      <c r="D198" s="2"/>
      <c r="E198" s="2"/>
      <c r="F198" s="2"/>
      <c r="G198" s="2"/>
      <c r="H198" s="2"/>
      <c r="I198" s="2"/>
      <c r="J198" s="2"/>
      <c r="K198" s="2"/>
      <c r="L198" s="2"/>
      <c r="M198" s="2"/>
      <c r="N198" s="376"/>
      <c r="O198" s="376"/>
      <c r="P198" s="4"/>
      <c r="Q198" s="376"/>
      <c r="R198" s="376"/>
      <c r="S198" s="376"/>
      <c r="T198" s="376"/>
      <c r="U198" s="377"/>
      <c r="V198" s="376"/>
      <c r="W198" s="377"/>
      <c r="X198" s="376"/>
      <c r="Y198" s="377"/>
      <c r="Z198" s="376"/>
      <c r="AA198" s="377"/>
      <c r="AB198" s="378"/>
    </row>
    <row r="199" spans="1:28" s="379" customFormat="1" x14ac:dyDescent="0.25">
      <c r="A199" s="2"/>
      <c r="B199" s="2"/>
      <c r="C199" s="2"/>
      <c r="D199" s="2"/>
      <c r="E199" s="2"/>
      <c r="F199" s="2"/>
      <c r="G199" s="2"/>
      <c r="H199" s="2"/>
      <c r="I199" s="2"/>
      <c r="J199" s="2"/>
      <c r="K199" s="2"/>
      <c r="L199" s="2"/>
      <c r="M199" s="2"/>
      <c r="N199" s="376"/>
      <c r="O199" s="376"/>
      <c r="P199" s="4"/>
      <c r="Q199" s="376"/>
      <c r="R199" s="376"/>
      <c r="S199" s="376"/>
      <c r="T199" s="376"/>
      <c r="U199" s="377"/>
      <c r="V199" s="376"/>
      <c r="W199" s="377"/>
      <c r="X199" s="376"/>
      <c r="Y199" s="377"/>
      <c r="Z199" s="376"/>
      <c r="AA199" s="377"/>
      <c r="AB199" s="378"/>
    </row>
    <row r="200" spans="1:28" s="379" customFormat="1" x14ac:dyDescent="0.25">
      <c r="A200" s="2"/>
      <c r="B200" s="2"/>
      <c r="C200" s="2"/>
      <c r="D200" s="2"/>
      <c r="E200" s="2"/>
      <c r="F200" s="2"/>
      <c r="G200" s="2"/>
      <c r="H200" s="2"/>
      <c r="I200" s="2"/>
      <c r="J200" s="2"/>
      <c r="K200" s="2"/>
      <c r="L200" s="2"/>
      <c r="M200" s="2"/>
      <c r="N200" s="376"/>
      <c r="O200" s="376"/>
      <c r="P200" s="4"/>
      <c r="Q200" s="376"/>
      <c r="R200" s="376"/>
      <c r="S200" s="376"/>
      <c r="T200" s="376"/>
      <c r="U200" s="377"/>
      <c r="V200" s="376"/>
      <c r="W200" s="377"/>
      <c r="X200" s="376"/>
      <c r="Y200" s="377"/>
      <c r="Z200" s="376"/>
      <c r="AA200" s="377"/>
      <c r="AB200" s="378"/>
    </row>
    <row r="201" spans="1:28" s="379" customFormat="1" x14ac:dyDescent="0.25">
      <c r="A201" s="2"/>
      <c r="B201" s="2"/>
      <c r="C201" s="2"/>
      <c r="D201" s="2"/>
      <c r="E201" s="2"/>
      <c r="F201" s="2"/>
      <c r="G201" s="2"/>
      <c r="H201" s="2"/>
      <c r="I201" s="2"/>
      <c r="J201" s="2"/>
      <c r="K201" s="2"/>
      <c r="L201" s="2"/>
      <c r="M201" s="2"/>
      <c r="N201" s="376"/>
      <c r="O201" s="376"/>
      <c r="P201" s="4"/>
      <c r="Q201" s="376"/>
      <c r="R201" s="376"/>
      <c r="S201" s="376"/>
      <c r="T201" s="376"/>
      <c r="U201" s="377"/>
      <c r="V201" s="376"/>
      <c r="W201" s="377"/>
      <c r="X201" s="376"/>
      <c r="Y201" s="377"/>
      <c r="Z201" s="376"/>
      <c r="AA201" s="377"/>
      <c r="AB201" s="378"/>
    </row>
    <row r="202" spans="1:28" s="379" customFormat="1" x14ac:dyDescent="0.25">
      <c r="A202" s="2"/>
      <c r="B202" s="2"/>
      <c r="C202" s="2"/>
      <c r="D202" s="2"/>
      <c r="E202" s="2"/>
      <c r="F202" s="2"/>
      <c r="G202" s="2"/>
      <c r="H202" s="2"/>
      <c r="I202" s="2"/>
      <c r="J202" s="2"/>
      <c r="K202" s="2"/>
      <c r="L202" s="2"/>
      <c r="M202" s="2"/>
      <c r="N202" s="376"/>
      <c r="O202" s="376"/>
      <c r="P202" s="4"/>
      <c r="Q202" s="376"/>
      <c r="R202" s="376"/>
      <c r="S202" s="376"/>
      <c r="T202" s="376"/>
      <c r="U202" s="377"/>
      <c r="V202" s="376"/>
      <c r="W202" s="377"/>
      <c r="X202" s="376"/>
      <c r="Y202" s="377"/>
      <c r="Z202" s="376"/>
      <c r="AA202" s="377"/>
      <c r="AB202" s="378"/>
    </row>
    <row r="203" spans="1:28" s="379" customFormat="1" x14ac:dyDescent="0.25">
      <c r="A203" s="2"/>
      <c r="B203" s="2"/>
      <c r="C203" s="2"/>
      <c r="D203" s="2"/>
      <c r="E203" s="2"/>
      <c r="F203" s="2"/>
      <c r="G203" s="2"/>
      <c r="H203" s="2"/>
      <c r="I203" s="2"/>
      <c r="J203" s="2"/>
      <c r="K203" s="2"/>
      <c r="L203" s="2"/>
      <c r="M203" s="2"/>
      <c r="N203" s="376"/>
      <c r="O203" s="376"/>
      <c r="P203" s="4"/>
      <c r="Q203" s="376"/>
      <c r="R203" s="376"/>
      <c r="S203" s="376"/>
      <c r="T203" s="376"/>
      <c r="U203" s="377"/>
      <c r="V203" s="376"/>
      <c r="W203" s="377"/>
      <c r="X203" s="376"/>
      <c r="Y203" s="377"/>
      <c r="Z203" s="376"/>
      <c r="AA203" s="377"/>
      <c r="AB203" s="378"/>
    </row>
    <row r="204" spans="1:28" s="379" customFormat="1" x14ac:dyDescent="0.25">
      <c r="A204" s="2"/>
      <c r="B204" s="2"/>
      <c r="C204" s="2"/>
      <c r="D204" s="2"/>
      <c r="E204" s="2"/>
      <c r="F204" s="2"/>
      <c r="G204" s="2"/>
      <c r="H204" s="2"/>
      <c r="I204" s="2"/>
      <c r="J204" s="2"/>
      <c r="K204" s="2"/>
      <c r="L204" s="2"/>
      <c r="M204" s="2"/>
      <c r="N204" s="376"/>
      <c r="O204" s="376"/>
      <c r="P204" s="4"/>
      <c r="Q204" s="376"/>
      <c r="R204" s="376"/>
      <c r="S204" s="376"/>
      <c r="T204" s="376"/>
      <c r="U204" s="377"/>
      <c r="V204" s="376"/>
      <c r="W204" s="377"/>
      <c r="X204" s="376"/>
      <c r="Y204" s="377"/>
      <c r="Z204" s="376"/>
      <c r="AA204" s="377"/>
      <c r="AB204" s="378"/>
    </row>
    <row r="205" spans="1:28" s="379" customFormat="1" x14ac:dyDescent="0.25">
      <c r="A205" s="2"/>
      <c r="B205" s="2"/>
      <c r="C205" s="2"/>
      <c r="D205" s="2"/>
      <c r="E205" s="2"/>
      <c r="F205" s="2"/>
      <c r="G205" s="2"/>
      <c r="H205" s="2"/>
      <c r="I205" s="2"/>
      <c r="J205" s="2"/>
      <c r="K205" s="2"/>
      <c r="L205" s="2"/>
      <c r="M205" s="2"/>
      <c r="N205" s="376"/>
      <c r="O205" s="376"/>
      <c r="P205" s="4"/>
      <c r="Q205" s="376"/>
      <c r="R205" s="376"/>
      <c r="S205" s="376"/>
      <c r="T205" s="376"/>
      <c r="U205" s="377"/>
      <c r="V205" s="376"/>
      <c r="W205" s="377"/>
      <c r="X205" s="376"/>
      <c r="Y205" s="377"/>
      <c r="Z205" s="376"/>
      <c r="AA205" s="377"/>
      <c r="AB205" s="378"/>
    </row>
    <row r="206" spans="1:28" s="379" customFormat="1" x14ac:dyDescent="0.25">
      <c r="A206" s="2"/>
      <c r="B206" s="2"/>
      <c r="C206" s="2"/>
      <c r="D206" s="2"/>
      <c r="E206" s="2"/>
      <c r="F206" s="2"/>
      <c r="G206" s="2"/>
      <c r="H206" s="2"/>
      <c r="I206" s="2"/>
      <c r="J206" s="2"/>
      <c r="K206" s="2"/>
      <c r="L206" s="2"/>
      <c r="M206" s="2"/>
      <c r="N206" s="376"/>
      <c r="O206" s="376"/>
      <c r="P206" s="4"/>
      <c r="Q206" s="376"/>
      <c r="R206" s="376"/>
      <c r="S206" s="376"/>
      <c r="T206" s="376"/>
      <c r="U206" s="377"/>
      <c r="V206" s="376"/>
      <c r="W206" s="377"/>
      <c r="X206" s="376"/>
      <c r="Y206" s="377"/>
      <c r="Z206" s="376"/>
      <c r="AA206" s="377"/>
      <c r="AB206" s="378"/>
    </row>
    <row r="207" spans="1:28" s="379" customFormat="1" x14ac:dyDescent="0.25">
      <c r="A207" s="2"/>
      <c r="B207" s="2"/>
      <c r="C207" s="2"/>
      <c r="D207" s="2"/>
      <c r="E207" s="2"/>
      <c r="F207" s="2"/>
      <c r="G207" s="2"/>
      <c r="H207" s="2"/>
      <c r="I207" s="2"/>
      <c r="J207" s="2"/>
      <c r="K207" s="2"/>
      <c r="L207" s="2"/>
      <c r="M207" s="2"/>
      <c r="N207" s="376"/>
      <c r="O207" s="376"/>
      <c r="P207" s="4"/>
      <c r="Q207" s="376"/>
      <c r="R207" s="376"/>
      <c r="S207" s="376"/>
      <c r="T207" s="376"/>
      <c r="U207" s="377"/>
      <c r="V207" s="376"/>
      <c r="W207" s="377"/>
      <c r="X207" s="376"/>
      <c r="Y207" s="377"/>
      <c r="Z207" s="376"/>
      <c r="AA207" s="377"/>
      <c r="AB207" s="378"/>
    </row>
    <row r="208" spans="1:28" s="379" customFormat="1" x14ac:dyDescent="0.25">
      <c r="A208" s="2"/>
      <c r="B208" s="2"/>
      <c r="C208" s="2"/>
      <c r="D208" s="2"/>
      <c r="E208" s="2"/>
      <c r="F208" s="2"/>
      <c r="G208" s="2"/>
      <c r="H208" s="2"/>
      <c r="I208" s="2"/>
      <c r="J208" s="2"/>
      <c r="K208" s="2"/>
      <c r="L208" s="2"/>
      <c r="M208" s="2"/>
      <c r="N208" s="376"/>
      <c r="O208" s="376"/>
      <c r="P208" s="4"/>
      <c r="Q208" s="376"/>
      <c r="R208" s="376"/>
      <c r="S208" s="376"/>
      <c r="T208" s="376"/>
      <c r="U208" s="377"/>
      <c r="V208" s="376"/>
      <c r="W208" s="377"/>
      <c r="X208" s="376"/>
      <c r="Y208" s="377"/>
      <c r="Z208" s="376"/>
      <c r="AA208" s="377"/>
      <c r="AB208" s="378"/>
    </row>
    <row r="209" spans="1:28" s="379" customFormat="1" x14ac:dyDescent="0.25">
      <c r="A209" s="2"/>
      <c r="B209" s="2"/>
      <c r="C209" s="2"/>
      <c r="D209" s="2"/>
      <c r="E209" s="2"/>
      <c r="F209" s="2"/>
      <c r="G209" s="2"/>
      <c r="H209" s="2"/>
      <c r="I209" s="2"/>
      <c r="J209" s="2"/>
      <c r="K209" s="2"/>
      <c r="L209" s="2"/>
      <c r="M209" s="2"/>
      <c r="N209" s="376"/>
      <c r="O209" s="376"/>
      <c r="P209" s="4"/>
      <c r="Q209" s="376"/>
      <c r="R209" s="376"/>
      <c r="S209" s="376"/>
      <c r="T209" s="376"/>
      <c r="U209" s="377"/>
      <c r="V209" s="376"/>
      <c r="W209" s="377"/>
      <c r="X209" s="376"/>
      <c r="Y209" s="377"/>
      <c r="Z209" s="376"/>
      <c r="AA209" s="377"/>
      <c r="AB209" s="378"/>
    </row>
    <row r="210" spans="1:28" s="379" customFormat="1" x14ac:dyDescent="0.25">
      <c r="A210" s="2"/>
      <c r="B210" s="2"/>
      <c r="C210" s="2"/>
      <c r="D210" s="2"/>
      <c r="E210" s="2"/>
      <c r="F210" s="2"/>
      <c r="G210" s="2"/>
      <c r="H210" s="2"/>
      <c r="I210" s="2"/>
      <c r="J210" s="2"/>
      <c r="K210" s="2"/>
      <c r="L210" s="2"/>
      <c r="M210" s="2"/>
      <c r="N210" s="376"/>
      <c r="O210" s="376"/>
      <c r="P210" s="4"/>
      <c r="Q210" s="376"/>
      <c r="R210" s="376"/>
      <c r="S210" s="376"/>
      <c r="T210" s="376"/>
      <c r="U210" s="377"/>
      <c r="V210" s="376"/>
      <c r="W210" s="377"/>
      <c r="X210" s="376"/>
      <c r="Y210" s="377"/>
      <c r="Z210" s="376"/>
      <c r="AA210" s="377"/>
      <c r="AB210" s="378"/>
    </row>
    <row r="211" spans="1:28" s="379" customFormat="1" x14ac:dyDescent="0.25">
      <c r="A211" s="2"/>
      <c r="B211" s="2"/>
      <c r="C211" s="2"/>
      <c r="D211" s="2"/>
      <c r="E211" s="2"/>
      <c r="F211" s="2"/>
      <c r="G211" s="2"/>
      <c r="H211" s="2"/>
      <c r="I211" s="2"/>
      <c r="J211" s="2"/>
      <c r="K211" s="2"/>
      <c r="L211" s="2"/>
      <c r="M211" s="2"/>
      <c r="N211" s="376"/>
      <c r="O211" s="376"/>
      <c r="P211" s="4"/>
      <c r="Q211" s="376"/>
      <c r="R211" s="376"/>
      <c r="S211" s="376"/>
      <c r="T211" s="376"/>
      <c r="U211" s="377"/>
      <c r="V211" s="376"/>
      <c r="W211" s="377"/>
      <c r="X211" s="376"/>
      <c r="Y211" s="377"/>
      <c r="Z211" s="376"/>
      <c r="AA211" s="377"/>
      <c r="AB211" s="378"/>
    </row>
    <row r="212" spans="1:28" s="379" customFormat="1" x14ac:dyDescent="0.25">
      <c r="A212" s="2"/>
      <c r="B212" s="2"/>
      <c r="C212" s="2"/>
      <c r="D212" s="2"/>
      <c r="E212" s="2"/>
      <c r="F212" s="2"/>
      <c r="G212" s="2"/>
      <c r="H212" s="2"/>
      <c r="I212" s="2"/>
      <c r="J212" s="2"/>
      <c r="K212" s="2"/>
      <c r="L212" s="2"/>
      <c r="M212" s="2"/>
      <c r="N212" s="376"/>
      <c r="O212" s="376"/>
      <c r="P212" s="4"/>
      <c r="Q212" s="376"/>
      <c r="R212" s="376"/>
      <c r="S212" s="376"/>
      <c r="T212" s="376"/>
      <c r="U212" s="377"/>
      <c r="V212" s="376"/>
      <c r="W212" s="377"/>
      <c r="X212" s="376"/>
      <c r="Y212" s="377"/>
      <c r="Z212" s="376"/>
      <c r="AA212" s="377"/>
      <c r="AB212" s="378"/>
    </row>
    <row r="213" spans="1:28" s="379" customFormat="1" x14ac:dyDescent="0.25">
      <c r="A213" s="2"/>
      <c r="B213" s="2"/>
      <c r="C213" s="2"/>
      <c r="D213" s="2"/>
      <c r="E213" s="2"/>
      <c r="F213" s="2"/>
      <c r="G213" s="2"/>
      <c r="H213" s="2"/>
      <c r="I213" s="2"/>
      <c r="J213" s="2"/>
      <c r="K213" s="2"/>
      <c r="L213" s="2"/>
      <c r="M213" s="2"/>
      <c r="N213" s="376"/>
      <c r="O213" s="376"/>
      <c r="P213" s="4"/>
      <c r="Q213" s="376"/>
      <c r="R213" s="376"/>
      <c r="S213" s="376"/>
      <c r="T213" s="376"/>
      <c r="U213" s="377"/>
      <c r="V213" s="376"/>
      <c r="W213" s="377"/>
      <c r="X213" s="376"/>
      <c r="Y213" s="377"/>
      <c r="Z213" s="376"/>
      <c r="AA213" s="377"/>
      <c r="AB213" s="378"/>
    </row>
    <row r="214" spans="1:28" s="379" customFormat="1" x14ac:dyDescent="0.25">
      <c r="A214" s="2"/>
      <c r="B214" s="2"/>
      <c r="C214" s="2"/>
      <c r="D214" s="2"/>
      <c r="E214" s="2"/>
      <c r="F214" s="2"/>
      <c r="G214" s="2"/>
      <c r="H214" s="2"/>
      <c r="I214" s="2"/>
      <c r="J214" s="2"/>
      <c r="K214" s="2"/>
      <c r="L214" s="2"/>
      <c r="M214" s="2"/>
      <c r="N214" s="376"/>
      <c r="O214" s="376"/>
      <c r="P214" s="4"/>
      <c r="Q214" s="376"/>
      <c r="R214" s="376"/>
      <c r="S214" s="376"/>
      <c r="T214" s="376"/>
      <c r="U214" s="377"/>
      <c r="V214" s="376"/>
      <c r="W214" s="377"/>
      <c r="X214" s="376"/>
      <c r="Y214" s="377"/>
      <c r="Z214" s="376"/>
      <c r="AA214" s="377"/>
      <c r="AB214" s="378"/>
    </row>
    <row r="215" spans="1:28" s="379" customFormat="1" x14ac:dyDescent="0.25">
      <c r="A215" s="2"/>
      <c r="B215" s="2"/>
      <c r="C215" s="2"/>
      <c r="D215" s="2"/>
      <c r="E215" s="2"/>
      <c r="F215" s="2"/>
      <c r="G215" s="2"/>
      <c r="H215" s="2"/>
      <c r="I215" s="2"/>
      <c r="J215" s="2"/>
      <c r="K215" s="2"/>
      <c r="L215" s="2"/>
      <c r="M215" s="2"/>
      <c r="N215" s="376"/>
      <c r="O215" s="376"/>
      <c r="P215" s="4"/>
      <c r="Q215" s="376"/>
      <c r="R215" s="376"/>
      <c r="S215" s="376"/>
      <c r="T215" s="376"/>
      <c r="U215" s="377"/>
      <c r="V215" s="376"/>
      <c r="W215" s="377"/>
      <c r="X215" s="376"/>
      <c r="Y215" s="377"/>
      <c r="Z215" s="376"/>
      <c r="AA215" s="377"/>
      <c r="AB215" s="378"/>
    </row>
    <row r="216" spans="1:28" s="379" customFormat="1" x14ac:dyDescent="0.25">
      <c r="A216" s="2"/>
      <c r="B216" s="2"/>
      <c r="C216" s="2"/>
      <c r="D216" s="2"/>
      <c r="E216" s="2"/>
      <c r="F216" s="2"/>
      <c r="G216" s="2"/>
      <c r="H216" s="2"/>
      <c r="I216" s="2"/>
      <c r="J216" s="2"/>
      <c r="K216" s="2"/>
      <c r="L216" s="2"/>
      <c r="M216" s="2"/>
      <c r="N216" s="376"/>
      <c r="O216" s="376"/>
      <c r="P216" s="4"/>
      <c r="Q216" s="376"/>
      <c r="R216" s="376"/>
      <c r="S216" s="376"/>
      <c r="T216" s="376"/>
      <c r="U216" s="377"/>
      <c r="V216" s="376"/>
      <c r="W216" s="377"/>
      <c r="X216" s="376"/>
      <c r="Y216" s="377"/>
      <c r="Z216" s="376"/>
      <c r="AA216" s="377"/>
      <c r="AB216" s="378"/>
    </row>
    <row r="217" spans="1:28" s="379" customFormat="1" x14ac:dyDescent="0.25">
      <c r="A217" s="2"/>
      <c r="B217" s="2"/>
      <c r="C217" s="2"/>
      <c r="D217" s="2"/>
      <c r="E217" s="2"/>
      <c r="F217" s="2"/>
      <c r="G217" s="2"/>
      <c r="H217" s="2"/>
      <c r="I217" s="2"/>
      <c r="J217" s="2"/>
      <c r="K217" s="2"/>
      <c r="L217" s="2"/>
      <c r="M217" s="2"/>
      <c r="N217" s="376"/>
      <c r="O217" s="376"/>
      <c r="P217" s="4"/>
      <c r="Q217" s="376"/>
      <c r="R217" s="376"/>
      <c r="S217" s="376"/>
      <c r="T217" s="376"/>
      <c r="U217" s="377"/>
      <c r="V217" s="376"/>
      <c r="W217" s="377"/>
      <c r="X217" s="376"/>
      <c r="Y217" s="377"/>
      <c r="Z217" s="376"/>
      <c r="AA217" s="377"/>
      <c r="AB217" s="378"/>
    </row>
    <row r="218" spans="1:28" s="379" customFormat="1" x14ac:dyDescent="0.25">
      <c r="A218" s="2"/>
      <c r="B218" s="2"/>
      <c r="C218" s="2"/>
      <c r="D218" s="2"/>
      <c r="E218" s="2"/>
      <c r="F218" s="2"/>
      <c r="G218" s="2"/>
      <c r="H218" s="2"/>
      <c r="I218" s="2"/>
      <c r="J218" s="2"/>
      <c r="K218" s="2"/>
      <c r="L218" s="2"/>
      <c r="M218" s="2"/>
      <c r="N218" s="376"/>
      <c r="O218" s="376"/>
      <c r="P218" s="4"/>
      <c r="Q218" s="376"/>
      <c r="R218" s="376"/>
      <c r="S218" s="376"/>
      <c r="T218" s="376"/>
      <c r="U218" s="377"/>
      <c r="V218" s="376"/>
      <c r="W218" s="377"/>
      <c r="X218" s="376"/>
      <c r="Y218" s="377"/>
      <c r="Z218" s="376"/>
      <c r="AA218" s="377"/>
      <c r="AB218" s="378"/>
    </row>
    <row r="219" spans="1:28" s="379" customFormat="1" x14ac:dyDescent="0.25">
      <c r="A219" s="2"/>
      <c r="B219" s="2"/>
      <c r="C219" s="2"/>
      <c r="D219" s="2"/>
      <c r="E219" s="2"/>
      <c r="F219" s="2"/>
      <c r="G219" s="2"/>
      <c r="H219" s="2"/>
      <c r="I219" s="2"/>
      <c r="J219" s="2"/>
      <c r="K219" s="2"/>
      <c r="L219" s="2"/>
      <c r="M219" s="2"/>
      <c r="N219" s="376"/>
      <c r="O219" s="376"/>
      <c r="P219" s="4"/>
      <c r="Q219" s="376"/>
      <c r="R219" s="376"/>
      <c r="S219" s="376"/>
      <c r="T219" s="376"/>
      <c r="U219" s="377"/>
      <c r="V219" s="376"/>
      <c r="W219" s="377"/>
      <c r="X219" s="376"/>
      <c r="Y219" s="377"/>
      <c r="Z219" s="376"/>
      <c r="AA219" s="377"/>
      <c r="AB219" s="378"/>
    </row>
    <row r="220" spans="1:28" s="379" customFormat="1" x14ac:dyDescent="0.25">
      <c r="A220" s="2"/>
      <c r="B220" s="2"/>
      <c r="C220" s="2"/>
      <c r="D220" s="2"/>
      <c r="E220" s="2"/>
      <c r="F220" s="2"/>
      <c r="G220" s="2"/>
      <c r="H220" s="2"/>
      <c r="I220" s="2"/>
      <c r="J220" s="2"/>
      <c r="K220" s="2"/>
      <c r="L220" s="2"/>
      <c r="M220" s="2"/>
      <c r="N220" s="376"/>
      <c r="O220" s="376"/>
      <c r="P220" s="4"/>
      <c r="Q220" s="376"/>
      <c r="R220" s="376"/>
      <c r="S220" s="376"/>
      <c r="T220" s="376"/>
      <c r="U220" s="377"/>
      <c r="V220" s="376"/>
      <c r="W220" s="377"/>
      <c r="X220" s="376"/>
      <c r="Y220" s="377"/>
      <c r="Z220" s="376"/>
      <c r="AA220" s="377"/>
      <c r="AB220" s="378"/>
    </row>
    <row r="221" spans="1:28" s="379" customFormat="1" x14ac:dyDescent="0.25">
      <c r="A221" s="2"/>
      <c r="B221" s="2"/>
      <c r="C221" s="2"/>
      <c r="D221" s="2"/>
      <c r="E221" s="2"/>
      <c r="F221" s="2"/>
      <c r="G221" s="2"/>
      <c r="H221" s="2"/>
      <c r="I221" s="2"/>
      <c r="J221" s="2"/>
      <c r="K221" s="2"/>
      <c r="L221" s="2"/>
      <c r="M221" s="2"/>
      <c r="N221" s="376"/>
      <c r="O221" s="376"/>
      <c r="P221" s="4"/>
      <c r="Q221" s="376"/>
      <c r="R221" s="376"/>
      <c r="S221" s="376"/>
      <c r="T221" s="376"/>
      <c r="U221" s="377"/>
      <c r="V221" s="376"/>
      <c r="W221" s="377"/>
      <c r="X221" s="376"/>
      <c r="Y221" s="377"/>
      <c r="Z221" s="376"/>
      <c r="AA221" s="377"/>
      <c r="AB221" s="378"/>
    </row>
    <row r="222" spans="1:28" s="379" customFormat="1" x14ac:dyDescent="0.25">
      <c r="A222" s="2"/>
      <c r="B222" s="2"/>
      <c r="C222" s="2"/>
      <c r="D222" s="2"/>
      <c r="E222" s="2"/>
      <c r="F222" s="2"/>
      <c r="G222" s="2"/>
      <c r="H222" s="2"/>
      <c r="I222" s="2"/>
      <c r="J222" s="2"/>
      <c r="K222" s="2"/>
      <c r="L222" s="2"/>
      <c r="M222" s="2"/>
      <c r="N222" s="376"/>
      <c r="O222" s="376"/>
      <c r="P222" s="4"/>
      <c r="Q222" s="376"/>
      <c r="R222" s="376"/>
      <c r="S222" s="376"/>
      <c r="T222" s="376"/>
      <c r="U222" s="377"/>
      <c r="V222" s="376"/>
      <c r="W222" s="377"/>
      <c r="X222" s="376"/>
      <c r="Y222" s="377"/>
      <c r="Z222" s="376"/>
      <c r="AA222" s="377"/>
      <c r="AB222" s="378"/>
    </row>
    <row r="223" spans="1:28" s="379" customFormat="1" x14ac:dyDescent="0.25">
      <c r="A223" s="2"/>
      <c r="B223" s="2"/>
      <c r="C223" s="2"/>
      <c r="D223" s="2"/>
      <c r="E223" s="2"/>
      <c r="F223" s="2"/>
      <c r="G223" s="2"/>
      <c r="H223" s="2"/>
      <c r="I223" s="2"/>
      <c r="J223" s="2"/>
      <c r="K223" s="2"/>
      <c r="L223" s="2"/>
      <c r="M223" s="2"/>
      <c r="N223" s="376"/>
      <c r="O223" s="376"/>
      <c r="P223" s="4"/>
      <c r="Q223" s="376"/>
      <c r="R223" s="376"/>
      <c r="S223" s="376"/>
      <c r="T223" s="376"/>
      <c r="U223" s="377"/>
      <c r="V223" s="376"/>
      <c r="W223" s="377"/>
      <c r="X223" s="376"/>
      <c r="Y223" s="377"/>
      <c r="Z223" s="376"/>
      <c r="AA223" s="377"/>
      <c r="AB223" s="378"/>
    </row>
    <row r="224" spans="1:28" s="379" customFormat="1" x14ac:dyDescent="0.25">
      <c r="A224" s="2"/>
      <c r="B224" s="2"/>
      <c r="C224" s="2"/>
      <c r="D224" s="2"/>
      <c r="E224" s="2"/>
      <c r="F224" s="2"/>
      <c r="G224" s="2"/>
      <c r="H224" s="2"/>
      <c r="I224" s="2"/>
      <c r="J224" s="2"/>
      <c r="K224" s="2"/>
      <c r="L224" s="2"/>
      <c r="M224" s="2"/>
      <c r="N224" s="376"/>
      <c r="O224" s="376"/>
      <c r="P224" s="4"/>
      <c r="Q224" s="376"/>
      <c r="R224" s="376"/>
      <c r="S224" s="376"/>
      <c r="T224" s="376"/>
      <c r="U224" s="377"/>
      <c r="V224" s="376"/>
      <c r="W224" s="377"/>
      <c r="X224" s="376"/>
      <c r="Y224" s="377"/>
      <c r="Z224" s="376"/>
      <c r="AA224" s="377"/>
      <c r="AB224" s="378"/>
    </row>
    <row r="225" spans="1:28" s="379" customFormat="1" x14ac:dyDescent="0.25">
      <c r="A225" s="2"/>
      <c r="B225" s="2"/>
      <c r="C225" s="2"/>
      <c r="D225" s="2"/>
      <c r="E225" s="2"/>
      <c r="F225" s="2"/>
      <c r="G225" s="2"/>
      <c r="H225" s="2"/>
      <c r="I225" s="2"/>
      <c r="J225" s="2"/>
      <c r="K225" s="2"/>
      <c r="L225" s="2"/>
      <c r="M225" s="2"/>
      <c r="N225" s="376"/>
      <c r="O225" s="376"/>
      <c r="P225" s="4"/>
      <c r="Q225" s="376"/>
      <c r="R225" s="376"/>
      <c r="S225" s="376"/>
      <c r="T225" s="376"/>
      <c r="U225" s="377"/>
      <c r="V225" s="376"/>
      <c r="W225" s="377"/>
      <c r="X225" s="376"/>
      <c r="Y225" s="377"/>
      <c r="Z225" s="376"/>
      <c r="AA225" s="377"/>
      <c r="AB225" s="378"/>
    </row>
    <row r="226" spans="1:28" s="379" customFormat="1" x14ac:dyDescent="0.25">
      <c r="A226" s="2"/>
      <c r="B226" s="2"/>
      <c r="C226" s="2"/>
      <c r="D226" s="2"/>
      <c r="E226" s="2"/>
      <c r="F226" s="2"/>
      <c r="G226" s="2"/>
      <c r="H226" s="2"/>
      <c r="I226" s="2"/>
      <c r="J226" s="2"/>
      <c r="K226" s="2"/>
      <c r="L226" s="2"/>
      <c r="M226" s="2"/>
      <c r="N226" s="376"/>
      <c r="O226" s="376"/>
      <c r="P226" s="4"/>
      <c r="Q226" s="376"/>
      <c r="R226" s="376"/>
      <c r="S226" s="376"/>
      <c r="T226" s="376"/>
      <c r="U226" s="377"/>
      <c r="V226" s="376"/>
      <c r="W226" s="377"/>
      <c r="X226" s="376"/>
      <c r="Y226" s="377"/>
      <c r="Z226" s="376"/>
      <c r="AA226" s="377"/>
      <c r="AB226" s="378"/>
    </row>
    <row r="227" spans="1:28" s="379" customFormat="1" x14ac:dyDescent="0.25">
      <c r="A227" s="2"/>
      <c r="B227" s="2"/>
      <c r="C227" s="2"/>
      <c r="D227" s="2"/>
      <c r="E227" s="2"/>
      <c r="F227" s="2"/>
      <c r="G227" s="2"/>
      <c r="H227" s="2"/>
      <c r="I227" s="2"/>
      <c r="J227" s="2"/>
      <c r="K227" s="2"/>
      <c r="L227" s="2"/>
      <c r="M227" s="2"/>
      <c r="N227" s="376"/>
      <c r="O227" s="376"/>
      <c r="P227" s="4"/>
      <c r="Q227" s="376"/>
      <c r="R227" s="376"/>
      <c r="S227" s="376"/>
      <c r="T227" s="376"/>
      <c r="U227" s="377"/>
      <c r="V227" s="376"/>
      <c r="W227" s="377"/>
      <c r="X227" s="376"/>
      <c r="Y227" s="377"/>
      <c r="Z227" s="376"/>
      <c r="AA227" s="377"/>
      <c r="AB227" s="378"/>
    </row>
    <row r="228" spans="1:28" s="379" customFormat="1" x14ac:dyDescent="0.25">
      <c r="A228" s="2"/>
      <c r="B228" s="2"/>
      <c r="C228" s="2"/>
      <c r="D228" s="2"/>
      <c r="E228" s="2"/>
      <c r="F228" s="2"/>
      <c r="G228" s="2"/>
      <c r="H228" s="2"/>
      <c r="I228" s="2"/>
      <c r="J228" s="2"/>
      <c r="K228" s="2"/>
      <c r="L228" s="2"/>
      <c r="M228" s="2"/>
      <c r="N228" s="376"/>
      <c r="O228" s="376"/>
      <c r="P228" s="4"/>
      <c r="Q228" s="376"/>
      <c r="R228" s="376"/>
      <c r="S228" s="376"/>
      <c r="T228" s="376"/>
      <c r="U228" s="377"/>
      <c r="V228" s="376"/>
      <c r="W228" s="377"/>
      <c r="X228" s="376"/>
      <c r="Y228" s="377"/>
      <c r="Z228" s="376"/>
      <c r="AA228" s="377"/>
      <c r="AB228" s="378"/>
    </row>
    <row r="229" spans="1:28" s="379" customFormat="1" x14ac:dyDescent="0.25">
      <c r="A229" s="2"/>
      <c r="B229" s="2"/>
      <c r="C229" s="2"/>
      <c r="D229" s="2"/>
      <c r="E229" s="2"/>
      <c r="F229" s="2"/>
      <c r="G229" s="2"/>
      <c r="H229" s="2"/>
      <c r="I229" s="2"/>
      <c r="J229" s="2"/>
      <c r="K229" s="2"/>
      <c r="L229" s="2"/>
      <c r="M229" s="2"/>
      <c r="N229" s="376"/>
      <c r="O229" s="376"/>
      <c r="P229" s="4"/>
      <c r="Q229" s="376"/>
      <c r="R229" s="376"/>
      <c r="S229" s="376"/>
      <c r="T229" s="376"/>
      <c r="U229" s="377"/>
      <c r="V229" s="376"/>
      <c r="W229" s="377"/>
      <c r="X229" s="376"/>
      <c r="Y229" s="377"/>
      <c r="Z229" s="376"/>
      <c r="AA229" s="377"/>
      <c r="AB229" s="378"/>
    </row>
    <row r="230" spans="1:28" s="379" customFormat="1" x14ac:dyDescent="0.25">
      <c r="A230" s="2"/>
      <c r="B230" s="2"/>
      <c r="C230" s="2"/>
      <c r="D230" s="2"/>
      <c r="E230" s="2"/>
      <c r="F230" s="2"/>
      <c r="G230" s="2"/>
      <c r="H230" s="2"/>
      <c r="I230" s="2"/>
      <c r="J230" s="2"/>
      <c r="K230" s="2"/>
      <c r="L230" s="2"/>
      <c r="M230" s="2"/>
      <c r="N230" s="376"/>
      <c r="O230" s="376"/>
      <c r="P230" s="4"/>
      <c r="Q230" s="376"/>
      <c r="R230" s="376"/>
      <c r="S230" s="376"/>
      <c r="T230" s="376"/>
      <c r="U230" s="377"/>
      <c r="V230" s="376"/>
      <c r="W230" s="377"/>
      <c r="X230" s="376"/>
      <c r="Y230" s="377"/>
      <c r="Z230" s="376"/>
      <c r="AA230" s="377"/>
      <c r="AB230" s="378"/>
    </row>
    <row r="231" spans="1:28" s="379" customFormat="1" x14ac:dyDescent="0.25">
      <c r="A231" s="2"/>
      <c r="B231" s="2"/>
      <c r="C231" s="2"/>
      <c r="D231" s="2"/>
      <c r="E231" s="2"/>
      <c r="F231" s="2"/>
      <c r="G231" s="2"/>
      <c r="H231" s="2"/>
      <c r="I231" s="2"/>
      <c r="J231" s="2"/>
      <c r="K231" s="2"/>
      <c r="L231" s="2"/>
      <c r="M231" s="2"/>
      <c r="N231" s="376"/>
      <c r="O231" s="376"/>
      <c r="P231" s="4"/>
      <c r="Q231" s="376"/>
      <c r="R231" s="376"/>
      <c r="S231" s="376"/>
      <c r="T231" s="376"/>
      <c r="U231" s="377"/>
      <c r="V231" s="376"/>
      <c r="W231" s="377"/>
      <c r="X231" s="376"/>
      <c r="Y231" s="377"/>
      <c r="Z231" s="376"/>
      <c r="AA231" s="377"/>
      <c r="AB231" s="378"/>
    </row>
    <row r="232" spans="1:28" s="379" customFormat="1" x14ac:dyDescent="0.25">
      <c r="A232" s="2"/>
      <c r="B232" s="2"/>
      <c r="C232" s="2"/>
      <c r="D232" s="2"/>
      <c r="E232" s="2"/>
      <c r="F232" s="2"/>
      <c r="G232" s="2"/>
      <c r="H232" s="2"/>
      <c r="I232" s="2"/>
      <c r="J232" s="2"/>
      <c r="K232" s="2"/>
      <c r="L232" s="2"/>
      <c r="M232" s="2"/>
      <c r="N232" s="376"/>
      <c r="O232" s="376"/>
      <c r="P232" s="4"/>
      <c r="Q232" s="376"/>
      <c r="R232" s="376"/>
      <c r="S232" s="376"/>
      <c r="T232" s="376"/>
      <c r="U232" s="377"/>
      <c r="V232" s="376"/>
      <c r="W232" s="377"/>
      <c r="X232" s="376"/>
      <c r="Y232" s="377"/>
      <c r="Z232" s="376"/>
      <c r="AA232" s="377"/>
      <c r="AB232" s="378"/>
    </row>
    <row r="233" spans="1:28" s="379" customFormat="1" x14ac:dyDescent="0.25">
      <c r="A233" s="2"/>
      <c r="B233" s="2"/>
      <c r="C233" s="2"/>
      <c r="D233" s="2"/>
      <c r="E233" s="2"/>
      <c r="F233" s="2"/>
      <c r="G233" s="2"/>
      <c r="H233" s="2"/>
      <c r="I233" s="2"/>
      <c r="J233" s="2"/>
      <c r="K233" s="2"/>
      <c r="L233" s="2"/>
      <c r="M233" s="2"/>
      <c r="N233" s="376"/>
      <c r="O233" s="376"/>
      <c r="P233" s="4"/>
      <c r="Q233" s="376"/>
      <c r="R233" s="376"/>
      <c r="S233" s="376"/>
      <c r="T233" s="376"/>
      <c r="U233" s="377"/>
      <c r="V233" s="376"/>
      <c r="W233" s="377"/>
      <c r="X233" s="376"/>
      <c r="Y233" s="377"/>
      <c r="Z233" s="376"/>
      <c r="AA233" s="377"/>
      <c r="AB233" s="378"/>
    </row>
    <row r="234" spans="1:28" s="379" customFormat="1" x14ac:dyDescent="0.25">
      <c r="A234" s="2"/>
      <c r="B234" s="2"/>
      <c r="C234" s="2"/>
      <c r="D234" s="2"/>
      <c r="E234" s="2"/>
      <c r="F234" s="2"/>
      <c r="G234" s="2"/>
      <c r="H234" s="2"/>
      <c r="I234" s="2"/>
      <c r="J234" s="2"/>
      <c r="K234" s="2"/>
      <c r="L234" s="2"/>
      <c r="M234" s="2"/>
      <c r="N234" s="376"/>
      <c r="O234" s="376"/>
      <c r="P234" s="4"/>
      <c r="Q234" s="376"/>
      <c r="R234" s="376"/>
      <c r="S234" s="376"/>
      <c r="T234" s="376"/>
      <c r="U234" s="377"/>
      <c r="V234" s="376"/>
      <c r="W234" s="377"/>
      <c r="X234" s="376"/>
      <c r="Y234" s="377"/>
      <c r="Z234" s="376"/>
      <c r="AA234" s="377"/>
      <c r="AB234" s="378"/>
    </row>
    <row r="235" spans="1:28" s="379" customFormat="1" x14ac:dyDescent="0.25">
      <c r="A235" s="2"/>
      <c r="B235" s="2"/>
      <c r="C235" s="2"/>
      <c r="D235" s="2"/>
      <c r="E235" s="2"/>
      <c r="F235" s="2"/>
      <c r="G235" s="2"/>
      <c r="H235" s="2"/>
      <c r="I235" s="2"/>
      <c r="J235" s="2"/>
      <c r="K235" s="2"/>
      <c r="L235" s="2"/>
      <c r="M235" s="2"/>
      <c r="N235" s="376"/>
      <c r="O235" s="376"/>
      <c r="P235" s="4"/>
      <c r="Q235" s="376"/>
      <c r="R235" s="376"/>
      <c r="S235" s="376"/>
      <c r="T235" s="376"/>
      <c r="U235" s="377"/>
      <c r="V235" s="376"/>
      <c r="W235" s="377"/>
      <c r="X235" s="376"/>
      <c r="Y235" s="377"/>
      <c r="Z235" s="376"/>
      <c r="AA235" s="377"/>
      <c r="AB235" s="378"/>
    </row>
    <row r="236" spans="1:28" s="379" customFormat="1" x14ac:dyDescent="0.25">
      <c r="A236" s="2"/>
      <c r="B236" s="2"/>
      <c r="C236" s="2"/>
      <c r="D236" s="2"/>
      <c r="E236" s="2"/>
      <c r="F236" s="2"/>
      <c r="G236" s="2"/>
      <c r="H236" s="2"/>
      <c r="I236" s="2"/>
      <c r="J236" s="2"/>
      <c r="K236" s="2"/>
      <c r="L236" s="2"/>
      <c r="M236" s="2"/>
      <c r="N236" s="376"/>
      <c r="O236" s="376"/>
      <c r="P236" s="4"/>
      <c r="Q236" s="376"/>
      <c r="R236" s="376"/>
      <c r="S236" s="376"/>
      <c r="T236" s="376"/>
      <c r="U236" s="377"/>
      <c r="V236" s="376"/>
      <c r="W236" s="377"/>
      <c r="X236" s="376"/>
      <c r="Y236" s="377"/>
      <c r="Z236" s="376"/>
      <c r="AA236" s="377"/>
      <c r="AB236" s="378"/>
    </row>
    <row r="237" spans="1:28" s="379" customFormat="1" x14ac:dyDescent="0.25">
      <c r="A237" s="2"/>
      <c r="B237" s="2"/>
      <c r="C237" s="2"/>
      <c r="D237" s="2"/>
      <c r="E237" s="2"/>
      <c r="F237" s="2"/>
      <c r="G237" s="2"/>
      <c r="H237" s="2"/>
      <c r="I237" s="2"/>
      <c r="J237" s="2"/>
      <c r="K237" s="2"/>
      <c r="L237" s="2"/>
      <c r="M237" s="2"/>
      <c r="N237" s="376"/>
      <c r="O237" s="376"/>
      <c r="P237" s="4"/>
      <c r="Q237" s="376"/>
      <c r="R237" s="376"/>
      <c r="S237" s="376"/>
      <c r="T237" s="376"/>
      <c r="U237" s="377"/>
      <c r="V237" s="376"/>
      <c r="W237" s="377"/>
      <c r="X237" s="376"/>
      <c r="Y237" s="377"/>
      <c r="Z237" s="376"/>
      <c r="AA237" s="377"/>
      <c r="AB237" s="378"/>
    </row>
    <row r="238" spans="1:28" s="379" customFormat="1" x14ac:dyDescent="0.25">
      <c r="A238" s="2"/>
      <c r="B238" s="2"/>
      <c r="C238" s="2"/>
      <c r="D238" s="2"/>
      <c r="E238" s="2"/>
      <c r="F238" s="2"/>
      <c r="G238" s="2"/>
      <c r="H238" s="2"/>
      <c r="I238" s="2"/>
      <c r="J238" s="2"/>
      <c r="K238" s="2"/>
      <c r="L238" s="2"/>
      <c r="M238" s="2"/>
      <c r="N238" s="376"/>
      <c r="O238" s="376"/>
      <c r="P238" s="4"/>
      <c r="Q238" s="376"/>
      <c r="R238" s="376"/>
      <c r="S238" s="376"/>
      <c r="T238" s="376"/>
      <c r="U238" s="377"/>
      <c r="V238" s="376"/>
      <c r="W238" s="377"/>
      <c r="X238" s="376"/>
      <c r="Y238" s="377"/>
      <c r="Z238" s="376"/>
      <c r="AA238" s="377"/>
      <c r="AB238" s="378"/>
    </row>
    <row r="239" spans="1:28" s="379" customFormat="1" x14ac:dyDescent="0.25">
      <c r="A239" s="2"/>
      <c r="B239" s="2"/>
      <c r="C239" s="2"/>
      <c r="D239" s="2"/>
      <c r="E239" s="2"/>
      <c r="F239" s="2"/>
      <c r="G239" s="2"/>
      <c r="H239" s="2"/>
      <c r="I239" s="2"/>
      <c r="J239" s="2"/>
      <c r="K239" s="2"/>
      <c r="L239" s="2"/>
      <c r="M239" s="2"/>
      <c r="N239" s="376"/>
      <c r="O239" s="376"/>
      <c r="P239" s="4"/>
      <c r="Q239" s="376"/>
      <c r="R239" s="376"/>
      <c r="S239" s="376"/>
      <c r="T239" s="376"/>
      <c r="U239" s="377"/>
      <c r="V239" s="376"/>
      <c r="W239" s="377"/>
      <c r="X239" s="376"/>
      <c r="Y239" s="377"/>
      <c r="Z239" s="376"/>
      <c r="AA239" s="377"/>
      <c r="AB239" s="378"/>
    </row>
    <row r="240" spans="1:28" s="379" customFormat="1" x14ac:dyDescent="0.25">
      <c r="A240" s="2"/>
      <c r="B240" s="2"/>
      <c r="C240" s="2"/>
      <c r="D240" s="2"/>
      <c r="E240" s="2"/>
      <c r="F240" s="2"/>
      <c r="G240" s="2"/>
      <c r="H240" s="2"/>
      <c r="I240" s="2"/>
      <c r="J240" s="2"/>
      <c r="K240" s="2"/>
      <c r="L240" s="2"/>
      <c r="M240" s="2"/>
      <c r="N240" s="376"/>
      <c r="O240" s="376"/>
      <c r="P240" s="4"/>
      <c r="Q240" s="376"/>
      <c r="R240" s="376"/>
      <c r="S240" s="376"/>
      <c r="T240" s="376"/>
      <c r="U240" s="377"/>
      <c r="V240" s="376"/>
      <c r="W240" s="377"/>
      <c r="X240" s="376"/>
      <c r="Y240" s="377"/>
      <c r="Z240" s="376"/>
      <c r="AA240" s="377"/>
      <c r="AB240" s="378"/>
    </row>
    <row r="241" spans="1:28" s="379" customFormat="1" x14ac:dyDescent="0.25">
      <c r="A241" s="2"/>
      <c r="B241" s="2"/>
      <c r="C241" s="2"/>
      <c r="D241" s="2"/>
      <c r="E241" s="2"/>
      <c r="F241" s="2"/>
      <c r="G241" s="2"/>
      <c r="H241" s="2"/>
      <c r="I241" s="2"/>
      <c r="J241" s="2"/>
      <c r="K241" s="2"/>
      <c r="L241" s="2"/>
      <c r="M241" s="2"/>
      <c r="N241" s="376"/>
      <c r="O241" s="376"/>
      <c r="P241" s="4"/>
      <c r="Q241" s="376"/>
      <c r="R241" s="376"/>
      <c r="S241" s="376"/>
      <c r="T241" s="376"/>
      <c r="U241" s="377"/>
      <c r="V241" s="376"/>
      <c r="W241" s="377"/>
      <c r="X241" s="376"/>
      <c r="Y241" s="377"/>
      <c r="Z241" s="376"/>
      <c r="AA241" s="377"/>
      <c r="AB241" s="378"/>
    </row>
    <row r="242" spans="1:28" s="379" customFormat="1" x14ac:dyDescent="0.25">
      <c r="A242" s="2"/>
      <c r="B242" s="2"/>
      <c r="C242" s="2"/>
      <c r="D242" s="2"/>
      <c r="E242" s="2"/>
      <c r="F242" s="2"/>
      <c r="G242" s="2"/>
      <c r="H242" s="2"/>
      <c r="I242" s="2"/>
      <c r="J242" s="2"/>
      <c r="K242" s="2"/>
      <c r="L242" s="2"/>
      <c r="M242" s="2"/>
      <c r="N242" s="376"/>
      <c r="O242" s="376"/>
      <c r="P242" s="4"/>
      <c r="Q242" s="376"/>
      <c r="R242" s="376"/>
      <c r="S242" s="376"/>
      <c r="T242" s="376"/>
      <c r="U242" s="377"/>
      <c r="V242" s="376"/>
      <c r="W242" s="377"/>
      <c r="X242" s="376"/>
      <c r="Y242" s="377"/>
      <c r="Z242" s="376"/>
      <c r="AA242" s="377"/>
      <c r="AB242" s="378"/>
    </row>
    <row r="243" spans="1:28" s="379" customFormat="1" x14ac:dyDescent="0.25">
      <c r="A243" s="2"/>
      <c r="B243" s="2"/>
      <c r="C243" s="2"/>
      <c r="D243" s="2"/>
      <c r="E243" s="2"/>
      <c r="F243" s="2"/>
      <c r="G243" s="2"/>
      <c r="H243" s="2"/>
      <c r="I243" s="2"/>
      <c r="J243" s="2"/>
      <c r="K243" s="2"/>
      <c r="L243" s="2"/>
      <c r="M243" s="2"/>
      <c r="N243" s="376"/>
      <c r="O243" s="376"/>
      <c r="P243" s="4"/>
      <c r="Q243" s="376"/>
      <c r="R243" s="376"/>
      <c r="S243" s="376"/>
      <c r="T243" s="376"/>
      <c r="U243" s="377"/>
      <c r="V243" s="376"/>
      <c r="W243" s="377"/>
      <c r="X243" s="376"/>
      <c r="Y243" s="377"/>
      <c r="Z243" s="376"/>
      <c r="AA243" s="377"/>
      <c r="AB243" s="378"/>
    </row>
    <row r="244" spans="1:28" s="379" customFormat="1" x14ac:dyDescent="0.25">
      <c r="A244" s="2"/>
      <c r="B244" s="2"/>
      <c r="C244" s="2"/>
      <c r="D244" s="2"/>
      <c r="E244" s="2"/>
      <c r="F244" s="2"/>
      <c r="G244" s="2"/>
      <c r="H244" s="2"/>
      <c r="I244" s="2"/>
      <c r="J244" s="2"/>
      <c r="K244" s="2"/>
      <c r="L244" s="2"/>
      <c r="M244" s="2"/>
      <c r="N244" s="376"/>
      <c r="O244" s="376"/>
      <c r="P244" s="4"/>
      <c r="Q244" s="376"/>
      <c r="R244" s="376"/>
      <c r="S244" s="376"/>
      <c r="T244" s="376"/>
      <c r="U244" s="377"/>
      <c r="V244" s="376"/>
      <c r="W244" s="377"/>
      <c r="X244" s="376"/>
      <c r="Y244" s="377"/>
      <c r="Z244" s="376"/>
      <c r="AA244" s="377"/>
      <c r="AB244" s="378"/>
    </row>
    <row r="245" spans="1:28" s="379" customFormat="1" x14ac:dyDescent="0.25">
      <c r="A245" s="2"/>
      <c r="B245" s="2"/>
      <c r="C245" s="2"/>
      <c r="D245" s="2"/>
      <c r="E245" s="2"/>
      <c r="F245" s="2"/>
      <c r="G245" s="2"/>
      <c r="H245" s="2"/>
      <c r="I245" s="2"/>
      <c r="J245" s="2"/>
      <c r="K245" s="2"/>
      <c r="L245" s="2"/>
      <c r="M245" s="2"/>
      <c r="N245" s="376"/>
      <c r="O245" s="376"/>
      <c r="P245" s="4"/>
      <c r="Q245" s="376"/>
      <c r="R245" s="376"/>
      <c r="S245" s="376"/>
      <c r="T245" s="376"/>
      <c r="U245" s="377"/>
      <c r="V245" s="376"/>
      <c r="W245" s="377"/>
      <c r="X245" s="376"/>
      <c r="Y245" s="377"/>
      <c r="Z245" s="376"/>
      <c r="AA245" s="377"/>
      <c r="AB245" s="378"/>
    </row>
    <row r="246" spans="1:28" s="379" customFormat="1" x14ac:dyDescent="0.25">
      <c r="A246" s="2"/>
      <c r="B246" s="2"/>
      <c r="C246" s="2"/>
      <c r="D246" s="2"/>
      <c r="E246" s="2"/>
      <c r="F246" s="2"/>
      <c r="G246" s="2"/>
      <c r="H246" s="2"/>
      <c r="I246" s="2"/>
      <c r="J246" s="2"/>
      <c r="K246" s="2"/>
      <c r="L246" s="2"/>
      <c r="M246" s="2"/>
      <c r="N246" s="376"/>
      <c r="O246" s="376"/>
      <c r="P246" s="4"/>
      <c r="Q246" s="376"/>
      <c r="R246" s="376"/>
      <c r="S246" s="376"/>
      <c r="T246" s="376"/>
      <c r="U246" s="377"/>
      <c r="V246" s="376"/>
      <c r="W246" s="377"/>
      <c r="X246" s="376"/>
      <c r="Y246" s="377"/>
      <c r="Z246" s="376"/>
      <c r="AA246" s="377"/>
      <c r="AB246" s="378"/>
    </row>
    <row r="247" spans="1:28" s="379" customFormat="1" x14ac:dyDescent="0.25">
      <c r="A247" s="2"/>
      <c r="B247" s="2"/>
      <c r="C247" s="2"/>
      <c r="D247" s="2"/>
      <c r="E247" s="2"/>
      <c r="F247" s="2"/>
      <c r="G247" s="2"/>
      <c r="H247" s="2"/>
      <c r="I247" s="2"/>
      <c r="J247" s="2"/>
      <c r="K247" s="2"/>
      <c r="L247" s="2"/>
      <c r="M247" s="2"/>
      <c r="N247" s="376"/>
      <c r="O247" s="376"/>
      <c r="P247" s="4"/>
      <c r="Q247" s="376"/>
      <c r="R247" s="376"/>
      <c r="S247" s="376"/>
      <c r="T247" s="376"/>
      <c r="U247" s="377"/>
      <c r="V247" s="376"/>
      <c r="W247" s="377"/>
      <c r="X247" s="376"/>
      <c r="Y247" s="377"/>
      <c r="Z247" s="376"/>
      <c r="AA247" s="377"/>
      <c r="AB247" s="378"/>
    </row>
    <row r="248" spans="1:28" s="379" customFormat="1" x14ac:dyDescent="0.25">
      <c r="A248" s="2"/>
      <c r="B248" s="2"/>
      <c r="C248" s="2"/>
      <c r="D248" s="2"/>
      <c r="E248" s="2"/>
      <c r="F248" s="2"/>
      <c r="G248" s="2"/>
      <c r="H248" s="2"/>
      <c r="I248" s="2"/>
      <c r="J248" s="2"/>
      <c r="K248" s="2"/>
      <c r="L248" s="2"/>
      <c r="M248" s="2"/>
      <c r="N248" s="376"/>
      <c r="O248" s="376"/>
      <c r="P248" s="4"/>
      <c r="Q248" s="376"/>
      <c r="R248" s="376"/>
      <c r="S248" s="376"/>
      <c r="T248" s="376"/>
      <c r="U248" s="377"/>
      <c r="V248" s="376"/>
      <c r="W248" s="377"/>
      <c r="X248" s="376"/>
      <c r="Y248" s="377"/>
      <c r="Z248" s="376"/>
      <c r="AA248" s="377"/>
      <c r="AB248" s="378"/>
    </row>
    <row r="249" spans="1:28" s="379" customFormat="1" x14ac:dyDescent="0.25">
      <c r="A249" s="2"/>
      <c r="B249" s="2"/>
      <c r="C249" s="2"/>
      <c r="D249" s="2"/>
      <c r="E249" s="2"/>
      <c r="F249" s="2"/>
      <c r="G249" s="2"/>
      <c r="H249" s="2"/>
      <c r="I249" s="2"/>
      <c r="J249" s="2"/>
      <c r="K249" s="2"/>
      <c r="L249" s="2"/>
      <c r="M249" s="2"/>
      <c r="N249" s="376"/>
      <c r="O249" s="376"/>
      <c r="P249" s="4"/>
      <c r="Q249" s="376"/>
      <c r="R249" s="376"/>
      <c r="S249" s="376"/>
      <c r="T249" s="376"/>
      <c r="U249" s="377"/>
      <c r="V249" s="376"/>
      <c r="W249" s="377"/>
      <c r="X249" s="376"/>
      <c r="Y249" s="377"/>
      <c r="Z249" s="376"/>
      <c r="AA249" s="377"/>
      <c r="AB249" s="378"/>
    </row>
    <row r="250" spans="1:28" s="379" customFormat="1" x14ac:dyDescent="0.25">
      <c r="A250" s="2"/>
      <c r="B250" s="2"/>
      <c r="C250" s="2"/>
      <c r="D250" s="2"/>
      <c r="E250" s="2"/>
      <c r="F250" s="2"/>
      <c r="G250" s="2"/>
      <c r="H250" s="2"/>
      <c r="I250" s="2"/>
      <c r="J250" s="2"/>
      <c r="K250" s="2"/>
      <c r="L250" s="2"/>
      <c r="M250" s="2"/>
      <c r="N250" s="376"/>
      <c r="O250" s="376"/>
      <c r="P250" s="4"/>
      <c r="Q250" s="376"/>
      <c r="R250" s="376"/>
      <c r="S250" s="376"/>
      <c r="T250" s="376"/>
      <c r="U250" s="377"/>
      <c r="V250" s="376"/>
      <c r="W250" s="377"/>
      <c r="X250" s="376"/>
      <c r="Y250" s="377"/>
      <c r="Z250" s="376"/>
      <c r="AA250" s="377"/>
      <c r="AB250" s="378"/>
    </row>
    <row r="251" spans="1:28" s="379" customFormat="1" x14ac:dyDescent="0.25">
      <c r="A251" s="2"/>
      <c r="B251" s="2"/>
      <c r="C251" s="2"/>
      <c r="D251" s="2"/>
      <c r="E251" s="2"/>
      <c r="F251" s="2"/>
      <c r="G251" s="2"/>
      <c r="H251" s="2"/>
      <c r="I251" s="2"/>
      <c r="J251" s="2"/>
      <c r="K251" s="2"/>
      <c r="L251" s="2"/>
      <c r="M251" s="2"/>
      <c r="N251" s="376"/>
      <c r="O251" s="376"/>
      <c r="P251" s="4"/>
      <c r="Q251" s="376"/>
      <c r="R251" s="376"/>
      <c r="S251" s="376"/>
      <c r="T251" s="376"/>
      <c r="U251" s="377"/>
      <c r="V251" s="376"/>
      <c r="W251" s="377"/>
      <c r="X251" s="376"/>
      <c r="Y251" s="377"/>
      <c r="Z251" s="376"/>
      <c r="AA251" s="377"/>
      <c r="AB251" s="378"/>
    </row>
    <row r="252" spans="1:28" s="379" customFormat="1" x14ac:dyDescent="0.25">
      <c r="A252" s="2"/>
      <c r="B252" s="2"/>
      <c r="C252" s="2"/>
      <c r="D252" s="2"/>
      <c r="E252" s="2"/>
      <c r="F252" s="2"/>
      <c r="G252" s="2"/>
      <c r="H252" s="2"/>
      <c r="I252" s="2"/>
      <c r="J252" s="2"/>
      <c r="K252" s="2"/>
      <c r="L252" s="2"/>
      <c r="M252" s="2"/>
      <c r="N252" s="376"/>
      <c r="O252" s="376"/>
      <c r="P252" s="4"/>
      <c r="Q252" s="376"/>
      <c r="R252" s="376"/>
      <c r="S252" s="376"/>
      <c r="T252" s="376"/>
      <c r="U252" s="377"/>
      <c r="V252" s="376"/>
      <c r="W252" s="377"/>
      <c r="X252" s="376"/>
      <c r="Y252" s="377"/>
      <c r="Z252" s="376"/>
      <c r="AA252" s="377"/>
      <c r="AB252" s="378"/>
    </row>
    <row r="253" spans="1:28" s="379" customFormat="1" x14ac:dyDescent="0.25">
      <c r="A253" s="2"/>
      <c r="B253" s="2"/>
      <c r="C253" s="2"/>
      <c r="D253" s="2"/>
      <c r="E253" s="2"/>
      <c r="F253" s="2"/>
      <c r="G253" s="2"/>
      <c r="H253" s="2"/>
      <c r="I253" s="2"/>
      <c r="J253" s="2"/>
      <c r="K253" s="2"/>
      <c r="L253" s="2"/>
      <c r="M253" s="2"/>
      <c r="N253" s="376"/>
      <c r="O253" s="376"/>
      <c r="P253" s="4"/>
      <c r="Q253" s="376"/>
      <c r="R253" s="376"/>
      <c r="S253" s="376"/>
      <c r="T253" s="376"/>
      <c r="U253" s="377"/>
      <c r="V253" s="376"/>
      <c r="W253" s="377"/>
      <c r="X253" s="376"/>
      <c r="Y253" s="377"/>
      <c r="Z253" s="376"/>
      <c r="AA253" s="377"/>
      <c r="AB253" s="378"/>
    </row>
    <row r="254" spans="1:28" s="379" customFormat="1" x14ac:dyDescent="0.25">
      <c r="A254" s="2"/>
      <c r="B254" s="2"/>
      <c r="C254" s="2"/>
      <c r="D254" s="2"/>
      <c r="E254" s="2"/>
      <c r="F254" s="2"/>
      <c r="G254" s="2"/>
      <c r="H254" s="2"/>
      <c r="I254" s="2"/>
      <c r="J254" s="2"/>
      <c r="K254" s="2"/>
      <c r="L254" s="2"/>
      <c r="M254" s="2"/>
      <c r="N254" s="376"/>
      <c r="O254" s="376"/>
      <c r="P254" s="4"/>
      <c r="Q254" s="376"/>
      <c r="R254" s="376"/>
      <c r="S254" s="376"/>
      <c r="T254" s="376"/>
      <c r="U254" s="377"/>
      <c r="V254" s="376"/>
      <c r="W254" s="377"/>
      <c r="X254" s="376"/>
      <c r="Y254" s="377"/>
      <c r="Z254" s="376"/>
      <c r="AA254" s="377"/>
      <c r="AB254" s="378"/>
    </row>
    <row r="255" spans="1:28" s="379" customFormat="1" x14ac:dyDescent="0.25">
      <c r="A255" s="2"/>
      <c r="B255" s="2"/>
      <c r="C255" s="2"/>
      <c r="D255" s="2"/>
      <c r="E255" s="2"/>
      <c r="F255" s="2"/>
      <c r="G255" s="2"/>
      <c r="H255" s="2"/>
      <c r="I255" s="2"/>
      <c r="J255" s="2"/>
      <c r="K255" s="2"/>
      <c r="L255" s="2"/>
      <c r="M255" s="2"/>
      <c r="N255" s="376"/>
      <c r="O255" s="376"/>
      <c r="P255" s="4"/>
      <c r="Q255" s="376"/>
      <c r="R255" s="376"/>
      <c r="S255" s="376"/>
      <c r="T255" s="376"/>
      <c r="U255" s="377"/>
      <c r="V255" s="376"/>
      <c r="W255" s="377"/>
      <c r="X255" s="376"/>
      <c r="Y255" s="377"/>
      <c r="Z255" s="376"/>
      <c r="AA255" s="377"/>
      <c r="AB255" s="378"/>
    </row>
    <row r="256" spans="1:28" s="379" customFormat="1" x14ac:dyDescent="0.25">
      <c r="A256" s="2"/>
      <c r="B256" s="2"/>
      <c r="C256" s="2"/>
      <c r="D256" s="2"/>
      <c r="E256" s="2"/>
      <c r="F256" s="2"/>
      <c r="G256" s="2"/>
      <c r="H256" s="2"/>
      <c r="I256" s="2"/>
      <c r="J256" s="2"/>
      <c r="K256" s="2"/>
      <c r="L256" s="2"/>
      <c r="M256" s="2"/>
      <c r="N256" s="376"/>
      <c r="O256" s="376"/>
      <c r="P256" s="4"/>
      <c r="Q256" s="376"/>
      <c r="R256" s="376"/>
      <c r="S256" s="376"/>
      <c r="T256" s="376"/>
      <c r="U256" s="377"/>
      <c r="V256" s="376"/>
      <c r="W256" s="377"/>
      <c r="X256" s="376"/>
      <c r="Y256" s="377"/>
      <c r="Z256" s="376"/>
      <c r="AA256" s="377"/>
      <c r="AB256" s="378"/>
    </row>
    <row r="257" spans="1:28" s="379" customFormat="1" x14ac:dyDescent="0.25">
      <c r="A257" s="2"/>
      <c r="B257" s="2"/>
      <c r="C257" s="2"/>
      <c r="D257" s="2"/>
      <c r="E257" s="2"/>
      <c r="F257" s="2"/>
      <c r="G257" s="2"/>
      <c r="H257" s="2"/>
      <c r="I257" s="2"/>
      <c r="J257" s="2"/>
      <c r="K257" s="2"/>
      <c r="L257" s="2"/>
      <c r="M257" s="2"/>
      <c r="N257" s="376"/>
      <c r="O257" s="376"/>
      <c r="P257" s="4"/>
      <c r="Q257" s="376"/>
      <c r="R257" s="376"/>
      <c r="S257" s="376"/>
      <c r="T257" s="376"/>
      <c r="U257" s="377"/>
      <c r="V257" s="376"/>
      <c r="W257" s="377"/>
      <c r="X257" s="376"/>
      <c r="Y257" s="377"/>
      <c r="Z257" s="376"/>
      <c r="AA257" s="377"/>
      <c r="AB257" s="378"/>
    </row>
    <row r="258" spans="1:28" s="379" customFormat="1" x14ac:dyDescent="0.25">
      <c r="A258" s="2"/>
      <c r="B258" s="2"/>
      <c r="C258" s="2"/>
      <c r="D258" s="2"/>
      <c r="E258" s="2"/>
      <c r="F258" s="2"/>
      <c r="G258" s="2"/>
      <c r="H258" s="2"/>
      <c r="I258" s="2"/>
      <c r="J258" s="2"/>
      <c r="K258" s="2"/>
      <c r="L258" s="2"/>
      <c r="M258" s="2"/>
      <c r="N258" s="376"/>
      <c r="O258" s="376"/>
      <c r="P258" s="4"/>
      <c r="Q258" s="376"/>
      <c r="R258" s="376"/>
      <c r="S258" s="376"/>
      <c r="T258" s="376"/>
      <c r="U258" s="377"/>
      <c r="V258" s="376"/>
      <c r="W258" s="377"/>
      <c r="X258" s="376"/>
      <c r="Y258" s="377"/>
      <c r="Z258" s="376"/>
      <c r="AA258" s="377"/>
      <c r="AB258" s="378"/>
    </row>
    <row r="259" spans="1:28" s="379" customFormat="1" x14ac:dyDescent="0.25">
      <c r="A259" s="2"/>
      <c r="B259" s="2"/>
      <c r="C259" s="2"/>
      <c r="D259" s="2"/>
      <c r="E259" s="2"/>
      <c r="F259" s="2"/>
      <c r="G259" s="2"/>
      <c r="H259" s="2"/>
      <c r="I259" s="2"/>
      <c r="J259" s="2"/>
      <c r="K259" s="2"/>
      <c r="L259" s="2"/>
      <c r="M259" s="2"/>
      <c r="N259" s="376"/>
      <c r="O259" s="376"/>
      <c r="P259" s="4"/>
      <c r="Q259" s="376"/>
      <c r="R259" s="376"/>
      <c r="S259" s="376"/>
      <c r="T259" s="376"/>
      <c r="U259" s="377"/>
      <c r="V259" s="376"/>
      <c r="W259" s="377"/>
      <c r="X259" s="376"/>
      <c r="Y259" s="377"/>
      <c r="Z259" s="376"/>
      <c r="AA259" s="377"/>
      <c r="AB259" s="378"/>
    </row>
    <row r="260" spans="1:28" s="379" customFormat="1" x14ac:dyDescent="0.25">
      <c r="A260" s="2"/>
      <c r="B260" s="2"/>
      <c r="C260" s="2"/>
      <c r="D260" s="2"/>
      <c r="E260" s="2"/>
      <c r="F260" s="2"/>
      <c r="G260" s="2"/>
      <c r="H260" s="2"/>
      <c r="I260" s="2"/>
      <c r="J260" s="2"/>
      <c r="K260" s="2"/>
      <c r="L260" s="2"/>
      <c r="M260" s="2"/>
      <c r="N260" s="376"/>
      <c r="O260" s="376"/>
      <c r="P260" s="4"/>
      <c r="Q260" s="376"/>
      <c r="R260" s="376"/>
      <c r="S260" s="376"/>
      <c r="T260" s="376"/>
      <c r="U260" s="377"/>
      <c r="V260" s="376"/>
      <c r="W260" s="377"/>
      <c r="X260" s="376"/>
      <c r="Y260" s="377"/>
      <c r="Z260" s="376"/>
      <c r="AA260" s="377"/>
      <c r="AB260" s="378"/>
    </row>
    <row r="261" spans="1:28" s="379" customFormat="1" x14ac:dyDescent="0.25">
      <c r="A261" s="2"/>
      <c r="B261" s="2"/>
      <c r="C261" s="2"/>
      <c r="D261" s="2"/>
      <c r="E261" s="2"/>
      <c r="F261" s="2"/>
      <c r="G261" s="2"/>
      <c r="H261" s="2"/>
      <c r="I261" s="2"/>
      <c r="J261" s="2"/>
      <c r="K261" s="2"/>
      <c r="L261" s="2"/>
      <c r="M261" s="2"/>
      <c r="N261" s="376"/>
      <c r="O261" s="376"/>
      <c r="P261" s="4"/>
      <c r="Q261" s="376"/>
      <c r="R261" s="376"/>
      <c r="S261" s="376"/>
      <c r="T261" s="376"/>
      <c r="U261" s="377"/>
      <c r="V261" s="376"/>
      <c r="W261" s="377"/>
      <c r="X261" s="376"/>
      <c r="Y261" s="377"/>
      <c r="Z261" s="376"/>
      <c r="AA261" s="377"/>
      <c r="AB261" s="378"/>
    </row>
    <row r="262" spans="1:28" s="379" customFormat="1" x14ac:dyDescent="0.25">
      <c r="A262" s="2"/>
      <c r="B262" s="2"/>
      <c r="C262" s="2"/>
      <c r="D262" s="2"/>
      <c r="E262" s="2"/>
      <c r="F262" s="2"/>
      <c r="G262" s="2"/>
      <c r="H262" s="2"/>
      <c r="I262" s="2"/>
      <c r="J262" s="2"/>
      <c r="K262" s="2"/>
      <c r="L262" s="2"/>
      <c r="M262" s="2"/>
      <c r="N262" s="376"/>
      <c r="O262" s="376"/>
      <c r="P262" s="4"/>
      <c r="Q262" s="376"/>
      <c r="R262" s="376"/>
      <c r="S262" s="376"/>
      <c r="T262" s="376"/>
      <c r="U262" s="377"/>
      <c r="V262" s="376"/>
      <c r="W262" s="377"/>
      <c r="X262" s="376"/>
      <c r="Y262" s="377"/>
      <c r="Z262" s="376"/>
      <c r="AA262" s="377"/>
      <c r="AB262" s="378"/>
    </row>
    <row r="263" spans="1:28" s="379" customFormat="1" x14ac:dyDescent="0.25">
      <c r="A263" s="2"/>
      <c r="B263" s="2"/>
      <c r="C263" s="2"/>
      <c r="D263" s="2"/>
      <c r="E263" s="2"/>
      <c r="F263" s="2"/>
      <c r="G263" s="2"/>
      <c r="H263" s="2"/>
      <c r="I263" s="2"/>
      <c r="J263" s="2"/>
      <c r="K263" s="2"/>
      <c r="L263" s="2"/>
      <c r="M263" s="2"/>
      <c r="N263" s="376"/>
      <c r="O263" s="376"/>
      <c r="P263" s="4"/>
      <c r="Q263" s="376"/>
      <c r="R263" s="376"/>
      <c r="S263" s="376"/>
      <c r="T263" s="376"/>
      <c r="U263" s="377"/>
      <c r="V263" s="376"/>
      <c r="W263" s="377"/>
      <c r="X263" s="376"/>
      <c r="Y263" s="377"/>
      <c r="Z263" s="376"/>
      <c r="AA263" s="377"/>
      <c r="AB263" s="378"/>
    </row>
    <row r="264" spans="1:28" s="379" customFormat="1" x14ac:dyDescent="0.25">
      <c r="A264" s="2"/>
      <c r="B264" s="2"/>
      <c r="C264" s="2"/>
      <c r="D264" s="2"/>
      <c r="E264" s="2"/>
      <c r="F264" s="2"/>
      <c r="G264" s="2"/>
      <c r="H264" s="2"/>
      <c r="I264" s="2"/>
      <c r="J264" s="2"/>
      <c r="K264" s="2"/>
      <c r="L264" s="2"/>
      <c r="M264" s="2"/>
      <c r="N264" s="376"/>
      <c r="O264" s="376"/>
      <c r="P264" s="4"/>
      <c r="Q264" s="376"/>
      <c r="R264" s="376"/>
      <c r="S264" s="376"/>
      <c r="T264" s="376"/>
      <c r="U264" s="377"/>
      <c r="V264" s="376"/>
      <c r="W264" s="377"/>
      <c r="X264" s="376"/>
      <c r="Y264" s="377"/>
      <c r="Z264" s="376"/>
      <c r="AA264" s="377"/>
      <c r="AB264" s="378"/>
    </row>
    <row r="265" spans="1:28" s="379" customFormat="1" x14ac:dyDescent="0.25">
      <c r="A265" s="2"/>
      <c r="B265" s="2"/>
      <c r="C265" s="2"/>
      <c r="D265" s="2"/>
      <c r="E265" s="2"/>
      <c r="F265" s="2"/>
      <c r="G265" s="2"/>
      <c r="H265" s="2"/>
      <c r="I265" s="2"/>
      <c r="J265" s="2"/>
      <c r="K265" s="2"/>
      <c r="L265" s="2"/>
      <c r="M265" s="2"/>
      <c r="N265" s="376"/>
      <c r="O265" s="376"/>
      <c r="P265" s="4"/>
      <c r="Q265" s="376"/>
      <c r="R265" s="376"/>
      <c r="S265" s="376"/>
      <c r="T265" s="376"/>
      <c r="U265" s="377"/>
      <c r="V265" s="376"/>
      <c r="W265" s="377"/>
      <c r="X265" s="376"/>
      <c r="Y265" s="377"/>
      <c r="Z265" s="376"/>
      <c r="AA265" s="377"/>
      <c r="AB265" s="378"/>
    </row>
    <row r="266" spans="1:28" s="379" customFormat="1" x14ac:dyDescent="0.25">
      <c r="A266" s="2"/>
      <c r="B266" s="2"/>
      <c r="C266" s="2"/>
      <c r="D266" s="2"/>
      <c r="E266" s="2"/>
      <c r="F266" s="2"/>
      <c r="G266" s="2"/>
      <c r="H266" s="2"/>
      <c r="I266" s="2"/>
      <c r="J266" s="2"/>
      <c r="K266" s="2"/>
      <c r="L266" s="2"/>
      <c r="M266" s="2"/>
      <c r="N266" s="376"/>
      <c r="O266" s="376"/>
      <c r="P266" s="4"/>
      <c r="Q266" s="376"/>
      <c r="R266" s="376"/>
      <c r="S266" s="376"/>
      <c r="T266" s="376"/>
      <c r="U266" s="377"/>
      <c r="V266" s="376"/>
      <c r="W266" s="377"/>
      <c r="X266" s="376"/>
      <c r="Y266" s="377"/>
      <c r="Z266" s="376"/>
      <c r="AA266" s="377"/>
      <c r="AB266" s="378"/>
    </row>
    <row r="267" spans="1:28" s="379" customFormat="1" x14ac:dyDescent="0.25">
      <c r="A267" s="2"/>
      <c r="B267" s="2"/>
      <c r="C267" s="2"/>
      <c r="D267" s="2"/>
      <c r="E267" s="2"/>
      <c r="F267" s="2"/>
      <c r="G267" s="2"/>
      <c r="H267" s="2"/>
      <c r="I267" s="2"/>
      <c r="J267" s="2"/>
      <c r="K267" s="2"/>
      <c r="L267" s="2"/>
      <c r="M267" s="2"/>
      <c r="N267" s="376"/>
      <c r="O267" s="376"/>
      <c r="P267" s="4"/>
      <c r="Q267" s="376"/>
      <c r="R267" s="376"/>
      <c r="S267" s="376"/>
      <c r="T267" s="376"/>
      <c r="U267" s="377"/>
      <c r="V267" s="376"/>
      <c r="W267" s="377"/>
      <c r="X267" s="376"/>
      <c r="Y267" s="377"/>
      <c r="Z267" s="376"/>
      <c r="AA267" s="377"/>
      <c r="AB267" s="378"/>
    </row>
    <row r="268" spans="1:28" s="379" customFormat="1" x14ac:dyDescent="0.25">
      <c r="A268" s="2"/>
      <c r="B268" s="2"/>
      <c r="C268" s="2"/>
      <c r="D268" s="2"/>
      <c r="E268" s="2"/>
      <c r="F268" s="2"/>
      <c r="G268" s="2"/>
      <c r="H268" s="2"/>
      <c r="I268" s="2"/>
      <c r="J268" s="2"/>
      <c r="K268" s="2"/>
      <c r="L268" s="2"/>
      <c r="M268" s="2"/>
      <c r="N268" s="376"/>
      <c r="O268" s="376"/>
      <c r="P268" s="4"/>
      <c r="Q268" s="376"/>
      <c r="R268" s="376"/>
      <c r="S268" s="376"/>
      <c r="T268" s="376"/>
      <c r="U268" s="377"/>
      <c r="V268" s="376"/>
      <c r="W268" s="377"/>
      <c r="X268" s="376"/>
      <c r="Y268" s="377"/>
      <c r="Z268" s="376"/>
      <c r="AA268" s="377"/>
      <c r="AB268" s="378"/>
    </row>
    <row r="269" spans="1:28" s="379" customFormat="1" x14ac:dyDescent="0.25">
      <c r="A269" s="2"/>
      <c r="B269" s="2"/>
      <c r="C269" s="2"/>
      <c r="D269" s="2"/>
      <c r="E269" s="2"/>
      <c r="F269" s="2"/>
      <c r="G269" s="2"/>
      <c r="H269" s="2"/>
      <c r="I269" s="2"/>
      <c r="J269" s="2"/>
      <c r="K269" s="2"/>
      <c r="L269" s="2"/>
      <c r="M269" s="2"/>
      <c r="N269" s="376"/>
      <c r="O269" s="376"/>
      <c r="P269" s="4"/>
      <c r="Q269" s="376"/>
      <c r="R269" s="376"/>
      <c r="S269" s="376"/>
      <c r="T269" s="376"/>
      <c r="U269" s="377"/>
      <c r="V269" s="376"/>
      <c r="W269" s="377"/>
      <c r="X269" s="376"/>
      <c r="Y269" s="377"/>
      <c r="Z269" s="376"/>
      <c r="AA269" s="377"/>
      <c r="AB269" s="378"/>
    </row>
    <row r="270" spans="1:28" s="379" customFormat="1" x14ac:dyDescent="0.25">
      <c r="A270" s="2"/>
      <c r="B270" s="2"/>
      <c r="C270" s="2"/>
      <c r="D270" s="2"/>
      <c r="E270" s="2"/>
      <c r="F270" s="2"/>
      <c r="G270" s="2"/>
      <c r="H270" s="2"/>
      <c r="I270" s="2"/>
      <c r="J270" s="2"/>
      <c r="K270" s="2"/>
      <c r="L270" s="2"/>
      <c r="M270" s="2"/>
      <c r="N270" s="376"/>
      <c r="O270" s="376"/>
      <c r="P270" s="4"/>
      <c r="Q270" s="376"/>
      <c r="R270" s="376"/>
      <c r="S270" s="376"/>
      <c r="T270" s="376"/>
      <c r="U270" s="377"/>
      <c r="V270" s="376"/>
      <c r="W270" s="377"/>
      <c r="X270" s="376"/>
      <c r="Y270" s="377"/>
      <c r="Z270" s="376"/>
      <c r="AA270" s="377"/>
      <c r="AB270" s="378"/>
    </row>
    <row r="271" spans="1:28" s="379" customFormat="1" x14ac:dyDescent="0.25">
      <c r="A271" s="2"/>
      <c r="B271" s="2"/>
      <c r="C271" s="2"/>
      <c r="D271" s="2"/>
      <c r="E271" s="2"/>
      <c r="F271" s="2"/>
      <c r="G271" s="2"/>
      <c r="H271" s="2"/>
      <c r="I271" s="2"/>
      <c r="J271" s="2"/>
      <c r="K271" s="2"/>
      <c r="L271" s="2"/>
      <c r="M271" s="2"/>
      <c r="N271" s="376"/>
      <c r="O271" s="376"/>
      <c r="P271" s="4"/>
      <c r="Q271" s="376"/>
      <c r="R271" s="376"/>
      <c r="S271" s="376"/>
      <c r="T271" s="376"/>
      <c r="U271" s="377"/>
      <c r="V271" s="376"/>
      <c r="W271" s="377"/>
      <c r="X271" s="376"/>
      <c r="Y271" s="377"/>
      <c r="Z271" s="376"/>
      <c r="AA271" s="377"/>
      <c r="AB271" s="378"/>
    </row>
    <row r="272" spans="1:28" s="379" customFormat="1" x14ac:dyDescent="0.25">
      <c r="A272" s="2"/>
      <c r="B272" s="2"/>
      <c r="C272" s="2"/>
      <c r="D272" s="2"/>
      <c r="E272" s="2"/>
      <c r="F272" s="2"/>
      <c r="G272" s="2"/>
      <c r="H272" s="2"/>
      <c r="I272" s="2"/>
      <c r="J272" s="2"/>
      <c r="K272" s="2"/>
      <c r="L272" s="2"/>
      <c r="M272" s="2"/>
      <c r="N272" s="376"/>
      <c r="O272" s="376"/>
      <c r="P272" s="4"/>
      <c r="Q272" s="376"/>
      <c r="R272" s="376"/>
      <c r="S272" s="376"/>
      <c r="T272" s="376"/>
      <c r="U272" s="377"/>
      <c r="V272" s="376"/>
      <c r="W272" s="377"/>
      <c r="X272" s="376"/>
      <c r="Y272" s="377"/>
      <c r="Z272" s="376"/>
      <c r="AA272" s="377"/>
      <c r="AB272" s="378"/>
    </row>
    <row r="273" spans="1:28" s="379" customFormat="1" x14ac:dyDescent="0.25">
      <c r="A273" s="2"/>
      <c r="B273" s="2"/>
      <c r="C273" s="2"/>
      <c r="D273" s="2"/>
      <c r="E273" s="2"/>
      <c r="F273" s="2"/>
      <c r="G273" s="2"/>
      <c r="H273" s="2"/>
      <c r="I273" s="2"/>
      <c r="J273" s="2"/>
      <c r="K273" s="2"/>
      <c r="L273" s="2"/>
      <c r="M273" s="2"/>
      <c r="N273" s="376"/>
      <c r="O273" s="376"/>
      <c r="P273" s="4"/>
      <c r="Q273" s="376"/>
      <c r="R273" s="376"/>
      <c r="S273" s="376"/>
      <c r="T273" s="376"/>
      <c r="U273" s="377"/>
      <c r="V273" s="376"/>
      <c r="W273" s="377"/>
      <c r="X273" s="376"/>
      <c r="Y273" s="377"/>
      <c r="Z273" s="376"/>
      <c r="AA273" s="377"/>
      <c r="AB273" s="378"/>
    </row>
    <row r="274" spans="1:28" s="379" customFormat="1" x14ac:dyDescent="0.25">
      <c r="A274" s="2"/>
      <c r="B274" s="2"/>
      <c r="C274" s="2"/>
      <c r="D274" s="2"/>
      <c r="E274" s="2"/>
      <c r="F274" s="2"/>
      <c r="G274" s="2"/>
      <c r="H274" s="2"/>
      <c r="I274" s="2"/>
      <c r="J274" s="2"/>
      <c r="K274" s="2"/>
      <c r="L274" s="2"/>
      <c r="M274" s="2"/>
      <c r="N274" s="376"/>
      <c r="O274" s="376"/>
      <c r="P274" s="4"/>
      <c r="Q274" s="376"/>
      <c r="R274" s="376"/>
      <c r="S274" s="376"/>
      <c r="T274" s="376"/>
      <c r="U274" s="377"/>
      <c r="V274" s="376"/>
      <c r="W274" s="377"/>
      <c r="X274" s="376"/>
      <c r="Y274" s="377"/>
      <c r="Z274" s="376"/>
      <c r="AA274" s="377"/>
      <c r="AB274" s="378"/>
    </row>
    <row r="275" spans="1:28" s="379" customFormat="1" x14ac:dyDescent="0.25">
      <c r="A275" s="2"/>
      <c r="B275" s="2"/>
      <c r="C275" s="2"/>
      <c r="D275" s="2"/>
      <c r="E275" s="2"/>
      <c r="F275" s="2"/>
      <c r="G275" s="2"/>
      <c r="H275" s="2"/>
      <c r="I275" s="2"/>
      <c r="J275" s="2"/>
      <c r="K275" s="2"/>
      <c r="L275" s="2"/>
      <c r="M275" s="2"/>
      <c r="N275" s="376"/>
      <c r="O275" s="376"/>
      <c r="P275" s="4"/>
      <c r="Q275" s="376"/>
      <c r="R275" s="376"/>
      <c r="S275" s="376"/>
      <c r="T275" s="376"/>
      <c r="U275" s="377"/>
      <c r="V275" s="376"/>
      <c r="W275" s="377"/>
      <c r="X275" s="376"/>
      <c r="Y275" s="377"/>
      <c r="Z275" s="376"/>
      <c r="AA275" s="377"/>
      <c r="AB275" s="378"/>
    </row>
    <row r="276" spans="1:28" s="379" customFormat="1" x14ac:dyDescent="0.25">
      <c r="A276" s="2"/>
      <c r="B276" s="2"/>
      <c r="C276" s="2"/>
      <c r="D276" s="2"/>
      <c r="E276" s="2"/>
      <c r="F276" s="2"/>
      <c r="G276" s="2"/>
      <c r="H276" s="2"/>
      <c r="I276" s="2"/>
      <c r="J276" s="2"/>
      <c r="K276" s="2"/>
      <c r="L276" s="2"/>
      <c r="M276" s="2"/>
      <c r="N276" s="376"/>
      <c r="O276" s="376"/>
      <c r="P276" s="4"/>
      <c r="Q276" s="376"/>
      <c r="R276" s="376"/>
      <c r="S276" s="376"/>
      <c r="T276" s="376"/>
      <c r="U276" s="377"/>
      <c r="V276" s="376"/>
      <c r="W276" s="377"/>
      <c r="X276" s="376"/>
      <c r="Y276" s="377"/>
      <c r="Z276" s="376"/>
      <c r="AA276" s="377"/>
      <c r="AB276" s="378"/>
    </row>
    <row r="277" spans="1:28" s="379" customFormat="1" x14ac:dyDescent="0.25">
      <c r="A277" s="2"/>
      <c r="B277" s="2"/>
      <c r="C277" s="2"/>
      <c r="D277" s="2"/>
      <c r="E277" s="2"/>
      <c r="F277" s="2"/>
      <c r="G277" s="2"/>
      <c r="H277" s="2"/>
      <c r="I277" s="2"/>
      <c r="J277" s="2"/>
      <c r="K277" s="2"/>
      <c r="L277" s="2"/>
      <c r="M277" s="2"/>
      <c r="N277" s="376"/>
      <c r="O277" s="376"/>
      <c r="P277" s="4"/>
      <c r="Q277" s="376"/>
      <c r="R277" s="376"/>
      <c r="S277" s="376"/>
      <c r="T277" s="376"/>
      <c r="U277" s="377"/>
      <c r="V277" s="376"/>
      <c r="W277" s="377"/>
      <c r="X277" s="376"/>
      <c r="Y277" s="377"/>
      <c r="Z277" s="376"/>
      <c r="AA277" s="377"/>
      <c r="AB277" s="378"/>
    </row>
    <row r="278" spans="1:28" s="379" customFormat="1" x14ac:dyDescent="0.25">
      <c r="A278" s="2"/>
      <c r="B278" s="2"/>
      <c r="C278" s="2"/>
      <c r="D278" s="2"/>
      <c r="E278" s="2"/>
      <c r="F278" s="2"/>
      <c r="G278" s="2"/>
      <c r="H278" s="2"/>
      <c r="I278" s="2"/>
      <c r="J278" s="2"/>
      <c r="K278" s="2"/>
      <c r="L278" s="2"/>
      <c r="M278" s="2"/>
      <c r="N278" s="376"/>
      <c r="O278" s="376"/>
      <c r="P278" s="4"/>
      <c r="Q278" s="376"/>
      <c r="R278" s="376"/>
      <c r="S278" s="376"/>
      <c r="T278" s="376"/>
      <c r="U278" s="377"/>
      <c r="V278" s="376"/>
      <c r="W278" s="377"/>
      <c r="X278" s="376"/>
      <c r="Y278" s="377"/>
      <c r="Z278" s="376"/>
      <c r="AA278" s="377"/>
      <c r="AB278" s="378"/>
    </row>
    <row r="279" spans="1:28" s="379" customFormat="1" x14ac:dyDescent="0.25">
      <c r="A279" s="2"/>
      <c r="B279" s="2"/>
      <c r="C279" s="2"/>
      <c r="D279" s="2"/>
      <c r="E279" s="2"/>
      <c r="F279" s="2"/>
      <c r="G279" s="2"/>
      <c r="H279" s="2"/>
      <c r="I279" s="2"/>
      <c r="J279" s="2"/>
      <c r="K279" s="2"/>
      <c r="L279" s="2"/>
      <c r="M279" s="2"/>
      <c r="N279" s="376"/>
      <c r="O279" s="376"/>
      <c r="P279" s="4"/>
      <c r="Q279" s="376"/>
      <c r="R279" s="376"/>
      <c r="S279" s="376"/>
      <c r="T279" s="376"/>
      <c r="U279" s="377"/>
      <c r="V279" s="376"/>
      <c r="W279" s="377"/>
      <c r="X279" s="376"/>
      <c r="Y279" s="377"/>
      <c r="Z279" s="376"/>
      <c r="AA279" s="377"/>
      <c r="AB279" s="378"/>
    </row>
    <row r="280" spans="1:28" s="379" customFormat="1" x14ac:dyDescent="0.25">
      <c r="A280" s="2"/>
      <c r="B280" s="2"/>
      <c r="C280" s="2"/>
      <c r="D280" s="2"/>
      <c r="E280" s="2"/>
      <c r="F280" s="2"/>
      <c r="G280" s="2"/>
      <c r="H280" s="2"/>
      <c r="I280" s="2"/>
      <c r="J280" s="2"/>
      <c r="K280" s="2"/>
      <c r="L280" s="2"/>
      <c r="M280" s="2"/>
      <c r="N280" s="376"/>
      <c r="O280" s="376"/>
      <c r="P280" s="4"/>
      <c r="Q280" s="376"/>
      <c r="R280" s="376"/>
      <c r="S280" s="376"/>
      <c r="T280" s="376"/>
      <c r="U280" s="377"/>
      <c r="V280" s="376"/>
      <c r="W280" s="377"/>
      <c r="X280" s="376"/>
      <c r="Y280" s="377"/>
      <c r="Z280" s="376"/>
      <c r="AA280" s="377"/>
      <c r="AB280" s="378"/>
    </row>
    <row r="281" spans="1:28" s="379" customFormat="1" x14ac:dyDescent="0.25">
      <c r="A281" s="2"/>
      <c r="B281" s="2"/>
      <c r="C281" s="2"/>
      <c r="D281" s="2"/>
      <c r="E281" s="2"/>
      <c r="F281" s="2"/>
      <c r="G281" s="2"/>
      <c r="H281" s="2"/>
      <c r="I281" s="2"/>
      <c r="J281" s="2"/>
      <c r="K281" s="2"/>
      <c r="L281" s="2"/>
      <c r="M281" s="2"/>
      <c r="N281" s="376"/>
      <c r="O281" s="376"/>
      <c r="P281" s="4"/>
      <c r="Q281" s="376"/>
      <c r="R281" s="376"/>
      <c r="S281" s="376"/>
      <c r="T281" s="376"/>
      <c r="U281" s="377"/>
      <c r="V281" s="376"/>
      <c r="W281" s="377"/>
      <c r="X281" s="376"/>
      <c r="Y281" s="377"/>
      <c r="Z281" s="376"/>
      <c r="AA281" s="377"/>
      <c r="AB281" s="378"/>
    </row>
    <row r="282" spans="1:28" s="379" customFormat="1" x14ac:dyDescent="0.25">
      <c r="A282" s="2"/>
      <c r="B282" s="2"/>
      <c r="C282" s="2"/>
      <c r="D282" s="2"/>
      <c r="E282" s="2"/>
      <c r="F282" s="2"/>
      <c r="G282" s="2"/>
      <c r="H282" s="2"/>
      <c r="I282" s="2"/>
      <c r="J282" s="2"/>
      <c r="K282" s="2"/>
      <c r="L282" s="2"/>
      <c r="M282" s="2"/>
      <c r="N282" s="376"/>
      <c r="O282" s="376"/>
      <c r="P282" s="4"/>
      <c r="Q282" s="376"/>
      <c r="R282" s="376"/>
      <c r="S282" s="376"/>
      <c r="T282" s="376"/>
      <c r="U282" s="377"/>
      <c r="V282" s="376"/>
      <c r="W282" s="377"/>
      <c r="X282" s="376"/>
      <c r="Y282" s="377"/>
      <c r="Z282" s="376"/>
      <c r="AA282" s="377"/>
      <c r="AB282" s="378"/>
    </row>
    <row r="283" spans="1:28" s="379" customFormat="1" x14ac:dyDescent="0.25">
      <c r="A283" s="2"/>
      <c r="B283" s="2"/>
      <c r="C283" s="2"/>
      <c r="D283" s="2"/>
      <c r="E283" s="2"/>
      <c r="F283" s="2"/>
      <c r="G283" s="2"/>
      <c r="H283" s="2"/>
      <c r="I283" s="2"/>
      <c r="J283" s="2"/>
      <c r="K283" s="2"/>
      <c r="L283" s="2"/>
      <c r="M283" s="2"/>
      <c r="N283" s="376"/>
      <c r="O283" s="376"/>
      <c r="P283" s="4"/>
      <c r="Q283" s="376"/>
      <c r="R283" s="376"/>
      <c r="S283" s="376"/>
      <c r="T283" s="376"/>
      <c r="U283" s="377"/>
      <c r="V283" s="376"/>
      <c r="W283" s="377"/>
      <c r="X283" s="376"/>
      <c r="Y283" s="377"/>
      <c r="Z283" s="376"/>
      <c r="AA283" s="377"/>
      <c r="AB283" s="378"/>
    </row>
    <row r="284" spans="1:28" s="379" customFormat="1" x14ac:dyDescent="0.25">
      <c r="A284" s="2"/>
      <c r="B284" s="2"/>
      <c r="C284" s="2"/>
      <c r="D284" s="2"/>
      <c r="E284" s="2"/>
      <c r="F284" s="2"/>
      <c r="G284" s="2"/>
      <c r="H284" s="2"/>
      <c r="I284" s="2"/>
      <c r="J284" s="2"/>
      <c r="K284" s="2"/>
      <c r="L284" s="2"/>
      <c r="M284" s="2"/>
      <c r="N284" s="376"/>
      <c r="O284" s="376"/>
      <c r="P284" s="4"/>
      <c r="Q284" s="376"/>
      <c r="R284" s="376"/>
      <c r="S284" s="376"/>
      <c r="T284" s="376"/>
      <c r="U284" s="377"/>
      <c r="V284" s="376"/>
      <c r="W284" s="377"/>
      <c r="X284" s="376"/>
      <c r="Y284" s="377"/>
      <c r="Z284" s="376"/>
      <c r="AA284" s="377"/>
      <c r="AB284" s="378"/>
    </row>
    <row r="285" spans="1:28" s="379" customFormat="1" x14ac:dyDescent="0.25">
      <c r="A285" s="2"/>
      <c r="B285" s="2"/>
      <c r="C285" s="2"/>
      <c r="D285" s="2"/>
      <c r="E285" s="2"/>
      <c r="F285" s="2"/>
      <c r="G285" s="2"/>
      <c r="H285" s="2"/>
      <c r="I285" s="2"/>
      <c r="J285" s="2"/>
      <c r="K285" s="2"/>
      <c r="L285" s="2"/>
      <c r="M285" s="2"/>
      <c r="N285" s="376"/>
      <c r="O285" s="376"/>
      <c r="P285" s="4"/>
      <c r="Q285" s="376"/>
      <c r="R285" s="376"/>
      <c r="S285" s="376"/>
      <c r="T285" s="376"/>
      <c r="U285" s="377"/>
      <c r="V285" s="376"/>
      <c r="W285" s="377"/>
      <c r="X285" s="376"/>
      <c r="Y285" s="377"/>
      <c r="Z285" s="376"/>
      <c r="AA285" s="377"/>
      <c r="AB285" s="378"/>
    </row>
    <row r="286" spans="1:28" s="379" customFormat="1" x14ac:dyDescent="0.25">
      <c r="A286" s="2"/>
      <c r="B286" s="2"/>
      <c r="C286" s="2"/>
      <c r="D286" s="2"/>
      <c r="E286" s="2"/>
      <c r="F286" s="2"/>
      <c r="G286" s="2"/>
      <c r="H286" s="2"/>
      <c r="I286" s="2"/>
      <c r="J286" s="2"/>
      <c r="K286" s="2"/>
      <c r="L286" s="2"/>
      <c r="M286" s="2"/>
      <c r="N286" s="376"/>
      <c r="O286" s="376"/>
      <c r="P286" s="4"/>
      <c r="Q286" s="376"/>
      <c r="R286" s="376"/>
      <c r="S286" s="376"/>
      <c r="T286" s="376"/>
      <c r="U286" s="377"/>
      <c r="V286" s="376"/>
      <c r="W286" s="377"/>
      <c r="X286" s="376"/>
      <c r="Y286" s="377"/>
      <c r="Z286" s="376"/>
      <c r="AA286" s="377"/>
      <c r="AB286" s="378"/>
    </row>
    <row r="287" spans="1:28" s="379" customFormat="1" x14ac:dyDescent="0.25">
      <c r="A287" s="2"/>
      <c r="B287" s="2"/>
      <c r="C287" s="2"/>
      <c r="D287" s="2"/>
      <c r="E287" s="2"/>
      <c r="F287" s="2"/>
      <c r="G287" s="2"/>
      <c r="H287" s="2"/>
      <c r="I287" s="2"/>
      <c r="J287" s="2"/>
      <c r="K287" s="2"/>
      <c r="L287" s="2"/>
      <c r="M287" s="2"/>
      <c r="N287" s="376"/>
      <c r="O287" s="376"/>
      <c r="P287" s="4"/>
      <c r="Q287" s="376"/>
      <c r="R287" s="376"/>
      <c r="S287" s="376"/>
      <c r="T287" s="376"/>
      <c r="U287" s="377"/>
      <c r="V287" s="376"/>
      <c r="W287" s="377"/>
      <c r="X287" s="376"/>
      <c r="Y287" s="377"/>
      <c r="Z287" s="376"/>
      <c r="AA287" s="377"/>
      <c r="AB287" s="378"/>
    </row>
    <row r="288" spans="1:28" s="379" customFormat="1" x14ac:dyDescent="0.25">
      <c r="A288" s="2"/>
      <c r="B288" s="2"/>
      <c r="C288" s="2"/>
      <c r="D288" s="2"/>
      <c r="E288" s="2"/>
      <c r="F288" s="2"/>
      <c r="G288" s="2"/>
      <c r="H288" s="2"/>
      <c r="I288" s="2"/>
      <c r="J288" s="2"/>
      <c r="K288" s="2"/>
      <c r="L288" s="2"/>
      <c r="M288" s="2"/>
      <c r="N288" s="376"/>
      <c r="O288" s="376"/>
      <c r="P288" s="4"/>
      <c r="Q288" s="376"/>
      <c r="R288" s="376"/>
      <c r="S288" s="376"/>
      <c r="T288" s="376"/>
      <c r="U288" s="377"/>
      <c r="V288" s="376"/>
      <c r="W288" s="377"/>
      <c r="X288" s="376"/>
      <c r="Y288" s="377"/>
      <c r="Z288" s="376"/>
      <c r="AA288" s="377"/>
      <c r="AB288" s="378"/>
    </row>
    <row r="289" spans="1:28" s="379" customFormat="1" x14ac:dyDescent="0.25">
      <c r="A289" s="2"/>
      <c r="B289" s="2"/>
      <c r="C289" s="2"/>
      <c r="D289" s="2"/>
      <c r="E289" s="2"/>
      <c r="F289" s="2"/>
      <c r="G289" s="2"/>
      <c r="H289" s="2"/>
      <c r="I289" s="2"/>
      <c r="J289" s="2"/>
      <c r="K289" s="2"/>
      <c r="L289" s="2"/>
      <c r="M289" s="2"/>
      <c r="N289" s="376"/>
      <c r="O289" s="376"/>
      <c r="P289" s="4"/>
      <c r="Q289" s="376"/>
      <c r="R289" s="376"/>
      <c r="S289" s="376"/>
      <c r="T289" s="376"/>
      <c r="U289" s="377"/>
      <c r="V289" s="376"/>
      <c r="W289" s="377"/>
      <c r="X289" s="376"/>
      <c r="Y289" s="377"/>
      <c r="Z289" s="376"/>
      <c r="AA289" s="377"/>
      <c r="AB289" s="378"/>
    </row>
    <row r="290" spans="1:28" s="379" customFormat="1" x14ac:dyDescent="0.25">
      <c r="A290" s="2"/>
      <c r="B290" s="2"/>
      <c r="C290" s="2"/>
      <c r="D290" s="2"/>
      <c r="E290" s="2"/>
      <c r="F290" s="2"/>
      <c r="G290" s="2"/>
      <c r="H290" s="2"/>
      <c r="I290" s="2"/>
      <c r="J290" s="2"/>
      <c r="K290" s="2"/>
      <c r="L290" s="2"/>
      <c r="M290" s="2"/>
      <c r="N290" s="376"/>
      <c r="O290" s="376"/>
      <c r="P290" s="4"/>
      <c r="Q290" s="376"/>
      <c r="R290" s="376"/>
      <c r="S290" s="376"/>
      <c r="T290" s="376"/>
      <c r="U290" s="377"/>
      <c r="V290" s="376"/>
      <c r="W290" s="377"/>
      <c r="X290" s="376"/>
      <c r="Y290" s="377"/>
      <c r="Z290" s="376"/>
      <c r="AA290" s="377"/>
      <c r="AB290" s="378"/>
    </row>
    <row r="291" spans="1:28" s="379" customFormat="1" x14ac:dyDescent="0.25">
      <c r="A291" s="2"/>
      <c r="B291" s="2"/>
      <c r="C291" s="2"/>
      <c r="D291" s="2"/>
      <c r="E291" s="2"/>
      <c r="F291" s="2"/>
      <c r="G291" s="2"/>
      <c r="H291" s="2"/>
      <c r="I291" s="2"/>
      <c r="J291" s="2"/>
      <c r="K291" s="2"/>
      <c r="L291" s="2"/>
      <c r="M291" s="2"/>
      <c r="N291" s="376"/>
      <c r="O291" s="376"/>
      <c r="P291" s="4"/>
      <c r="Q291" s="376"/>
      <c r="R291" s="376"/>
      <c r="S291" s="376"/>
      <c r="T291" s="376"/>
      <c r="U291" s="377"/>
      <c r="V291" s="376"/>
      <c r="W291" s="377"/>
      <c r="X291" s="376"/>
      <c r="Y291" s="377"/>
      <c r="Z291" s="376"/>
      <c r="AA291" s="377"/>
      <c r="AB291" s="378"/>
    </row>
    <row r="292" spans="1:28" s="379" customFormat="1" x14ac:dyDescent="0.25">
      <c r="A292" s="2"/>
      <c r="B292" s="2"/>
      <c r="C292" s="2"/>
      <c r="D292" s="2"/>
      <c r="E292" s="2"/>
      <c r="F292" s="2"/>
      <c r="G292" s="2"/>
      <c r="H292" s="2"/>
      <c r="I292" s="2"/>
      <c r="J292" s="2"/>
      <c r="K292" s="2"/>
      <c r="L292" s="2"/>
      <c r="M292" s="2"/>
      <c r="N292" s="376"/>
      <c r="O292" s="376"/>
      <c r="P292" s="4"/>
      <c r="Q292" s="376"/>
      <c r="R292" s="376"/>
      <c r="S292" s="376"/>
      <c r="T292" s="376"/>
      <c r="U292" s="377"/>
      <c r="V292" s="376"/>
      <c r="W292" s="377"/>
      <c r="X292" s="376"/>
      <c r="Y292" s="377"/>
      <c r="Z292" s="376"/>
      <c r="AA292" s="377"/>
      <c r="AB292" s="378"/>
    </row>
    <row r="293" spans="1:28" s="379" customFormat="1" x14ac:dyDescent="0.25">
      <c r="A293" s="2"/>
      <c r="B293" s="2"/>
      <c r="C293" s="2"/>
      <c r="D293" s="2"/>
      <c r="E293" s="2"/>
      <c r="F293" s="2"/>
      <c r="G293" s="2"/>
      <c r="H293" s="2"/>
      <c r="I293" s="2"/>
      <c r="J293" s="2"/>
      <c r="K293" s="2"/>
      <c r="L293" s="2"/>
      <c r="M293" s="2"/>
      <c r="N293" s="376"/>
      <c r="O293" s="376"/>
      <c r="P293" s="4"/>
      <c r="Q293" s="376"/>
      <c r="R293" s="376"/>
      <c r="S293" s="376"/>
      <c r="T293" s="376"/>
      <c r="U293" s="377"/>
      <c r="V293" s="376"/>
      <c r="W293" s="377"/>
      <c r="X293" s="376"/>
      <c r="Y293" s="377"/>
      <c r="Z293" s="376"/>
      <c r="AA293" s="377"/>
      <c r="AB293" s="378"/>
    </row>
    <row r="294" spans="1:28" s="379" customFormat="1" x14ac:dyDescent="0.25">
      <c r="A294" s="2"/>
      <c r="B294" s="2"/>
      <c r="C294" s="2"/>
      <c r="D294" s="2"/>
      <c r="E294" s="2"/>
      <c r="F294" s="2"/>
      <c r="G294" s="2"/>
      <c r="H294" s="2"/>
      <c r="I294" s="2"/>
      <c r="J294" s="2"/>
      <c r="K294" s="2"/>
      <c r="L294" s="2"/>
      <c r="M294" s="2"/>
      <c r="N294" s="376"/>
      <c r="O294" s="376"/>
      <c r="P294" s="4"/>
      <c r="Q294" s="376"/>
      <c r="R294" s="376"/>
      <c r="S294" s="376"/>
      <c r="T294" s="376"/>
      <c r="U294" s="377"/>
      <c r="V294" s="376"/>
      <c r="W294" s="377"/>
      <c r="X294" s="376"/>
      <c r="Y294" s="377"/>
      <c r="Z294" s="376"/>
      <c r="AA294" s="377"/>
      <c r="AB294" s="378"/>
    </row>
    <row r="295" spans="1:28" s="379" customFormat="1" x14ac:dyDescent="0.25">
      <c r="A295" s="2"/>
      <c r="B295" s="2"/>
      <c r="C295" s="2"/>
      <c r="D295" s="2"/>
      <c r="E295" s="2"/>
      <c r="F295" s="2"/>
      <c r="G295" s="2"/>
      <c r="H295" s="2"/>
      <c r="I295" s="2"/>
      <c r="J295" s="2"/>
      <c r="K295" s="2"/>
      <c r="L295" s="2"/>
      <c r="M295" s="2"/>
      <c r="N295" s="376"/>
      <c r="O295" s="376"/>
      <c r="P295" s="4"/>
      <c r="Q295" s="376"/>
      <c r="R295" s="376"/>
      <c r="S295" s="376"/>
      <c r="T295" s="376"/>
      <c r="U295" s="377"/>
      <c r="V295" s="376"/>
      <c r="W295" s="377"/>
      <c r="X295" s="376"/>
      <c r="Y295" s="377"/>
      <c r="Z295" s="376"/>
      <c r="AA295" s="377"/>
      <c r="AB295" s="378"/>
    </row>
    <row r="296" spans="1:28" s="379" customFormat="1" x14ac:dyDescent="0.25">
      <c r="A296" s="2"/>
      <c r="B296" s="2"/>
      <c r="C296" s="2"/>
      <c r="D296" s="2"/>
      <c r="E296" s="2"/>
      <c r="F296" s="2"/>
      <c r="G296" s="2"/>
      <c r="H296" s="2"/>
      <c r="I296" s="2"/>
      <c r="J296" s="2"/>
      <c r="K296" s="2"/>
      <c r="L296" s="2"/>
      <c r="M296" s="2"/>
      <c r="N296" s="376"/>
      <c r="O296" s="376"/>
      <c r="P296" s="4"/>
      <c r="Q296" s="376"/>
      <c r="R296" s="376"/>
      <c r="S296" s="376"/>
      <c r="T296" s="376"/>
      <c r="U296" s="377"/>
      <c r="V296" s="376"/>
      <c r="W296" s="377"/>
      <c r="X296" s="376"/>
      <c r="Y296" s="377"/>
      <c r="Z296" s="376"/>
      <c r="AA296" s="377"/>
      <c r="AB296" s="378"/>
    </row>
    <row r="297" spans="1:28" s="379" customFormat="1" x14ac:dyDescent="0.25">
      <c r="A297" s="2"/>
      <c r="B297" s="2"/>
      <c r="C297" s="2"/>
      <c r="D297" s="2"/>
      <c r="E297" s="2"/>
      <c r="F297" s="2"/>
      <c r="G297" s="2"/>
      <c r="H297" s="2"/>
      <c r="I297" s="2"/>
      <c r="J297" s="2"/>
      <c r="K297" s="2"/>
      <c r="L297" s="2"/>
      <c r="M297" s="2"/>
      <c r="N297" s="376"/>
      <c r="O297" s="376"/>
      <c r="P297" s="4"/>
      <c r="Q297" s="376"/>
      <c r="R297" s="376"/>
      <c r="S297" s="376"/>
      <c r="T297" s="376"/>
      <c r="U297" s="377"/>
      <c r="V297" s="376"/>
      <c r="W297" s="377"/>
      <c r="X297" s="376"/>
      <c r="Y297" s="377"/>
      <c r="Z297" s="376"/>
      <c r="AA297" s="377"/>
      <c r="AB297" s="378"/>
    </row>
    <row r="298" spans="1:28" s="379" customFormat="1" x14ac:dyDescent="0.25">
      <c r="A298" s="2"/>
      <c r="B298" s="2"/>
      <c r="C298" s="2"/>
      <c r="D298" s="2"/>
      <c r="E298" s="2"/>
      <c r="F298" s="2"/>
      <c r="G298" s="2"/>
      <c r="H298" s="2"/>
      <c r="I298" s="2"/>
      <c r="J298" s="2"/>
      <c r="K298" s="2"/>
      <c r="L298" s="2"/>
      <c r="M298" s="2"/>
      <c r="N298" s="376"/>
      <c r="O298" s="376"/>
      <c r="P298" s="4"/>
      <c r="Q298" s="376"/>
      <c r="R298" s="376"/>
      <c r="S298" s="376"/>
      <c r="T298" s="376"/>
      <c r="U298" s="377"/>
      <c r="V298" s="376"/>
      <c r="W298" s="377"/>
      <c r="X298" s="376"/>
      <c r="Y298" s="377"/>
      <c r="Z298" s="376"/>
      <c r="AA298" s="377"/>
      <c r="AB298" s="378"/>
    </row>
    <row r="299" spans="1:28" s="379" customFormat="1" x14ac:dyDescent="0.25">
      <c r="A299" s="2"/>
      <c r="B299" s="2"/>
      <c r="C299" s="2"/>
      <c r="D299" s="2"/>
      <c r="E299" s="2"/>
      <c r="F299" s="2"/>
      <c r="G299" s="2"/>
      <c r="H299" s="2"/>
      <c r="I299" s="2"/>
      <c r="J299" s="2"/>
      <c r="K299" s="2"/>
      <c r="L299" s="2"/>
      <c r="M299" s="2"/>
      <c r="N299" s="376"/>
      <c r="O299" s="376"/>
      <c r="P299" s="4"/>
      <c r="Q299" s="376"/>
      <c r="R299" s="376"/>
      <c r="S299" s="376"/>
      <c r="T299" s="376"/>
      <c r="U299" s="377"/>
      <c r="V299" s="376"/>
      <c r="W299" s="377"/>
      <c r="X299" s="376"/>
      <c r="Y299" s="377"/>
      <c r="Z299" s="376"/>
      <c r="AA299" s="377"/>
      <c r="AB299" s="378"/>
    </row>
    <row r="300" spans="1:28" s="379" customFormat="1" x14ac:dyDescent="0.25">
      <c r="A300" s="2"/>
      <c r="B300" s="2"/>
      <c r="C300" s="2"/>
      <c r="D300" s="2"/>
      <c r="E300" s="2"/>
      <c r="F300" s="2"/>
      <c r="G300" s="2"/>
      <c r="H300" s="2"/>
      <c r="I300" s="2"/>
      <c r="J300" s="2"/>
      <c r="K300" s="2"/>
      <c r="L300" s="2"/>
      <c r="M300" s="2"/>
      <c r="N300" s="376"/>
      <c r="O300" s="376"/>
      <c r="P300" s="4"/>
      <c r="Q300" s="376"/>
      <c r="R300" s="376"/>
      <c r="S300" s="376"/>
      <c r="T300" s="376"/>
      <c r="U300" s="377"/>
      <c r="V300" s="376"/>
      <c r="W300" s="377"/>
      <c r="X300" s="376"/>
      <c r="Y300" s="377"/>
      <c r="Z300" s="376"/>
      <c r="AA300" s="377"/>
      <c r="AB300" s="378"/>
    </row>
    <row r="301" spans="1:28" s="379" customFormat="1" x14ac:dyDescent="0.25">
      <c r="A301" s="2"/>
      <c r="B301" s="2"/>
      <c r="C301" s="2"/>
      <c r="D301" s="2"/>
      <c r="E301" s="2"/>
      <c r="F301" s="2"/>
      <c r="G301" s="2"/>
      <c r="H301" s="2"/>
      <c r="I301" s="2"/>
      <c r="J301" s="2"/>
      <c r="K301" s="2"/>
      <c r="L301" s="2"/>
      <c r="M301" s="2"/>
      <c r="N301" s="376"/>
      <c r="O301" s="376"/>
      <c r="P301" s="4"/>
      <c r="Q301" s="376"/>
      <c r="R301" s="376"/>
      <c r="S301" s="376"/>
      <c r="T301" s="376"/>
      <c r="U301" s="377"/>
      <c r="V301" s="376"/>
      <c r="W301" s="377"/>
      <c r="X301" s="376"/>
      <c r="Y301" s="377"/>
      <c r="Z301" s="376"/>
      <c r="AA301" s="377"/>
      <c r="AB301" s="378"/>
    </row>
    <row r="302" spans="1:28" s="379" customFormat="1" x14ac:dyDescent="0.25">
      <c r="A302" s="2"/>
      <c r="B302" s="2"/>
      <c r="C302" s="2"/>
      <c r="D302" s="2"/>
      <c r="E302" s="2"/>
      <c r="F302" s="2"/>
      <c r="G302" s="2"/>
      <c r="H302" s="2"/>
      <c r="I302" s="2"/>
      <c r="J302" s="2"/>
      <c r="K302" s="2"/>
      <c r="L302" s="2"/>
      <c r="M302" s="2"/>
      <c r="N302" s="376"/>
      <c r="O302" s="376"/>
      <c r="P302" s="4"/>
      <c r="Q302" s="376"/>
      <c r="R302" s="376"/>
      <c r="S302" s="376"/>
      <c r="T302" s="376"/>
      <c r="U302" s="377"/>
      <c r="V302" s="376"/>
      <c r="W302" s="377"/>
      <c r="X302" s="376"/>
      <c r="Y302" s="377"/>
      <c r="Z302" s="376"/>
      <c r="AA302" s="377"/>
      <c r="AB302" s="378"/>
    </row>
    <row r="303" spans="1:28" s="379" customFormat="1" x14ac:dyDescent="0.25">
      <c r="A303" s="2"/>
      <c r="B303" s="2"/>
      <c r="C303" s="2"/>
      <c r="D303" s="2"/>
      <c r="E303" s="2"/>
      <c r="F303" s="2"/>
      <c r="G303" s="2"/>
      <c r="H303" s="2"/>
      <c r="I303" s="2"/>
      <c r="J303" s="2"/>
      <c r="K303" s="2"/>
      <c r="L303" s="2"/>
      <c r="M303" s="2"/>
      <c r="N303" s="376"/>
      <c r="O303" s="376"/>
      <c r="P303" s="4"/>
      <c r="Q303" s="376"/>
      <c r="R303" s="376"/>
      <c r="S303" s="376"/>
      <c r="T303" s="376"/>
      <c r="U303" s="377"/>
      <c r="V303" s="376"/>
      <c r="W303" s="377"/>
      <c r="X303" s="376"/>
      <c r="Y303" s="377"/>
      <c r="Z303" s="376"/>
      <c r="AA303" s="377"/>
      <c r="AB303" s="378"/>
    </row>
    <row r="304" spans="1:28" s="379" customFormat="1" x14ac:dyDescent="0.25">
      <c r="A304" s="2"/>
      <c r="B304" s="2"/>
      <c r="C304" s="2"/>
      <c r="D304" s="2"/>
      <c r="E304" s="2"/>
      <c r="F304" s="2"/>
      <c r="G304" s="2"/>
      <c r="H304" s="2"/>
      <c r="I304" s="2"/>
      <c r="J304" s="2"/>
      <c r="K304" s="2"/>
      <c r="L304" s="2"/>
      <c r="M304" s="2"/>
      <c r="N304" s="376"/>
      <c r="O304" s="376"/>
      <c r="P304" s="4"/>
      <c r="Q304" s="376"/>
      <c r="R304" s="376"/>
      <c r="S304" s="376"/>
      <c r="T304" s="376"/>
      <c r="U304" s="377"/>
      <c r="V304" s="376"/>
      <c r="W304" s="377"/>
      <c r="X304" s="376"/>
      <c r="Y304" s="377"/>
      <c r="Z304" s="376"/>
      <c r="AA304" s="377"/>
      <c r="AB304" s="378"/>
    </row>
    <row r="305" spans="1:28" s="379" customFormat="1" x14ac:dyDescent="0.25">
      <c r="A305" s="2"/>
      <c r="B305" s="2"/>
      <c r="C305" s="2"/>
      <c r="D305" s="2"/>
      <c r="E305" s="2"/>
      <c r="F305" s="2"/>
      <c r="G305" s="2"/>
      <c r="H305" s="2"/>
      <c r="I305" s="2"/>
      <c r="J305" s="2"/>
      <c r="K305" s="2"/>
      <c r="L305" s="2"/>
      <c r="M305" s="2"/>
      <c r="N305" s="376"/>
      <c r="O305" s="376"/>
      <c r="P305" s="4"/>
      <c r="Q305" s="376"/>
      <c r="R305" s="376"/>
      <c r="S305" s="376"/>
      <c r="T305" s="376"/>
      <c r="U305" s="377"/>
      <c r="V305" s="376"/>
      <c r="W305" s="377"/>
      <c r="X305" s="376"/>
      <c r="Y305" s="377"/>
      <c r="Z305" s="376"/>
      <c r="AA305" s="377"/>
      <c r="AB305" s="378"/>
    </row>
    <row r="306" spans="1:28" s="379" customFormat="1" x14ac:dyDescent="0.25">
      <c r="A306" s="2"/>
      <c r="B306" s="2"/>
      <c r="C306" s="2"/>
      <c r="D306" s="2"/>
      <c r="E306" s="2"/>
      <c r="F306" s="2"/>
      <c r="G306" s="2"/>
      <c r="H306" s="2"/>
      <c r="I306" s="2"/>
      <c r="J306" s="2"/>
      <c r="K306" s="2"/>
      <c r="L306" s="2"/>
      <c r="M306" s="2"/>
      <c r="N306" s="376"/>
      <c r="O306" s="376"/>
      <c r="P306" s="4"/>
      <c r="Q306" s="376"/>
      <c r="R306" s="376"/>
      <c r="S306" s="376"/>
      <c r="T306" s="376"/>
      <c r="U306" s="377"/>
      <c r="V306" s="376"/>
      <c r="W306" s="377"/>
      <c r="X306" s="376"/>
      <c r="Y306" s="377"/>
      <c r="Z306" s="376"/>
      <c r="AA306" s="377"/>
      <c r="AB306" s="378"/>
    </row>
    <row r="307" spans="1:28" s="379" customFormat="1" x14ac:dyDescent="0.25">
      <c r="A307" s="2"/>
      <c r="B307" s="2"/>
      <c r="C307" s="2"/>
      <c r="D307" s="2"/>
      <c r="E307" s="2"/>
      <c r="F307" s="2"/>
      <c r="G307" s="2"/>
      <c r="H307" s="2"/>
      <c r="I307" s="2"/>
      <c r="J307" s="2"/>
      <c r="K307" s="2"/>
      <c r="L307" s="2"/>
      <c r="M307" s="2"/>
      <c r="N307" s="376"/>
      <c r="O307" s="376"/>
      <c r="P307" s="4"/>
      <c r="Q307" s="376"/>
      <c r="R307" s="376"/>
      <c r="S307" s="376"/>
      <c r="T307" s="376"/>
      <c r="U307" s="377"/>
      <c r="V307" s="376"/>
      <c r="W307" s="377"/>
      <c r="X307" s="376"/>
      <c r="Y307" s="377"/>
      <c r="Z307" s="376"/>
      <c r="AA307" s="377"/>
      <c r="AB307" s="378"/>
    </row>
    <row r="308" spans="1:28" s="379" customFormat="1" x14ac:dyDescent="0.25">
      <c r="A308" s="2"/>
      <c r="B308" s="2"/>
      <c r="C308" s="2"/>
      <c r="D308" s="2"/>
      <c r="E308" s="2"/>
      <c r="F308" s="2"/>
      <c r="G308" s="2"/>
      <c r="H308" s="2"/>
      <c r="I308" s="2"/>
      <c r="J308" s="2"/>
      <c r="K308" s="2"/>
      <c r="L308" s="2"/>
      <c r="M308" s="2"/>
      <c r="N308" s="376"/>
      <c r="O308" s="376"/>
      <c r="P308" s="4"/>
      <c r="Q308" s="376"/>
      <c r="R308" s="376"/>
      <c r="S308" s="376"/>
      <c r="T308" s="376"/>
      <c r="U308" s="377"/>
      <c r="V308" s="376"/>
      <c r="W308" s="377"/>
      <c r="X308" s="376"/>
      <c r="Y308" s="377"/>
      <c r="Z308" s="376"/>
      <c r="AA308" s="377"/>
      <c r="AB308" s="378"/>
    </row>
    <row r="309" spans="1:28" s="379" customFormat="1" x14ac:dyDescent="0.25">
      <c r="A309" s="2"/>
      <c r="B309" s="2"/>
      <c r="C309" s="2"/>
      <c r="D309" s="2"/>
      <c r="E309" s="2"/>
      <c r="F309" s="2"/>
      <c r="G309" s="2"/>
      <c r="H309" s="2"/>
      <c r="I309" s="2"/>
      <c r="J309" s="2"/>
      <c r="K309" s="2"/>
      <c r="L309" s="2"/>
      <c r="M309" s="2"/>
      <c r="N309" s="376"/>
      <c r="O309" s="376"/>
      <c r="P309" s="4"/>
      <c r="Q309" s="376"/>
      <c r="R309" s="376"/>
      <c r="S309" s="376"/>
      <c r="T309" s="376"/>
      <c r="U309" s="377"/>
      <c r="V309" s="376"/>
      <c r="W309" s="377"/>
      <c r="X309" s="376"/>
      <c r="Y309" s="377"/>
      <c r="Z309" s="376"/>
      <c r="AA309" s="377"/>
      <c r="AB309" s="378"/>
    </row>
    <row r="310" spans="1:28" s="379" customFormat="1" x14ac:dyDescent="0.25">
      <c r="A310" s="2"/>
      <c r="B310" s="2"/>
      <c r="C310" s="2"/>
      <c r="D310" s="2"/>
      <c r="E310" s="2"/>
      <c r="F310" s="2"/>
      <c r="G310" s="2"/>
      <c r="H310" s="2"/>
      <c r="I310" s="2"/>
      <c r="J310" s="2"/>
      <c r="K310" s="2"/>
      <c r="L310" s="2"/>
      <c r="M310" s="2"/>
      <c r="N310" s="376"/>
      <c r="O310" s="376"/>
      <c r="P310" s="4"/>
      <c r="Q310" s="376"/>
      <c r="R310" s="376"/>
      <c r="S310" s="376"/>
      <c r="T310" s="376"/>
      <c r="U310" s="377"/>
      <c r="V310" s="376"/>
      <c r="W310" s="377"/>
      <c r="X310" s="376"/>
      <c r="Y310" s="377"/>
      <c r="Z310" s="376"/>
      <c r="AA310" s="377"/>
      <c r="AB310" s="378"/>
    </row>
    <row r="311" spans="1:28" s="379" customFormat="1" x14ac:dyDescent="0.25">
      <c r="A311" s="2"/>
      <c r="B311" s="2"/>
      <c r="C311" s="2"/>
      <c r="D311" s="2"/>
      <c r="E311" s="2"/>
      <c r="F311" s="2"/>
      <c r="G311" s="2"/>
      <c r="H311" s="2"/>
      <c r="I311" s="2"/>
      <c r="J311" s="2"/>
      <c r="K311" s="2"/>
      <c r="L311" s="2"/>
      <c r="M311" s="2"/>
      <c r="N311" s="376"/>
      <c r="O311" s="376"/>
      <c r="P311" s="4"/>
      <c r="Q311" s="376"/>
      <c r="R311" s="376"/>
      <c r="S311" s="376"/>
      <c r="T311" s="376"/>
      <c r="U311" s="377"/>
      <c r="V311" s="376"/>
      <c r="W311" s="377"/>
      <c r="X311" s="376"/>
      <c r="Y311" s="377"/>
      <c r="Z311" s="376"/>
      <c r="AA311" s="377"/>
      <c r="AB311" s="378"/>
    </row>
    <row r="312" spans="1:28" s="379" customFormat="1" x14ac:dyDescent="0.25">
      <c r="A312" s="2"/>
      <c r="B312" s="2"/>
      <c r="C312" s="2"/>
      <c r="D312" s="2"/>
      <c r="E312" s="2"/>
      <c r="F312" s="2"/>
      <c r="G312" s="2"/>
      <c r="H312" s="2"/>
      <c r="I312" s="2"/>
      <c r="J312" s="2"/>
      <c r="K312" s="2"/>
      <c r="L312" s="2"/>
      <c r="M312" s="2"/>
      <c r="N312" s="376"/>
      <c r="O312" s="376"/>
      <c r="P312" s="4"/>
      <c r="Q312" s="376"/>
      <c r="R312" s="376"/>
      <c r="S312" s="376"/>
      <c r="T312" s="376"/>
      <c r="U312" s="377"/>
      <c r="V312" s="376"/>
      <c r="W312" s="377"/>
      <c r="X312" s="376"/>
      <c r="Y312" s="377"/>
      <c r="Z312" s="376"/>
      <c r="AA312" s="377"/>
      <c r="AB312" s="378"/>
    </row>
    <row r="313" spans="1:28" s="379" customFormat="1" x14ac:dyDescent="0.25">
      <c r="A313" s="2"/>
      <c r="B313" s="2"/>
      <c r="C313" s="2"/>
      <c r="D313" s="2"/>
      <c r="E313" s="2"/>
      <c r="F313" s="2"/>
      <c r="G313" s="2"/>
      <c r="H313" s="2"/>
      <c r="I313" s="2"/>
      <c r="J313" s="2"/>
      <c r="K313" s="2"/>
      <c r="L313" s="2"/>
      <c r="M313" s="2"/>
      <c r="N313" s="376"/>
      <c r="O313" s="376"/>
      <c r="P313" s="4"/>
      <c r="Q313" s="376"/>
      <c r="R313" s="376"/>
      <c r="S313" s="376"/>
      <c r="T313" s="376"/>
      <c r="U313" s="377"/>
      <c r="V313" s="376"/>
      <c r="W313" s="377"/>
      <c r="X313" s="376"/>
      <c r="Y313" s="377"/>
      <c r="Z313" s="376"/>
      <c r="AA313" s="377"/>
      <c r="AB313" s="378"/>
    </row>
    <row r="314" spans="1:28" s="379" customFormat="1" x14ac:dyDescent="0.25">
      <c r="A314" s="2"/>
      <c r="B314" s="2"/>
      <c r="C314" s="2"/>
      <c r="D314" s="2"/>
      <c r="E314" s="2"/>
      <c r="F314" s="2"/>
      <c r="G314" s="2"/>
      <c r="H314" s="2"/>
      <c r="I314" s="2"/>
      <c r="J314" s="2"/>
      <c r="K314" s="2"/>
      <c r="L314" s="2"/>
      <c r="M314" s="2"/>
      <c r="N314" s="376"/>
      <c r="O314" s="376"/>
      <c r="P314" s="4"/>
      <c r="Q314" s="376"/>
      <c r="R314" s="376"/>
      <c r="S314" s="376"/>
      <c r="T314" s="376"/>
      <c r="U314" s="377"/>
      <c r="V314" s="376"/>
      <c r="W314" s="377"/>
      <c r="X314" s="376"/>
      <c r="Y314" s="377"/>
      <c r="Z314" s="376"/>
      <c r="AA314" s="377"/>
      <c r="AB314" s="378"/>
    </row>
    <row r="315" spans="1:28" s="379" customFormat="1" x14ac:dyDescent="0.25">
      <c r="A315" s="2"/>
      <c r="B315" s="2"/>
      <c r="C315" s="2"/>
      <c r="D315" s="2"/>
      <c r="E315" s="2"/>
      <c r="F315" s="2"/>
      <c r="G315" s="2"/>
      <c r="H315" s="2"/>
      <c r="I315" s="2"/>
      <c r="J315" s="2"/>
      <c r="K315" s="2"/>
      <c r="L315" s="2"/>
      <c r="M315" s="2"/>
      <c r="N315" s="376"/>
      <c r="O315" s="376"/>
      <c r="P315" s="4"/>
      <c r="Q315" s="376"/>
      <c r="R315" s="376"/>
      <c r="S315" s="376"/>
      <c r="T315" s="376"/>
      <c r="U315" s="377"/>
      <c r="V315" s="376"/>
      <c r="W315" s="377"/>
      <c r="X315" s="376"/>
      <c r="Y315" s="377"/>
      <c r="Z315" s="376"/>
      <c r="AA315" s="377"/>
      <c r="AB315" s="378"/>
    </row>
    <row r="316" spans="1:28" s="379" customFormat="1" x14ac:dyDescent="0.25">
      <c r="A316" s="2"/>
      <c r="B316" s="2"/>
      <c r="C316" s="2"/>
      <c r="D316" s="2"/>
      <c r="E316" s="2"/>
      <c r="F316" s="2"/>
      <c r="G316" s="2"/>
      <c r="H316" s="2"/>
      <c r="I316" s="2"/>
      <c r="J316" s="2"/>
      <c r="K316" s="2"/>
      <c r="L316" s="2"/>
      <c r="M316" s="2"/>
      <c r="N316" s="376"/>
      <c r="O316" s="376"/>
      <c r="P316" s="4"/>
      <c r="Q316" s="376"/>
      <c r="R316" s="376"/>
      <c r="S316" s="376"/>
      <c r="T316" s="376"/>
      <c r="U316" s="377"/>
      <c r="V316" s="376"/>
      <c r="W316" s="377"/>
      <c r="X316" s="376"/>
      <c r="Y316" s="377"/>
      <c r="Z316" s="376"/>
      <c r="AA316" s="377"/>
      <c r="AB316" s="378"/>
    </row>
    <row r="317" spans="1:28" s="379" customFormat="1" x14ac:dyDescent="0.25">
      <c r="A317" s="2"/>
      <c r="B317" s="2"/>
      <c r="C317" s="2"/>
      <c r="D317" s="2"/>
      <c r="E317" s="2"/>
      <c r="F317" s="2"/>
      <c r="G317" s="2"/>
      <c r="H317" s="2"/>
      <c r="I317" s="2"/>
      <c r="J317" s="2"/>
      <c r="K317" s="2"/>
      <c r="L317" s="2"/>
      <c r="M317" s="2"/>
      <c r="N317" s="376"/>
      <c r="O317" s="376"/>
      <c r="P317" s="4"/>
      <c r="Q317" s="376"/>
      <c r="R317" s="376"/>
      <c r="S317" s="376"/>
      <c r="T317" s="376"/>
      <c r="U317" s="377"/>
      <c r="V317" s="376"/>
      <c r="W317" s="377"/>
      <c r="X317" s="376"/>
      <c r="Y317" s="377"/>
      <c r="Z317" s="376"/>
      <c r="AA317" s="377"/>
      <c r="AB317" s="378"/>
    </row>
    <row r="318" spans="1:28" s="379" customFormat="1" x14ac:dyDescent="0.25">
      <c r="A318" s="2"/>
      <c r="B318" s="2"/>
      <c r="C318" s="2"/>
      <c r="D318" s="2"/>
      <c r="E318" s="2"/>
      <c r="F318" s="2"/>
      <c r="G318" s="2"/>
      <c r="H318" s="2"/>
      <c r="I318" s="2"/>
      <c r="J318" s="2"/>
      <c r="K318" s="2"/>
      <c r="L318" s="2"/>
      <c r="M318" s="2"/>
      <c r="N318" s="376"/>
      <c r="O318" s="376"/>
      <c r="P318" s="4"/>
      <c r="Q318" s="376"/>
      <c r="R318" s="376"/>
      <c r="S318" s="376"/>
      <c r="T318" s="376"/>
      <c r="U318" s="377"/>
      <c r="V318" s="376"/>
      <c r="W318" s="377"/>
      <c r="X318" s="376"/>
      <c r="Y318" s="377"/>
      <c r="Z318" s="376"/>
      <c r="AA318" s="377"/>
      <c r="AB318" s="378"/>
    </row>
    <row r="319" spans="1:28" s="379" customFormat="1" x14ac:dyDescent="0.25">
      <c r="A319" s="2"/>
      <c r="B319" s="2"/>
      <c r="C319" s="2"/>
      <c r="D319" s="2"/>
      <c r="E319" s="2"/>
      <c r="F319" s="2"/>
      <c r="G319" s="2"/>
      <c r="H319" s="2"/>
      <c r="I319" s="2"/>
      <c r="J319" s="2"/>
      <c r="K319" s="2"/>
      <c r="L319" s="2"/>
      <c r="M319" s="2"/>
      <c r="N319" s="376"/>
      <c r="O319" s="376"/>
      <c r="P319" s="4"/>
      <c r="Q319" s="376"/>
      <c r="R319" s="376"/>
      <c r="S319" s="376"/>
      <c r="T319" s="376"/>
      <c r="U319" s="377"/>
      <c r="V319" s="376"/>
      <c r="W319" s="377"/>
      <c r="X319" s="376"/>
      <c r="Y319" s="377"/>
      <c r="Z319" s="376"/>
      <c r="AA319" s="377"/>
      <c r="AB319" s="378"/>
    </row>
    <row r="320" spans="1:28" s="379" customFormat="1" x14ac:dyDescent="0.25">
      <c r="A320" s="2"/>
      <c r="B320" s="2"/>
      <c r="C320" s="2"/>
      <c r="D320" s="2"/>
      <c r="E320" s="2"/>
      <c r="F320" s="2"/>
      <c r="G320" s="2"/>
      <c r="H320" s="2"/>
      <c r="I320" s="2"/>
      <c r="J320" s="2"/>
      <c r="K320" s="2"/>
      <c r="L320" s="2"/>
      <c r="M320" s="2"/>
      <c r="N320" s="376"/>
      <c r="O320" s="376"/>
      <c r="P320" s="4"/>
      <c r="Q320" s="376"/>
      <c r="R320" s="376"/>
      <c r="S320" s="376"/>
      <c r="T320" s="376"/>
      <c r="U320" s="377"/>
      <c r="V320" s="376"/>
      <c r="W320" s="377"/>
      <c r="X320" s="376"/>
      <c r="Y320" s="377"/>
      <c r="Z320" s="376"/>
      <c r="AA320" s="377"/>
      <c r="AB320" s="378"/>
    </row>
    <row r="321" spans="1:28" s="379" customFormat="1" x14ac:dyDescent="0.25">
      <c r="A321" s="2"/>
      <c r="B321" s="2"/>
      <c r="C321" s="2"/>
      <c r="D321" s="2"/>
      <c r="E321" s="2"/>
      <c r="F321" s="2"/>
      <c r="G321" s="2"/>
      <c r="H321" s="2"/>
      <c r="I321" s="2"/>
      <c r="J321" s="2"/>
      <c r="K321" s="2"/>
      <c r="L321" s="2"/>
      <c r="M321" s="2"/>
      <c r="N321" s="376"/>
      <c r="O321" s="376"/>
      <c r="P321" s="4"/>
      <c r="Q321" s="376"/>
      <c r="R321" s="376"/>
      <c r="S321" s="376"/>
      <c r="T321" s="376"/>
      <c r="U321" s="377"/>
      <c r="V321" s="376"/>
      <c r="W321" s="377"/>
      <c r="X321" s="376"/>
      <c r="Y321" s="377"/>
      <c r="Z321" s="376"/>
      <c r="AA321" s="377"/>
      <c r="AB321" s="378"/>
    </row>
    <row r="322" spans="1:28" s="379" customFormat="1" x14ac:dyDescent="0.25">
      <c r="A322" s="2"/>
      <c r="B322" s="2"/>
      <c r="C322" s="2"/>
      <c r="D322" s="2"/>
      <c r="E322" s="2"/>
      <c r="F322" s="2"/>
      <c r="G322" s="2"/>
      <c r="H322" s="2"/>
      <c r="I322" s="2"/>
      <c r="J322" s="2"/>
      <c r="K322" s="2"/>
      <c r="L322" s="2"/>
      <c r="M322" s="2"/>
      <c r="N322" s="376"/>
      <c r="O322" s="376"/>
      <c r="P322" s="4"/>
      <c r="Q322" s="376"/>
      <c r="R322" s="376"/>
      <c r="S322" s="376"/>
      <c r="T322" s="376"/>
      <c r="U322" s="377"/>
      <c r="V322" s="376"/>
      <c r="W322" s="377"/>
      <c r="X322" s="376"/>
      <c r="Y322" s="377"/>
      <c r="Z322" s="376"/>
      <c r="AA322" s="377"/>
      <c r="AB322" s="378"/>
    </row>
    <row r="323" spans="1:28" s="379" customFormat="1" x14ac:dyDescent="0.25">
      <c r="A323" s="2"/>
      <c r="B323" s="2"/>
      <c r="C323" s="2"/>
      <c r="D323" s="2"/>
      <c r="E323" s="2"/>
      <c r="F323" s="2"/>
      <c r="G323" s="2"/>
      <c r="H323" s="2"/>
      <c r="I323" s="2"/>
      <c r="J323" s="2"/>
      <c r="K323" s="2"/>
      <c r="L323" s="2"/>
      <c r="M323" s="2"/>
      <c r="N323" s="376"/>
      <c r="O323" s="376"/>
      <c r="P323" s="4"/>
      <c r="Q323" s="376"/>
      <c r="R323" s="376"/>
      <c r="S323" s="376"/>
      <c r="T323" s="376"/>
      <c r="U323" s="377"/>
      <c r="V323" s="376"/>
      <c r="W323" s="377"/>
      <c r="X323" s="376"/>
      <c r="Y323" s="377"/>
      <c r="Z323" s="376"/>
      <c r="AA323" s="377"/>
      <c r="AB323" s="378"/>
    </row>
    <row r="324" spans="1:28" s="379" customFormat="1" x14ac:dyDescent="0.25">
      <c r="A324" s="2"/>
      <c r="B324" s="2"/>
      <c r="C324" s="2"/>
      <c r="D324" s="2"/>
      <c r="E324" s="2"/>
      <c r="F324" s="2"/>
      <c r="G324" s="2"/>
      <c r="H324" s="2"/>
      <c r="I324" s="2"/>
      <c r="J324" s="2"/>
      <c r="K324" s="2"/>
      <c r="L324" s="2"/>
      <c r="M324" s="2"/>
      <c r="N324" s="376"/>
      <c r="O324" s="376"/>
      <c r="P324" s="4"/>
      <c r="Q324" s="376"/>
      <c r="R324" s="376"/>
      <c r="S324" s="376"/>
      <c r="T324" s="376"/>
      <c r="U324" s="377"/>
      <c r="V324" s="376"/>
      <c r="W324" s="377"/>
      <c r="X324" s="376"/>
      <c r="Y324" s="377"/>
      <c r="Z324" s="376"/>
      <c r="AA324" s="377"/>
      <c r="AB324" s="378"/>
    </row>
    <row r="325" spans="1:28" s="379" customFormat="1" x14ac:dyDescent="0.25">
      <c r="A325" s="2"/>
      <c r="B325" s="2"/>
      <c r="C325" s="2"/>
      <c r="D325" s="2"/>
      <c r="E325" s="2"/>
      <c r="F325" s="2"/>
      <c r="G325" s="2"/>
      <c r="H325" s="2"/>
      <c r="I325" s="2"/>
      <c r="J325" s="2"/>
      <c r="K325" s="2"/>
      <c r="L325" s="2"/>
      <c r="M325" s="2"/>
      <c r="N325" s="376"/>
      <c r="O325" s="376"/>
      <c r="P325" s="4"/>
      <c r="Q325" s="376"/>
      <c r="R325" s="376"/>
      <c r="S325" s="376"/>
      <c r="T325" s="376"/>
      <c r="U325" s="377"/>
      <c r="V325" s="376"/>
      <c r="W325" s="377"/>
      <c r="X325" s="376"/>
      <c r="Y325" s="377"/>
      <c r="Z325" s="376"/>
      <c r="AA325" s="377"/>
      <c r="AB325" s="378"/>
    </row>
    <row r="326" spans="1:28" s="379" customFormat="1" x14ac:dyDescent="0.25">
      <c r="A326" s="2"/>
      <c r="B326" s="2"/>
      <c r="C326" s="2"/>
      <c r="D326" s="2"/>
      <c r="E326" s="2"/>
      <c r="F326" s="2"/>
      <c r="G326" s="2"/>
      <c r="H326" s="2"/>
      <c r="I326" s="2"/>
      <c r="J326" s="2"/>
      <c r="K326" s="2"/>
      <c r="L326" s="2"/>
      <c r="M326" s="2"/>
      <c r="N326" s="376"/>
      <c r="O326" s="376"/>
      <c r="P326" s="4"/>
      <c r="Q326" s="376"/>
      <c r="R326" s="376"/>
      <c r="S326" s="376"/>
      <c r="T326" s="376"/>
      <c r="U326" s="377"/>
      <c r="V326" s="376"/>
      <c r="W326" s="377"/>
      <c r="X326" s="376"/>
      <c r="Y326" s="377"/>
      <c r="Z326" s="376"/>
      <c r="AA326" s="377"/>
      <c r="AB326" s="378"/>
    </row>
    <row r="327" spans="1:28" s="379" customFormat="1" x14ac:dyDescent="0.25">
      <c r="A327" s="2"/>
      <c r="B327" s="2"/>
      <c r="C327" s="2"/>
      <c r="D327" s="2"/>
      <c r="E327" s="2"/>
      <c r="F327" s="2"/>
      <c r="G327" s="2"/>
      <c r="H327" s="2"/>
      <c r="I327" s="2"/>
      <c r="J327" s="2"/>
      <c r="K327" s="2"/>
      <c r="L327" s="2"/>
      <c r="M327" s="2"/>
      <c r="N327" s="376"/>
      <c r="O327" s="376"/>
      <c r="P327" s="4"/>
      <c r="Q327" s="376"/>
      <c r="R327" s="376"/>
      <c r="S327" s="376"/>
      <c r="T327" s="376"/>
      <c r="U327" s="377"/>
      <c r="V327" s="376"/>
      <c r="W327" s="377"/>
      <c r="X327" s="376"/>
      <c r="Y327" s="377"/>
      <c r="Z327" s="376"/>
      <c r="AA327" s="377"/>
      <c r="AB327" s="378"/>
    </row>
    <row r="328" spans="1:28" s="379" customFormat="1" x14ac:dyDescent="0.25">
      <c r="A328" s="2"/>
      <c r="B328" s="2"/>
      <c r="C328" s="2"/>
      <c r="D328" s="2"/>
      <c r="E328" s="2"/>
      <c r="F328" s="2"/>
      <c r="G328" s="2"/>
      <c r="H328" s="2"/>
      <c r="I328" s="2"/>
      <c r="J328" s="2"/>
      <c r="K328" s="2"/>
      <c r="L328" s="2"/>
      <c r="M328" s="2"/>
      <c r="N328" s="376"/>
      <c r="O328" s="376"/>
      <c r="P328" s="4"/>
      <c r="Q328" s="376"/>
      <c r="R328" s="376"/>
      <c r="S328" s="376"/>
      <c r="T328" s="376"/>
      <c r="U328" s="377"/>
      <c r="V328" s="376"/>
      <c r="W328" s="377"/>
      <c r="X328" s="376"/>
      <c r="Y328" s="377"/>
      <c r="Z328" s="376"/>
      <c r="AA328" s="377"/>
      <c r="AB328" s="378"/>
    </row>
    <row r="329" spans="1:28" s="379" customFormat="1" x14ac:dyDescent="0.25">
      <c r="A329" s="2"/>
      <c r="B329" s="2"/>
      <c r="C329" s="2"/>
      <c r="D329" s="2"/>
      <c r="E329" s="2"/>
      <c r="F329" s="2"/>
      <c r="G329" s="2"/>
      <c r="H329" s="2"/>
      <c r="I329" s="2"/>
      <c r="J329" s="2"/>
      <c r="K329" s="2"/>
      <c r="L329" s="2"/>
      <c r="M329" s="2"/>
      <c r="N329" s="376"/>
      <c r="O329" s="376"/>
      <c r="P329" s="4"/>
      <c r="Q329" s="376"/>
      <c r="R329" s="376"/>
      <c r="S329" s="376"/>
      <c r="T329" s="376"/>
      <c r="U329" s="377"/>
      <c r="V329" s="376"/>
      <c r="W329" s="377"/>
      <c r="X329" s="376"/>
      <c r="Y329" s="377"/>
      <c r="Z329" s="376"/>
      <c r="AA329" s="377"/>
      <c r="AB329" s="378"/>
    </row>
    <row r="330" spans="1:28" s="379" customFormat="1" x14ac:dyDescent="0.25">
      <c r="A330" s="2"/>
      <c r="B330" s="2"/>
      <c r="C330" s="2"/>
      <c r="D330" s="2"/>
      <c r="E330" s="2"/>
      <c r="F330" s="2"/>
      <c r="G330" s="2"/>
      <c r="H330" s="2"/>
      <c r="I330" s="2"/>
      <c r="J330" s="2"/>
      <c r="K330" s="2"/>
      <c r="L330" s="2"/>
      <c r="M330" s="2"/>
      <c r="N330" s="376"/>
      <c r="O330" s="376"/>
      <c r="P330" s="4"/>
      <c r="Q330" s="376"/>
      <c r="R330" s="376"/>
      <c r="S330" s="376"/>
      <c r="T330" s="376"/>
      <c r="U330" s="377"/>
      <c r="V330" s="376"/>
      <c r="W330" s="377"/>
      <c r="X330" s="376"/>
      <c r="Y330" s="377"/>
      <c r="Z330" s="376"/>
      <c r="AA330" s="377"/>
      <c r="AB330" s="378"/>
    </row>
    <row r="331" spans="1:28" s="379" customFormat="1" x14ac:dyDescent="0.25">
      <c r="A331" s="2"/>
      <c r="B331" s="2"/>
      <c r="C331" s="2"/>
      <c r="D331" s="2"/>
      <c r="E331" s="2"/>
      <c r="F331" s="2"/>
      <c r="G331" s="2"/>
      <c r="H331" s="2"/>
      <c r="I331" s="2"/>
      <c r="J331" s="2"/>
      <c r="K331" s="2"/>
      <c r="L331" s="2"/>
      <c r="M331" s="2"/>
      <c r="N331" s="376"/>
      <c r="O331" s="376"/>
      <c r="P331" s="4"/>
      <c r="Q331" s="376"/>
      <c r="R331" s="376"/>
      <c r="S331" s="376"/>
      <c r="T331" s="376"/>
      <c r="U331" s="377"/>
      <c r="V331" s="376"/>
      <c r="W331" s="377"/>
      <c r="X331" s="376"/>
      <c r="Y331" s="377"/>
      <c r="Z331" s="376"/>
      <c r="AA331" s="377"/>
      <c r="AB331" s="378"/>
    </row>
    <row r="332" spans="1:28" s="379" customFormat="1" x14ac:dyDescent="0.25">
      <c r="A332" s="2"/>
      <c r="B332" s="2"/>
      <c r="C332" s="2"/>
      <c r="D332" s="2"/>
      <c r="E332" s="2"/>
      <c r="F332" s="2"/>
      <c r="G332" s="2"/>
      <c r="H332" s="2"/>
      <c r="I332" s="2"/>
      <c r="J332" s="2"/>
      <c r="K332" s="2"/>
      <c r="L332" s="2"/>
      <c r="M332" s="2"/>
      <c r="N332" s="376"/>
      <c r="O332" s="376"/>
      <c r="P332" s="4"/>
      <c r="Q332" s="376"/>
      <c r="R332" s="376"/>
      <c r="S332" s="376"/>
      <c r="T332" s="376"/>
      <c r="U332" s="377"/>
      <c r="V332" s="376"/>
      <c r="W332" s="377"/>
      <c r="X332" s="376"/>
      <c r="Y332" s="377"/>
      <c r="Z332" s="376"/>
      <c r="AA332" s="377"/>
      <c r="AB332" s="378"/>
    </row>
    <row r="333" spans="1:28" s="379" customFormat="1" x14ac:dyDescent="0.25">
      <c r="A333" s="2"/>
      <c r="B333" s="2"/>
      <c r="C333" s="2"/>
      <c r="D333" s="2"/>
      <c r="E333" s="2"/>
      <c r="F333" s="2"/>
      <c r="G333" s="2"/>
      <c r="H333" s="2"/>
      <c r="I333" s="2"/>
      <c r="J333" s="2"/>
      <c r="K333" s="2"/>
      <c r="L333" s="2"/>
      <c r="M333" s="2"/>
      <c r="N333" s="376"/>
      <c r="O333" s="376"/>
      <c r="P333" s="4"/>
      <c r="Q333" s="376"/>
      <c r="R333" s="376"/>
      <c r="S333" s="376"/>
      <c r="T333" s="376"/>
      <c r="U333" s="377"/>
      <c r="V333" s="376"/>
      <c r="W333" s="377"/>
      <c r="X333" s="376"/>
      <c r="Y333" s="377"/>
      <c r="Z333" s="376"/>
      <c r="AA333" s="377"/>
      <c r="AB333" s="378"/>
    </row>
    <row r="334" spans="1:28" s="379" customFormat="1" x14ac:dyDescent="0.25">
      <c r="A334" s="2"/>
      <c r="B334" s="2"/>
      <c r="C334" s="2"/>
      <c r="D334" s="2"/>
      <c r="E334" s="2"/>
      <c r="F334" s="2"/>
      <c r="G334" s="2"/>
      <c r="H334" s="2"/>
      <c r="I334" s="2"/>
      <c r="J334" s="2"/>
      <c r="K334" s="2"/>
      <c r="L334" s="2"/>
      <c r="M334" s="2"/>
      <c r="N334" s="376"/>
      <c r="O334" s="376"/>
      <c r="P334" s="4"/>
      <c r="Q334" s="376"/>
      <c r="R334" s="376"/>
      <c r="S334" s="376"/>
      <c r="T334" s="376"/>
      <c r="U334" s="377"/>
      <c r="V334" s="376"/>
      <c r="W334" s="377"/>
      <c r="X334" s="376"/>
      <c r="Y334" s="377"/>
      <c r="Z334" s="376"/>
      <c r="AA334" s="377"/>
      <c r="AB334" s="378"/>
    </row>
    <row r="335" spans="1:28" s="379" customFormat="1" x14ac:dyDescent="0.25">
      <c r="A335" s="2"/>
      <c r="B335" s="2"/>
      <c r="C335" s="2"/>
      <c r="D335" s="2"/>
      <c r="E335" s="2"/>
      <c r="F335" s="2"/>
      <c r="G335" s="2"/>
      <c r="H335" s="2"/>
      <c r="I335" s="2"/>
      <c r="J335" s="2"/>
      <c r="K335" s="2"/>
      <c r="L335" s="2"/>
      <c r="M335" s="2"/>
      <c r="N335" s="376"/>
      <c r="O335" s="376"/>
      <c r="P335" s="4"/>
      <c r="Q335" s="376"/>
      <c r="R335" s="376"/>
      <c r="S335" s="376"/>
      <c r="T335" s="376"/>
      <c r="U335" s="377"/>
      <c r="V335" s="376"/>
      <c r="W335" s="377"/>
      <c r="X335" s="376"/>
      <c r="Y335" s="377"/>
      <c r="Z335" s="376"/>
      <c r="AA335" s="377"/>
      <c r="AB335" s="378"/>
    </row>
    <row r="336" spans="1:28" s="379" customFormat="1" x14ac:dyDescent="0.25">
      <c r="A336" s="2"/>
      <c r="B336" s="2"/>
      <c r="C336" s="2"/>
      <c r="D336" s="2"/>
      <c r="E336" s="2"/>
      <c r="F336" s="2"/>
      <c r="G336" s="2"/>
      <c r="H336" s="2"/>
      <c r="I336" s="2"/>
      <c r="J336" s="2"/>
      <c r="K336" s="2"/>
      <c r="L336" s="2"/>
      <c r="M336" s="2"/>
      <c r="N336" s="376"/>
      <c r="O336" s="376"/>
      <c r="P336" s="4"/>
      <c r="Q336" s="376"/>
      <c r="R336" s="376"/>
      <c r="S336" s="376"/>
      <c r="T336" s="376"/>
      <c r="U336" s="377"/>
      <c r="V336" s="376"/>
      <c r="W336" s="377"/>
      <c r="X336" s="376"/>
      <c r="Y336" s="377"/>
      <c r="Z336" s="376"/>
      <c r="AA336" s="377"/>
      <c r="AB336" s="378"/>
    </row>
    <row r="337" spans="1:28" s="379" customFormat="1" x14ac:dyDescent="0.25">
      <c r="A337" s="2"/>
      <c r="B337" s="2"/>
      <c r="C337" s="2"/>
      <c r="D337" s="2"/>
      <c r="E337" s="2"/>
      <c r="F337" s="2"/>
      <c r="G337" s="2"/>
      <c r="H337" s="2"/>
      <c r="I337" s="2"/>
      <c r="J337" s="2"/>
      <c r="K337" s="2"/>
      <c r="L337" s="2"/>
      <c r="M337" s="2"/>
      <c r="N337" s="376"/>
      <c r="O337" s="376"/>
      <c r="P337" s="4"/>
      <c r="Q337" s="376"/>
      <c r="R337" s="376"/>
      <c r="S337" s="376"/>
      <c r="T337" s="376"/>
      <c r="U337" s="377"/>
      <c r="V337" s="376"/>
      <c r="W337" s="377"/>
      <c r="X337" s="376"/>
      <c r="Y337" s="377"/>
      <c r="Z337" s="376"/>
      <c r="AA337" s="377"/>
      <c r="AB337" s="378"/>
    </row>
    <row r="338" spans="1:28" s="379" customFormat="1" x14ac:dyDescent="0.25">
      <c r="A338" s="2"/>
      <c r="B338" s="2"/>
      <c r="C338" s="2"/>
      <c r="D338" s="2"/>
      <c r="E338" s="2"/>
      <c r="F338" s="2"/>
      <c r="G338" s="2"/>
      <c r="H338" s="2"/>
      <c r="I338" s="2"/>
      <c r="J338" s="2"/>
      <c r="K338" s="2"/>
      <c r="L338" s="2"/>
      <c r="M338" s="2"/>
      <c r="N338" s="376"/>
      <c r="O338" s="376"/>
      <c r="P338" s="4"/>
      <c r="Q338" s="376"/>
      <c r="R338" s="376"/>
      <c r="S338" s="376"/>
      <c r="T338" s="376"/>
      <c r="U338" s="377"/>
      <c r="V338" s="376"/>
      <c r="W338" s="377"/>
      <c r="X338" s="376"/>
      <c r="Y338" s="377"/>
      <c r="Z338" s="376"/>
      <c r="AA338" s="377"/>
      <c r="AB338" s="378"/>
    </row>
    <row r="339" spans="1:28" s="379" customFormat="1" x14ac:dyDescent="0.25">
      <c r="A339" s="2"/>
      <c r="B339" s="2"/>
      <c r="C339" s="2"/>
      <c r="D339" s="2"/>
      <c r="E339" s="2"/>
      <c r="F339" s="2"/>
      <c r="G339" s="2"/>
      <c r="H339" s="2"/>
      <c r="I339" s="2"/>
      <c r="J339" s="2"/>
      <c r="K339" s="2"/>
      <c r="L339" s="2"/>
      <c r="M339" s="2"/>
      <c r="N339" s="376"/>
      <c r="O339" s="376"/>
      <c r="P339" s="4"/>
      <c r="Q339" s="376"/>
      <c r="R339" s="376"/>
      <c r="S339" s="376"/>
      <c r="T339" s="376"/>
      <c r="U339" s="377"/>
      <c r="V339" s="376"/>
      <c r="W339" s="377"/>
      <c r="X339" s="376"/>
      <c r="Y339" s="377"/>
      <c r="Z339" s="376"/>
      <c r="AA339" s="377"/>
      <c r="AB339" s="378"/>
    </row>
    <row r="340" spans="1:28" s="379" customFormat="1" x14ac:dyDescent="0.25">
      <c r="A340" s="2"/>
      <c r="B340" s="2"/>
      <c r="C340" s="2"/>
      <c r="D340" s="2"/>
      <c r="E340" s="2"/>
      <c r="F340" s="2"/>
      <c r="G340" s="2"/>
      <c r="H340" s="2"/>
      <c r="I340" s="2"/>
      <c r="J340" s="2"/>
      <c r="K340" s="2"/>
      <c r="L340" s="2"/>
      <c r="M340" s="2"/>
      <c r="N340" s="376"/>
      <c r="O340" s="376"/>
      <c r="P340" s="4"/>
      <c r="Q340" s="376"/>
      <c r="R340" s="376"/>
      <c r="S340" s="376"/>
      <c r="T340" s="376"/>
      <c r="U340" s="377"/>
      <c r="V340" s="376"/>
      <c r="W340" s="377"/>
      <c r="X340" s="376"/>
      <c r="Y340" s="377"/>
      <c r="Z340" s="376"/>
      <c r="AA340" s="377"/>
      <c r="AB340" s="378"/>
    </row>
    <row r="341" spans="1:28" s="379" customFormat="1" x14ac:dyDescent="0.25">
      <c r="A341" s="2"/>
      <c r="B341" s="2"/>
      <c r="C341" s="2"/>
      <c r="D341" s="2"/>
      <c r="E341" s="2"/>
      <c r="F341" s="2"/>
      <c r="G341" s="2"/>
      <c r="H341" s="2"/>
      <c r="I341" s="2"/>
      <c r="J341" s="2"/>
      <c r="K341" s="2"/>
      <c r="L341" s="2"/>
      <c r="M341" s="2"/>
      <c r="N341" s="376"/>
      <c r="O341" s="376"/>
      <c r="P341" s="4"/>
      <c r="Q341" s="376"/>
      <c r="R341" s="376"/>
      <c r="S341" s="376"/>
      <c r="T341" s="376"/>
      <c r="U341" s="377"/>
      <c r="V341" s="376"/>
      <c r="W341" s="377"/>
      <c r="X341" s="376"/>
      <c r="Y341" s="377"/>
      <c r="Z341" s="376"/>
      <c r="AA341" s="377"/>
      <c r="AB341" s="378"/>
    </row>
    <row r="342" spans="1:28" s="379" customFormat="1" x14ac:dyDescent="0.25">
      <c r="A342" s="2"/>
      <c r="B342" s="2"/>
      <c r="C342" s="2"/>
      <c r="D342" s="2"/>
      <c r="E342" s="2"/>
      <c r="F342" s="2"/>
      <c r="G342" s="2"/>
      <c r="H342" s="2"/>
      <c r="I342" s="2"/>
      <c r="J342" s="2"/>
      <c r="K342" s="2"/>
      <c r="L342" s="2"/>
      <c r="M342" s="2"/>
      <c r="N342" s="376"/>
      <c r="O342" s="376"/>
      <c r="P342" s="4"/>
      <c r="Q342" s="376"/>
      <c r="R342" s="376"/>
      <c r="S342" s="376"/>
      <c r="T342" s="376"/>
      <c r="U342" s="377"/>
      <c r="V342" s="376"/>
      <c r="W342" s="377"/>
      <c r="X342" s="376"/>
      <c r="Y342" s="377"/>
      <c r="Z342" s="376"/>
      <c r="AA342" s="377"/>
      <c r="AB342" s="378"/>
    </row>
    <row r="343" spans="1:28" s="379" customFormat="1" x14ac:dyDescent="0.25">
      <c r="A343" s="2"/>
      <c r="B343" s="2"/>
      <c r="C343" s="2"/>
      <c r="D343" s="2"/>
      <c r="E343" s="2"/>
      <c r="F343" s="2"/>
      <c r="G343" s="2"/>
      <c r="H343" s="2"/>
      <c r="I343" s="2"/>
      <c r="J343" s="2"/>
      <c r="K343" s="2"/>
      <c r="L343" s="2"/>
      <c r="M343" s="2"/>
      <c r="N343" s="376"/>
      <c r="O343" s="376"/>
      <c r="P343" s="4"/>
      <c r="Q343" s="376"/>
      <c r="R343" s="376"/>
      <c r="S343" s="376"/>
      <c r="T343" s="376"/>
      <c r="U343" s="377"/>
      <c r="V343" s="376"/>
      <c r="W343" s="377"/>
      <c r="X343" s="376"/>
      <c r="Y343" s="377"/>
      <c r="Z343" s="376"/>
      <c r="AA343" s="377"/>
      <c r="AB343" s="378"/>
    </row>
    <row r="344" spans="1:28" s="379" customFormat="1" x14ac:dyDescent="0.25">
      <c r="A344" s="2"/>
      <c r="B344" s="2"/>
      <c r="C344" s="2"/>
      <c r="D344" s="2"/>
      <c r="E344" s="2"/>
      <c r="F344" s="2"/>
      <c r="G344" s="2"/>
      <c r="H344" s="2"/>
      <c r="I344" s="2"/>
      <c r="J344" s="2"/>
      <c r="K344" s="2"/>
      <c r="L344" s="2"/>
      <c r="M344" s="2"/>
      <c r="N344" s="376"/>
      <c r="O344" s="376"/>
      <c r="P344" s="4"/>
      <c r="Q344" s="376"/>
      <c r="R344" s="376"/>
      <c r="S344" s="376"/>
      <c r="T344" s="376"/>
      <c r="U344" s="377"/>
      <c r="V344" s="376"/>
      <c r="W344" s="377"/>
      <c r="X344" s="376"/>
      <c r="Y344" s="377"/>
      <c r="Z344" s="376"/>
      <c r="AA344" s="377"/>
      <c r="AB344" s="378"/>
    </row>
    <row r="345" spans="1:28" s="379" customFormat="1" x14ac:dyDescent="0.25">
      <c r="A345" s="2"/>
      <c r="B345" s="2"/>
      <c r="C345" s="2"/>
      <c r="D345" s="2"/>
      <c r="E345" s="2"/>
      <c r="F345" s="2"/>
      <c r="G345" s="2"/>
      <c r="H345" s="2"/>
      <c r="I345" s="2"/>
      <c r="J345" s="2"/>
      <c r="K345" s="2"/>
      <c r="L345" s="2"/>
      <c r="M345" s="2"/>
      <c r="N345" s="376"/>
      <c r="O345" s="376"/>
      <c r="P345" s="4"/>
      <c r="Q345" s="376"/>
      <c r="R345" s="376"/>
      <c r="S345" s="376"/>
      <c r="T345" s="376"/>
      <c r="U345" s="377"/>
      <c r="V345" s="376"/>
      <c r="W345" s="377"/>
      <c r="X345" s="376"/>
      <c r="Y345" s="377"/>
      <c r="Z345" s="376"/>
      <c r="AA345" s="377"/>
      <c r="AB345" s="378"/>
    </row>
    <row r="346" spans="1:28" s="379" customFormat="1" x14ac:dyDescent="0.25">
      <c r="A346" s="2"/>
      <c r="B346" s="2"/>
      <c r="C346" s="2"/>
      <c r="D346" s="2"/>
      <c r="E346" s="2"/>
      <c r="F346" s="2"/>
      <c r="G346" s="2"/>
      <c r="H346" s="2"/>
      <c r="I346" s="2"/>
      <c r="J346" s="2"/>
      <c r="K346" s="2"/>
      <c r="L346" s="2"/>
      <c r="M346" s="2"/>
      <c r="N346" s="376"/>
      <c r="O346" s="376"/>
      <c r="P346" s="4"/>
      <c r="Q346" s="376"/>
      <c r="R346" s="376"/>
      <c r="S346" s="376"/>
      <c r="T346" s="376"/>
      <c r="U346" s="377"/>
      <c r="V346" s="376"/>
      <c r="W346" s="377"/>
      <c r="X346" s="376"/>
      <c r="Y346" s="377"/>
      <c r="Z346" s="376"/>
      <c r="AA346" s="377"/>
      <c r="AB346" s="378"/>
    </row>
    <row r="347" spans="1:28" s="379" customFormat="1" x14ac:dyDescent="0.25">
      <c r="A347" s="2"/>
      <c r="B347" s="2"/>
      <c r="C347" s="2"/>
      <c r="D347" s="2"/>
      <c r="E347" s="2"/>
      <c r="F347" s="2"/>
      <c r="G347" s="2"/>
      <c r="H347" s="2"/>
      <c r="I347" s="2"/>
      <c r="J347" s="2"/>
      <c r="K347" s="2"/>
      <c r="L347" s="2"/>
      <c r="M347" s="2"/>
      <c r="N347" s="376"/>
      <c r="O347" s="376"/>
      <c r="P347" s="4"/>
      <c r="Q347" s="376"/>
      <c r="R347" s="376"/>
      <c r="S347" s="376"/>
      <c r="T347" s="376"/>
      <c r="U347" s="377"/>
      <c r="V347" s="376"/>
      <c r="W347" s="377"/>
      <c r="X347" s="376"/>
      <c r="Y347" s="377"/>
      <c r="Z347" s="376"/>
      <c r="AA347" s="377"/>
      <c r="AB347" s="378"/>
    </row>
    <row r="348" spans="1:28" s="379" customFormat="1" x14ac:dyDescent="0.25">
      <c r="A348" s="2"/>
      <c r="B348" s="2"/>
      <c r="C348" s="2"/>
      <c r="D348" s="2"/>
      <c r="E348" s="2"/>
      <c r="F348" s="2"/>
      <c r="G348" s="2"/>
      <c r="H348" s="2"/>
      <c r="I348" s="2"/>
      <c r="J348" s="2"/>
      <c r="K348" s="2"/>
      <c r="L348" s="2"/>
      <c r="M348" s="2"/>
      <c r="N348" s="376"/>
      <c r="O348" s="376"/>
      <c r="P348" s="4"/>
      <c r="Q348" s="376"/>
      <c r="R348" s="376"/>
      <c r="S348" s="376"/>
      <c r="T348" s="376"/>
      <c r="U348" s="377"/>
      <c r="V348" s="376"/>
      <c r="W348" s="377"/>
      <c r="X348" s="376"/>
      <c r="Y348" s="377"/>
      <c r="Z348" s="376"/>
      <c r="AA348" s="377"/>
      <c r="AB348" s="378"/>
    </row>
    <row r="349" spans="1:28" s="379" customFormat="1" x14ac:dyDescent="0.25">
      <c r="A349" s="2"/>
      <c r="B349" s="2"/>
      <c r="C349" s="2"/>
      <c r="D349" s="2"/>
      <c r="E349" s="2"/>
      <c r="F349" s="2"/>
      <c r="G349" s="2"/>
      <c r="H349" s="2"/>
      <c r="I349" s="2"/>
      <c r="J349" s="2"/>
      <c r="K349" s="2"/>
      <c r="L349" s="2"/>
      <c r="M349" s="2"/>
      <c r="N349" s="376"/>
      <c r="O349" s="376"/>
      <c r="P349" s="4"/>
      <c r="Q349" s="376"/>
      <c r="R349" s="376"/>
      <c r="S349" s="376"/>
      <c r="T349" s="376"/>
      <c r="U349" s="377"/>
      <c r="V349" s="376"/>
      <c r="W349" s="377"/>
      <c r="X349" s="376"/>
      <c r="Y349" s="377"/>
      <c r="Z349" s="376"/>
      <c r="AA349" s="377"/>
      <c r="AB349" s="378"/>
    </row>
    <row r="350" spans="1:28" s="379" customFormat="1" x14ac:dyDescent="0.25">
      <c r="A350" s="2"/>
      <c r="B350" s="2"/>
      <c r="C350" s="2"/>
      <c r="D350" s="2"/>
      <c r="E350" s="2"/>
      <c r="F350" s="2"/>
      <c r="G350" s="2"/>
      <c r="H350" s="2"/>
      <c r="I350" s="2"/>
      <c r="J350" s="2"/>
      <c r="K350" s="2"/>
      <c r="L350" s="2"/>
      <c r="M350" s="2"/>
      <c r="N350" s="376"/>
      <c r="O350" s="376"/>
      <c r="P350" s="4"/>
      <c r="Q350" s="376"/>
      <c r="R350" s="376"/>
      <c r="S350" s="376"/>
      <c r="T350" s="376"/>
      <c r="U350" s="377"/>
      <c r="V350" s="376"/>
      <c r="W350" s="377"/>
      <c r="X350" s="376"/>
      <c r="Y350" s="377"/>
      <c r="Z350" s="376"/>
      <c r="AA350" s="377"/>
      <c r="AB350" s="378"/>
    </row>
    <row r="351" spans="1:28" s="379" customFormat="1" x14ac:dyDescent="0.25">
      <c r="A351" s="2"/>
      <c r="B351" s="2"/>
      <c r="C351" s="2"/>
      <c r="D351" s="2"/>
      <c r="E351" s="2"/>
      <c r="F351" s="2"/>
      <c r="G351" s="2"/>
      <c r="H351" s="2"/>
      <c r="I351" s="2"/>
      <c r="J351" s="2"/>
      <c r="K351" s="2"/>
      <c r="L351" s="2"/>
      <c r="M351" s="2"/>
      <c r="N351" s="376"/>
      <c r="O351" s="376"/>
      <c r="P351" s="4"/>
      <c r="Q351" s="376"/>
      <c r="R351" s="376"/>
      <c r="S351" s="376"/>
      <c r="T351" s="376"/>
      <c r="U351" s="377"/>
      <c r="V351" s="376"/>
      <c r="W351" s="377"/>
      <c r="X351" s="376"/>
      <c r="Y351" s="377"/>
      <c r="Z351" s="376"/>
      <c r="AA351" s="377"/>
      <c r="AB351" s="378"/>
    </row>
    <row r="352" spans="1:28" s="379" customFormat="1" x14ac:dyDescent="0.25">
      <c r="A352" s="2"/>
      <c r="B352" s="2"/>
      <c r="C352" s="2"/>
      <c r="D352" s="2"/>
      <c r="E352" s="2"/>
      <c r="F352" s="2"/>
      <c r="G352" s="2"/>
      <c r="H352" s="2"/>
      <c r="I352" s="2"/>
      <c r="J352" s="2"/>
      <c r="K352" s="2"/>
      <c r="L352" s="2"/>
      <c r="M352" s="2"/>
      <c r="N352" s="376"/>
      <c r="O352" s="376"/>
      <c r="P352" s="4"/>
      <c r="Q352" s="376"/>
      <c r="R352" s="376"/>
      <c r="S352" s="376"/>
      <c r="T352" s="376"/>
      <c r="U352" s="377"/>
      <c r="V352" s="376"/>
      <c r="W352" s="377"/>
      <c r="X352" s="376"/>
      <c r="Y352" s="377"/>
      <c r="Z352" s="376"/>
      <c r="AA352" s="377"/>
      <c r="AB352" s="378"/>
    </row>
    <row r="353" spans="1:28" s="379" customFormat="1" x14ac:dyDescent="0.25">
      <c r="A353" s="2"/>
      <c r="B353" s="2"/>
      <c r="C353" s="2"/>
      <c r="D353" s="2"/>
      <c r="E353" s="2"/>
      <c r="F353" s="2"/>
      <c r="G353" s="2"/>
      <c r="H353" s="2"/>
      <c r="I353" s="2"/>
      <c r="J353" s="2"/>
      <c r="K353" s="2"/>
      <c r="L353" s="2"/>
      <c r="M353" s="2"/>
      <c r="N353" s="376"/>
      <c r="O353" s="376"/>
      <c r="P353" s="4"/>
      <c r="Q353" s="376"/>
      <c r="R353" s="376"/>
      <c r="S353" s="376"/>
      <c r="T353" s="376"/>
      <c r="U353" s="377"/>
      <c r="V353" s="376"/>
      <c r="W353" s="377"/>
      <c r="X353" s="376"/>
      <c r="Y353" s="377"/>
      <c r="Z353" s="376"/>
      <c r="AA353" s="377"/>
      <c r="AB353" s="378"/>
    </row>
    <row r="354" spans="1:28" s="379" customFormat="1" x14ac:dyDescent="0.25">
      <c r="A354" s="2"/>
      <c r="B354" s="2"/>
      <c r="C354" s="2"/>
      <c r="D354" s="2"/>
      <c r="E354" s="2"/>
      <c r="F354" s="2"/>
      <c r="G354" s="2"/>
      <c r="H354" s="2"/>
      <c r="I354" s="2"/>
      <c r="J354" s="2"/>
      <c r="K354" s="2"/>
      <c r="L354" s="2"/>
      <c r="M354" s="2"/>
      <c r="N354" s="376"/>
      <c r="O354" s="376"/>
      <c r="P354" s="4"/>
      <c r="Q354" s="376"/>
      <c r="R354" s="376"/>
      <c r="S354" s="376"/>
      <c r="T354" s="376"/>
      <c r="U354" s="377"/>
      <c r="V354" s="376"/>
      <c r="W354" s="377"/>
      <c r="X354" s="376"/>
      <c r="Y354" s="377"/>
      <c r="Z354" s="376"/>
      <c r="AA354" s="377"/>
      <c r="AB354" s="378"/>
    </row>
    <row r="355" spans="1:28" s="379" customFormat="1" x14ac:dyDescent="0.25">
      <c r="A355" s="2"/>
      <c r="B355" s="2"/>
      <c r="C355" s="2"/>
      <c r="D355" s="2"/>
      <c r="E355" s="2"/>
      <c r="F355" s="2"/>
      <c r="G355" s="2"/>
      <c r="H355" s="2"/>
      <c r="I355" s="2"/>
      <c r="J355" s="2"/>
      <c r="K355" s="2"/>
      <c r="L355" s="2"/>
      <c r="M355" s="2"/>
      <c r="N355" s="376"/>
      <c r="O355" s="376"/>
      <c r="P355" s="4"/>
      <c r="Q355" s="376"/>
      <c r="R355" s="376"/>
      <c r="S355" s="376"/>
      <c r="T355" s="376"/>
      <c r="U355" s="377"/>
      <c r="V355" s="376"/>
      <c r="W355" s="377"/>
      <c r="X355" s="376"/>
      <c r="Y355" s="377"/>
      <c r="Z355" s="376"/>
      <c r="AA355" s="377"/>
      <c r="AB355" s="378"/>
    </row>
    <row r="356" spans="1:28" s="379" customFormat="1" x14ac:dyDescent="0.25">
      <c r="A356" s="2"/>
      <c r="B356" s="2"/>
      <c r="C356" s="2"/>
      <c r="D356" s="2"/>
      <c r="E356" s="2"/>
      <c r="F356" s="2"/>
      <c r="G356" s="2"/>
      <c r="H356" s="2"/>
      <c r="I356" s="2"/>
      <c r="J356" s="2"/>
      <c r="K356" s="2"/>
      <c r="L356" s="2"/>
      <c r="M356" s="2"/>
      <c r="N356" s="376"/>
      <c r="O356" s="376"/>
      <c r="P356" s="4"/>
      <c r="Q356" s="376"/>
      <c r="R356" s="376"/>
      <c r="S356" s="376"/>
      <c r="T356" s="376"/>
      <c r="U356" s="377"/>
      <c r="V356" s="376"/>
      <c r="W356" s="377"/>
      <c r="X356" s="376"/>
      <c r="Y356" s="377"/>
      <c r="Z356" s="376"/>
      <c r="AA356" s="377"/>
      <c r="AB356" s="378"/>
    </row>
    <row r="357" spans="1:28" s="379" customFormat="1" x14ac:dyDescent="0.25">
      <c r="A357" s="2"/>
      <c r="B357" s="2"/>
      <c r="C357" s="2"/>
      <c r="D357" s="2"/>
      <c r="E357" s="2"/>
      <c r="F357" s="2"/>
      <c r="G357" s="2"/>
      <c r="H357" s="2"/>
      <c r="I357" s="2"/>
      <c r="J357" s="2"/>
      <c r="K357" s="2"/>
      <c r="L357" s="2"/>
      <c r="M357" s="2"/>
      <c r="N357" s="376"/>
      <c r="O357" s="376"/>
      <c r="P357" s="4"/>
      <c r="Q357" s="376"/>
      <c r="R357" s="376"/>
      <c r="S357" s="376"/>
      <c r="T357" s="376"/>
      <c r="U357" s="377"/>
      <c r="V357" s="376"/>
      <c r="W357" s="377"/>
      <c r="X357" s="376"/>
      <c r="Y357" s="377"/>
      <c r="Z357" s="376"/>
      <c r="AA357" s="377"/>
      <c r="AB357" s="378"/>
    </row>
    <row r="358" spans="1:28" s="379" customFormat="1" x14ac:dyDescent="0.25">
      <c r="A358" s="2"/>
      <c r="B358" s="2"/>
      <c r="C358" s="2"/>
      <c r="D358" s="2"/>
      <c r="E358" s="2"/>
      <c r="F358" s="2"/>
      <c r="G358" s="2"/>
      <c r="H358" s="2"/>
      <c r="I358" s="2"/>
      <c r="J358" s="2"/>
      <c r="K358" s="2"/>
      <c r="L358" s="2"/>
      <c r="M358" s="2"/>
      <c r="N358" s="376"/>
      <c r="O358" s="376"/>
      <c r="P358" s="4"/>
      <c r="Q358" s="376"/>
      <c r="R358" s="376"/>
      <c r="S358" s="376"/>
      <c r="T358" s="376"/>
      <c r="U358" s="377"/>
      <c r="V358" s="376"/>
      <c r="W358" s="377"/>
      <c r="X358" s="376"/>
      <c r="Y358" s="377"/>
      <c r="Z358" s="376"/>
      <c r="AA358" s="377"/>
      <c r="AB358" s="378"/>
    </row>
    <row r="359" spans="1:28" s="379" customFormat="1" x14ac:dyDescent="0.25">
      <c r="A359" s="2"/>
      <c r="B359" s="2"/>
      <c r="C359" s="2"/>
      <c r="D359" s="2"/>
      <c r="E359" s="2"/>
      <c r="F359" s="2"/>
      <c r="G359" s="2"/>
      <c r="H359" s="2"/>
      <c r="I359" s="2"/>
      <c r="J359" s="2"/>
      <c r="K359" s="2"/>
      <c r="L359" s="2"/>
      <c r="M359" s="2"/>
      <c r="N359" s="376"/>
      <c r="O359" s="376"/>
      <c r="P359" s="4"/>
      <c r="Q359" s="376"/>
      <c r="R359" s="376"/>
      <c r="S359" s="376"/>
      <c r="T359" s="376"/>
      <c r="U359" s="377"/>
      <c r="V359" s="376"/>
      <c r="W359" s="377"/>
      <c r="X359" s="376"/>
      <c r="Y359" s="377"/>
      <c r="Z359" s="376"/>
      <c r="AA359" s="377"/>
      <c r="AB359" s="378"/>
    </row>
    <row r="360" spans="1:28" s="379" customFormat="1" x14ac:dyDescent="0.25">
      <c r="A360" s="2"/>
      <c r="B360" s="2"/>
      <c r="C360" s="2"/>
      <c r="D360" s="2"/>
      <c r="E360" s="2"/>
      <c r="F360" s="2"/>
      <c r="G360" s="2"/>
      <c r="H360" s="2"/>
      <c r="I360" s="2"/>
      <c r="J360" s="2"/>
      <c r="K360" s="2"/>
      <c r="L360" s="2"/>
      <c r="M360" s="2"/>
      <c r="N360" s="376"/>
      <c r="O360" s="376"/>
      <c r="P360" s="4"/>
      <c r="Q360" s="376"/>
      <c r="R360" s="376"/>
      <c r="S360" s="376"/>
      <c r="T360" s="376"/>
      <c r="U360" s="377"/>
      <c r="V360" s="376"/>
      <c r="W360" s="377"/>
      <c r="X360" s="376"/>
      <c r="Y360" s="377"/>
      <c r="Z360" s="376"/>
      <c r="AA360" s="377"/>
      <c r="AB360" s="378"/>
    </row>
    <row r="361" spans="1:28" s="379" customFormat="1" x14ac:dyDescent="0.25">
      <c r="A361" s="2"/>
      <c r="B361" s="2"/>
      <c r="C361" s="2"/>
      <c r="D361" s="2"/>
      <c r="E361" s="2"/>
      <c r="F361" s="2"/>
      <c r="G361" s="2"/>
      <c r="H361" s="2"/>
      <c r="I361" s="2"/>
      <c r="J361" s="2"/>
      <c r="K361" s="2"/>
      <c r="L361" s="2"/>
      <c r="M361" s="2"/>
      <c r="N361" s="376"/>
      <c r="O361" s="376"/>
      <c r="P361" s="4"/>
      <c r="Q361" s="376"/>
      <c r="R361" s="376"/>
      <c r="S361" s="376"/>
      <c r="T361" s="376"/>
      <c r="U361" s="377"/>
      <c r="V361" s="376"/>
      <c r="W361" s="377"/>
      <c r="X361" s="376"/>
      <c r="Y361" s="377"/>
      <c r="Z361" s="376"/>
      <c r="AA361" s="377"/>
      <c r="AB361" s="378"/>
    </row>
    <row r="362" spans="1:28" s="379" customFormat="1" x14ac:dyDescent="0.25">
      <c r="A362" s="2"/>
      <c r="B362" s="2"/>
      <c r="C362" s="2"/>
      <c r="D362" s="2"/>
      <c r="E362" s="2"/>
      <c r="F362" s="2"/>
      <c r="G362" s="2"/>
      <c r="H362" s="2"/>
      <c r="I362" s="2"/>
      <c r="J362" s="2"/>
      <c r="K362" s="2"/>
      <c r="L362" s="2"/>
      <c r="M362" s="2"/>
      <c r="N362" s="376"/>
      <c r="O362" s="376"/>
      <c r="P362" s="4"/>
      <c r="Q362" s="376"/>
      <c r="R362" s="376"/>
      <c r="S362" s="376"/>
      <c r="T362" s="376"/>
      <c r="U362" s="377"/>
      <c r="V362" s="376"/>
      <c r="W362" s="377"/>
      <c r="X362" s="376"/>
      <c r="Y362" s="377"/>
      <c r="Z362" s="376"/>
      <c r="AA362" s="377"/>
      <c r="AB362" s="378"/>
    </row>
    <row r="363" spans="1:28" s="379" customFormat="1" x14ac:dyDescent="0.25">
      <c r="A363" s="2"/>
      <c r="B363" s="2"/>
      <c r="C363" s="2"/>
      <c r="D363" s="2"/>
      <c r="E363" s="2"/>
      <c r="F363" s="2"/>
      <c r="G363" s="2"/>
      <c r="H363" s="2"/>
      <c r="I363" s="2"/>
      <c r="J363" s="2"/>
      <c r="K363" s="2"/>
      <c r="L363" s="2"/>
      <c r="M363" s="2"/>
      <c r="N363" s="376"/>
      <c r="O363" s="376"/>
      <c r="P363" s="4"/>
      <c r="Q363" s="376"/>
      <c r="R363" s="376"/>
      <c r="S363" s="376"/>
      <c r="T363" s="376"/>
      <c r="U363" s="377"/>
      <c r="V363" s="376"/>
      <c r="W363" s="377"/>
      <c r="X363" s="376"/>
      <c r="Y363" s="377"/>
      <c r="Z363" s="376"/>
      <c r="AA363" s="377"/>
      <c r="AB363" s="378"/>
    </row>
    <row r="364" spans="1:28" s="379" customFormat="1" x14ac:dyDescent="0.25">
      <c r="A364" s="2"/>
      <c r="B364" s="2"/>
      <c r="C364" s="2"/>
      <c r="D364" s="2"/>
      <c r="E364" s="2"/>
      <c r="F364" s="2"/>
      <c r="G364" s="2"/>
      <c r="H364" s="2"/>
      <c r="I364" s="2"/>
      <c r="J364" s="2"/>
      <c r="K364" s="2"/>
      <c r="L364" s="2"/>
      <c r="M364" s="2"/>
      <c r="N364" s="376"/>
      <c r="O364" s="376"/>
      <c r="P364" s="4"/>
      <c r="Q364" s="376"/>
      <c r="R364" s="376"/>
      <c r="S364" s="376"/>
      <c r="T364" s="376"/>
      <c r="U364" s="377"/>
      <c r="V364" s="376"/>
      <c r="W364" s="377"/>
      <c r="X364" s="376"/>
      <c r="Y364" s="377"/>
      <c r="Z364" s="376"/>
      <c r="AA364" s="377"/>
      <c r="AB364" s="378"/>
    </row>
    <row r="365" spans="1:28" s="379" customFormat="1" x14ac:dyDescent="0.25">
      <c r="A365" s="2"/>
      <c r="B365" s="2"/>
      <c r="C365" s="2"/>
      <c r="D365" s="2"/>
      <c r="E365" s="2"/>
      <c r="F365" s="2"/>
      <c r="G365" s="2"/>
      <c r="H365" s="2"/>
      <c r="I365" s="2"/>
      <c r="J365" s="2"/>
      <c r="K365" s="2"/>
      <c r="L365" s="2"/>
      <c r="M365" s="2"/>
      <c r="N365" s="376"/>
      <c r="O365" s="376"/>
      <c r="P365" s="4"/>
      <c r="Q365" s="376"/>
      <c r="R365" s="376"/>
      <c r="S365" s="376"/>
      <c r="T365" s="376"/>
      <c r="U365" s="377"/>
      <c r="V365" s="376"/>
      <c r="W365" s="377"/>
      <c r="X365" s="376"/>
      <c r="Y365" s="377"/>
      <c r="Z365" s="376"/>
      <c r="AA365" s="377"/>
      <c r="AB365" s="378"/>
    </row>
    <row r="366" spans="1:28" s="379" customFormat="1" x14ac:dyDescent="0.25">
      <c r="A366" s="2"/>
      <c r="B366" s="2"/>
      <c r="C366" s="2"/>
      <c r="D366" s="2"/>
      <c r="E366" s="2"/>
      <c r="F366" s="2"/>
      <c r="G366" s="2"/>
      <c r="H366" s="2"/>
      <c r="I366" s="2"/>
      <c r="J366" s="2"/>
      <c r="K366" s="2"/>
      <c r="L366" s="2"/>
      <c r="M366" s="2"/>
      <c r="N366" s="376"/>
      <c r="O366" s="376"/>
      <c r="P366" s="4"/>
      <c r="Q366" s="376"/>
      <c r="R366" s="376"/>
      <c r="S366" s="376"/>
      <c r="T366" s="376"/>
      <c r="U366" s="377"/>
      <c r="V366" s="376"/>
      <c r="W366" s="377"/>
      <c r="X366" s="376"/>
      <c r="Y366" s="377"/>
      <c r="Z366" s="376"/>
      <c r="AA366" s="377"/>
      <c r="AB366" s="378"/>
    </row>
    <row r="367" spans="1:28" s="379" customFormat="1" x14ac:dyDescent="0.25">
      <c r="A367" s="2"/>
      <c r="B367" s="2"/>
      <c r="C367" s="2"/>
      <c r="D367" s="2"/>
      <c r="E367" s="2"/>
      <c r="F367" s="2"/>
      <c r="G367" s="2"/>
      <c r="H367" s="2"/>
      <c r="I367" s="2"/>
      <c r="J367" s="2"/>
      <c r="K367" s="2"/>
      <c r="L367" s="2"/>
      <c r="M367" s="2"/>
      <c r="N367" s="376"/>
      <c r="O367" s="376"/>
      <c r="P367" s="4"/>
      <c r="Q367" s="376"/>
      <c r="R367" s="376"/>
      <c r="S367" s="376"/>
      <c r="T367" s="376"/>
      <c r="U367" s="377"/>
      <c r="V367" s="376"/>
      <c r="W367" s="377"/>
      <c r="X367" s="376"/>
      <c r="Y367" s="377"/>
      <c r="Z367" s="376"/>
      <c r="AA367" s="377"/>
      <c r="AB367" s="378"/>
    </row>
    <row r="368" spans="1:28" s="379" customFormat="1" x14ac:dyDescent="0.25">
      <c r="A368" s="2"/>
      <c r="B368" s="2"/>
      <c r="C368" s="2"/>
      <c r="D368" s="2"/>
      <c r="E368" s="2"/>
      <c r="F368" s="2"/>
      <c r="G368" s="2"/>
      <c r="H368" s="2"/>
      <c r="I368" s="2"/>
      <c r="J368" s="2"/>
      <c r="K368" s="2"/>
      <c r="L368" s="2"/>
      <c r="M368" s="2"/>
      <c r="N368" s="376"/>
      <c r="O368" s="376"/>
      <c r="P368" s="4"/>
      <c r="Q368" s="376"/>
      <c r="R368" s="376"/>
      <c r="S368" s="376"/>
      <c r="T368" s="376"/>
      <c r="U368" s="377"/>
      <c r="V368" s="376"/>
      <c r="W368" s="377"/>
      <c r="X368" s="376"/>
      <c r="Y368" s="377"/>
      <c r="Z368" s="376"/>
      <c r="AA368" s="377"/>
      <c r="AB368" s="378"/>
    </row>
    <row r="369" spans="1:28" s="379" customFormat="1" x14ac:dyDescent="0.25">
      <c r="A369" s="2"/>
      <c r="B369" s="2"/>
      <c r="C369" s="2"/>
      <c r="D369" s="2"/>
      <c r="E369" s="2"/>
      <c r="F369" s="2"/>
      <c r="G369" s="2"/>
      <c r="H369" s="2"/>
      <c r="I369" s="2"/>
      <c r="J369" s="2"/>
      <c r="K369" s="2"/>
      <c r="L369" s="2"/>
      <c r="M369" s="2"/>
      <c r="N369" s="376"/>
      <c r="O369" s="376"/>
      <c r="P369" s="4"/>
      <c r="Q369" s="376"/>
      <c r="R369" s="376"/>
      <c r="S369" s="376"/>
      <c r="T369" s="376"/>
      <c r="U369" s="377"/>
      <c r="V369" s="376"/>
      <c r="W369" s="377"/>
      <c r="X369" s="376"/>
      <c r="Y369" s="377"/>
      <c r="Z369" s="376"/>
      <c r="AA369" s="377"/>
      <c r="AB369" s="378"/>
    </row>
    <row r="370" spans="1:28" s="379" customFormat="1" x14ac:dyDescent="0.25">
      <c r="A370" s="2"/>
      <c r="B370" s="2"/>
      <c r="C370" s="2"/>
      <c r="D370" s="2"/>
      <c r="E370" s="2"/>
      <c r="F370" s="2"/>
      <c r="G370" s="2"/>
      <c r="H370" s="2"/>
      <c r="I370" s="2"/>
      <c r="J370" s="2"/>
      <c r="K370" s="2"/>
      <c r="L370" s="2"/>
      <c r="M370" s="2"/>
      <c r="N370" s="376"/>
      <c r="O370" s="376"/>
      <c r="P370" s="4"/>
      <c r="Q370" s="376"/>
      <c r="R370" s="376"/>
      <c r="S370" s="376"/>
      <c r="T370" s="376"/>
      <c r="U370" s="377"/>
      <c r="V370" s="376"/>
      <c r="W370" s="377"/>
      <c r="X370" s="376"/>
      <c r="Y370" s="377"/>
      <c r="Z370" s="376"/>
      <c r="AA370" s="377"/>
      <c r="AB370" s="378"/>
    </row>
    <row r="371" spans="1:28" s="379" customFormat="1" x14ac:dyDescent="0.25">
      <c r="A371" s="2"/>
      <c r="B371" s="2"/>
      <c r="C371" s="2"/>
      <c r="D371" s="2"/>
      <c r="E371" s="2"/>
      <c r="F371" s="2"/>
      <c r="G371" s="2"/>
      <c r="H371" s="2"/>
      <c r="I371" s="2"/>
      <c r="J371" s="2"/>
      <c r="K371" s="2"/>
      <c r="L371" s="2"/>
      <c r="M371" s="2"/>
      <c r="N371" s="376"/>
      <c r="O371" s="376"/>
      <c r="P371" s="4"/>
      <c r="Q371" s="376"/>
      <c r="R371" s="376"/>
      <c r="S371" s="376"/>
      <c r="T371" s="376"/>
      <c r="U371" s="377"/>
      <c r="V371" s="376"/>
      <c r="W371" s="377"/>
      <c r="X371" s="376"/>
      <c r="Y371" s="377"/>
      <c r="Z371" s="376"/>
      <c r="AA371" s="377"/>
      <c r="AB371" s="378"/>
    </row>
    <row r="372" spans="1:28" s="379" customFormat="1" x14ac:dyDescent="0.25">
      <c r="A372" s="2"/>
      <c r="B372" s="2"/>
      <c r="C372" s="2"/>
      <c r="D372" s="2"/>
      <c r="E372" s="2"/>
      <c r="F372" s="2"/>
      <c r="G372" s="2"/>
      <c r="H372" s="2"/>
      <c r="I372" s="2"/>
      <c r="J372" s="2"/>
      <c r="K372" s="2"/>
      <c r="L372" s="2"/>
      <c r="M372" s="2"/>
      <c r="N372" s="376"/>
      <c r="O372" s="376"/>
      <c r="P372" s="4"/>
      <c r="Q372" s="376"/>
      <c r="R372" s="376"/>
      <c r="S372" s="376"/>
      <c r="T372" s="376"/>
      <c r="U372" s="377"/>
      <c r="V372" s="376"/>
      <c r="W372" s="377"/>
      <c r="X372" s="376"/>
      <c r="Y372" s="377"/>
      <c r="Z372" s="376"/>
      <c r="AA372" s="377"/>
      <c r="AB372" s="378"/>
    </row>
    <row r="373" spans="1:28" s="379" customFormat="1" x14ac:dyDescent="0.25">
      <c r="A373" s="2"/>
      <c r="B373" s="2"/>
      <c r="C373" s="2"/>
      <c r="D373" s="2"/>
      <c r="E373" s="2"/>
      <c r="F373" s="2"/>
      <c r="G373" s="2"/>
      <c r="H373" s="2"/>
      <c r="I373" s="2"/>
      <c r="J373" s="2"/>
      <c r="K373" s="2"/>
      <c r="L373" s="2"/>
      <c r="M373" s="2"/>
      <c r="N373" s="376"/>
      <c r="O373" s="376"/>
      <c r="P373" s="4"/>
      <c r="Q373" s="376"/>
      <c r="R373" s="376"/>
      <c r="S373" s="376"/>
      <c r="T373" s="376"/>
      <c r="U373" s="377"/>
      <c r="V373" s="376"/>
      <c r="W373" s="377"/>
      <c r="X373" s="376"/>
      <c r="Y373" s="377"/>
      <c r="Z373" s="376"/>
      <c r="AA373" s="377"/>
      <c r="AB373" s="378"/>
    </row>
    <row r="374" spans="1:28" s="379" customFormat="1" x14ac:dyDescent="0.25">
      <c r="A374" s="2"/>
      <c r="B374" s="2"/>
      <c r="C374" s="2"/>
      <c r="D374" s="2"/>
      <c r="E374" s="2"/>
      <c r="F374" s="2"/>
      <c r="G374" s="2"/>
      <c r="H374" s="2"/>
      <c r="I374" s="2"/>
      <c r="J374" s="2"/>
      <c r="K374" s="2"/>
      <c r="L374" s="2"/>
      <c r="M374" s="2"/>
      <c r="N374" s="376"/>
      <c r="O374" s="376"/>
      <c r="P374" s="4"/>
      <c r="Q374" s="376"/>
      <c r="R374" s="376"/>
      <c r="S374" s="376"/>
      <c r="T374" s="376"/>
      <c r="U374" s="377"/>
      <c r="V374" s="376"/>
      <c r="W374" s="377"/>
      <c r="X374" s="376"/>
      <c r="Y374" s="377"/>
      <c r="Z374" s="376"/>
      <c r="AA374" s="377"/>
      <c r="AB374" s="378"/>
    </row>
    <row r="375" spans="1:28" s="379" customFormat="1" x14ac:dyDescent="0.25">
      <c r="A375" s="2"/>
      <c r="B375" s="2"/>
      <c r="C375" s="2"/>
      <c r="D375" s="2"/>
      <c r="E375" s="2"/>
      <c r="F375" s="2"/>
      <c r="G375" s="2"/>
      <c r="H375" s="2"/>
      <c r="I375" s="2"/>
      <c r="J375" s="2"/>
      <c r="K375" s="2"/>
      <c r="L375" s="2"/>
      <c r="M375" s="2"/>
      <c r="N375" s="376"/>
      <c r="O375" s="376"/>
      <c r="P375" s="4"/>
      <c r="Q375" s="376"/>
      <c r="R375" s="376"/>
      <c r="S375" s="376"/>
      <c r="T375" s="376"/>
      <c r="U375" s="377"/>
      <c r="V375" s="376"/>
      <c r="W375" s="377"/>
      <c r="X375" s="376"/>
      <c r="Y375" s="377"/>
      <c r="Z375" s="376"/>
      <c r="AA375" s="377"/>
      <c r="AB375" s="378"/>
    </row>
    <row r="376" spans="1:28" s="379" customFormat="1" x14ac:dyDescent="0.25">
      <c r="A376" s="2"/>
      <c r="B376" s="2"/>
      <c r="C376" s="2"/>
      <c r="D376" s="2"/>
      <c r="E376" s="2"/>
      <c r="F376" s="2"/>
      <c r="G376" s="2"/>
      <c r="H376" s="2"/>
      <c r="I376" s="2"/>
      <c r="J376" s="2"/>
      <c r="K376" s="2"/>
      <c r="L376" s="2"/>
      <c r="M376" s="2"/>
      <c r="N376" s="376"/>
      <c r="O376" s="376"/>
      <c r="P376" s="4"/>
      <c r="Q376" s="376"/>
      <c r="R376" s="376"/>
      <c r="S376" s="376"/>
      <c r="T376" s="376"/>
      <c r="U376" s="377"/>
      <c r="V376" s="376"/>
      <c r="W376" s="377"/>
      <c r="X376" s="376"/>
      <c r="Y376" s="377"/>
      <c r="Z376" s="376"/>
      <c r="AA376" s="377"/>
      <c r="AB376" s="378"/>
    </row>
    <row r="377" spans="1:28" s="379" customFormat="1" x14ac:dyDescent="0.25">
      <c r="A377" s="2"/>
      <c r="B377" s="2"/>
      <c r="C377" s="2"/>
      <c r="D377" s="2"/>
      <c r="E377" s="2"/>
      <c r="F377" s="2"/>
      <c r="G377" s="2"/>
      <c r="H377" s="2"/>
      <c r="I377" s="2"/>
      <c r="J377" s="2"/>
      <c r="K377" s="2"/>
      <c r="L377" s="2"/>
      <c r="M377" s="2"/>
      <c r="N377" s="376"/>
      <c r="O377" s="376"/>
      <c r="P377" s="4"/>
      <c r="Q377" s="376"/>
      <c r="R377" s="376"/>
      <c r="S377" s="376"/>
      <c r="T377" s="376"/>
      <c r="U377" s="377"/>
      <c r="V377" s="376"/>
      <c r="W377" s="377"/>
      <c r="X377" s="376"/>
      <c r="Y377" s="377"/>
      <c r="Z377" s="376"/>
      <c r="AA377" s="377"/>
      <c r="AB377" s="378"/>
    </row>
    <row r="378" spans="1:28" s="379" customFormat="1" x14ac:dyDescent="0.25">
      <c r="A378" s="2"/>
      <c r="B378" s="2"/>
      <c r="C378" s="2"/>
      <c r="D378" s="2"/>
      <c r="E378" s="2"/>
      <c r="F378" s="2"/>
      <c r="G378" s="2"/>
      <c r="H378" s="2"/>
      <c r="I378" s="2"/>
      <c r="J378" s="2"/>
      <c r="K378" s="2"/>
      <c r="L378" s="2"/>
      <c r="M378" s="2"/>
      <c r="N378" s="376"/>
      <c r="O378" s="376"/>
      <c r="P378" s="4"/>
      <c r="Q378" s="376"/>
      <c r="R378" s="376"/>
      <c r="S378" s="376"/>
      <c r="T378" s="376"/>
      <c r="U378" s="377"/>
      <c r="V378" s="376"/>
      <c r="W378" s="377"/>
      <c r="X378" s="376"/>
      <c r="Y378" s="377"/>
      <c r="Z378" s="376"/>
      <c r="AA378" s="377"/>
      <c r="AB378" s="378"/>
    </row>
    <row r="379" spans="1:28" s="379" customFormat="1" x14ac:dyDescent="0.25">
      <c r="A379" s="2"/>
      <c r="B379" s="2"/>
      <c r="C379" s="2"/>
      <c r="D379" s="2"/>
      <c r="E379" s="2"/>
      <c r="F379" s="2"/>
      <c r="G379" s="2"/>
      <c r="H379" s="2"/>
      <c r="I379" s="2"/>
      <c r="J379" s="2"/>
      <c r="K379" s="2"/>
      <c r="L379" s="2"/>
      <c r="M379" s="2"/>
      <c r="N379" s="376"/>
      <c r="O379" s="376"/>
      <c r="P379" s="4"/>
      <c r="Q379" s="376"/>
      <c r="R379" s="376"/>
      <c r="S379" s="376"/>
      <c r="T379" s="376"/>
      <c r="U379" s="377"/>
      <c r="V379" s="376"/>
      <c r="W379" s="377"/>
      <c r="X379" s="376"/>
      <c r="Y379" s="377"/>
      <c r="Z379" s="376"/>
      <c r="AA379" s="377"/>
      <c r="AB379" s="378"/>
    </row>
    <row r="380" spans="1:28" s="379" customFormat="1" x14ac:dyDescent="0.25">
      <c r="A380" s="2"/>
      <c r="B380" s="2"/>
      <c r="C380" s="2"/>
      <c r="D380" s="2"/>
      <c r="E380" s="2"/>
      <c r="F380" s="2"/>
      <c r="G380" s="2"/>
      <c r="H380" s="2"/>
      <c r="I380" s="2"/>
      <c r="J380" s="2"/>
      <c r="K380" s="2"/>
      <c r="L380" s="2"/>
      <c r="M380" s="2"/>
      <c r="N380" s="376"/>
      <c r="O380" s="376"/>
      <c r="P380" s="4"/>
      <c r="Q380" s="376"/>
      <c r="R380" s="376"/>
      <c r="S380" s="376"/>
      <c r="T380" s="376"/>
      <c r="U380" s="377"/>
      <c r="V380" s="376"/>
      <c r="W380" s="377"/>
      <c r="X380" s="376"/>
      <c r="Y380" s="377"/>
      <c r="Z380" s="376"/>
      <c r="AA380" s="377"/>
      <c r="AB380" s="378"/>
    </row>
    <row r="381" spans="1:28" s="379" customFormat="1" x14ac:dyDescent="0.25">
      <c r="A381" s="2"/>
      <c r="B381" s="2"/>
      <c r="C381" s="2"/>
      <c r="D381" s="2"/>
      <c r="E381" s="2"/>
      <c r="F381" s="2"/>
      <c r="G381" s="2"/>
      <c r="H381" s="2"/>
      <c r="I381" s="2"/>
      <c r="J381" s="2"/>
      <c r="K381" s="2"/>
      <c r="L381" s="2"/>
      <c r="M381" s="2"/>
      <c r="N381" s="376"/>
      <c r="O381" s="376"/>
      <c r="P381" s="4"/>
      <c r="Q381" s="376"/>
      <c r="R381" s="376"/>
      <c r="S381" s="376"/>
      <c r="T381" s="376"/>
      <c r="U381" s="377"/>
      <c r="V381" s="376"/>
      <c r="W381" s="377"/>
      <c r="X381" s="376"/>
      <c r="Y381" s="377"/>
      <c r="Z381" s="376"/>
      <c r="AA381" s="377"/>
      <c r="AB381" s="378"/>
    </row>
    <row r="382" spans="1:28" s="379" customFormat="1" x14ac:dyDescent="0.25">
      <c r="A382" s="2"/>
      <c r="B382" s="2"/>
      <c r="C382" s="2"/>
      <c r="D382" s="2"/>
      <c r="E382" s="2"/>
      <c r="F382" s="2"/>
      <c r="G382" s="2"/>
      <c r="H382" s="2"/>
      <c r="I382" s="2"/>
      <c r="J382" s="2"/>
      <c r="K382" s="2"/>
      <c r="L382" s="2"/>
      <c r="M382" s="2"/>
      <c r="N382" s="376"/>
      <c r="O382" s="376"/>
      <c r="P382" s="4"/>
      <c r="Q382" s="376"/>
      <c r="R382" s="376"/>
      <c r="S382" s="376"/>
      <c r="T382" s="376"/>
      <c r="U382" s="377"/>
      <c r="V382" s="376"/>
      <c r="W382" s="377"/>
      <c r="X382" s="376"/>
      <c r="Y382" s="377"/>
      <c r="Z382" s="376"/>
      <c r="AA382" s="377"/>
      <c r="AB382" s="378"/>
    </row>
    <row r="383" spans="1:28" s="379" customFormat="1" x14ac:dyDescent="0.25">
      <c r="A383" s="2"/>
      <c r="B383" s="2"/>
      <c r="C383" s="2"/>
      <c r="D383" s="2"/>
      <c r="E383" s="2"/>
      <c r="F383" s="2"/>
      <c r="G383" s="2"/>
      <c r="H383" s="2"/>
      <c r="I383" s="2"/>
      <c r="J383" s="2"/>
      <c r="K383" s="2"/>
      <c r="L383" s="2"/>
      <c r="M383" s="2"/>
      <c r="N383" s="376"/>
      <c r="O383" s="376"/>
      <c r="P383" s="4"/>
      <c r="Q383" s="376"/>
      <c r="R383" s="376"/>
      <c r="S383" s="376"/>
      <c r="T383" s="376"/>
      <c r="U383" s="377"/>
      <c r="V383" s="376"/>
      <c r="W383" s="377"/>
      <c r="X383" s="376"/>
      <c r="Y383" s="377"/>
      <c r="Z383" s="376"/>
      <c r="AA383" s="377"/>
      <c r="AB383" s="378"/>
    </row>
    <row r="384" spans="1:28" s="379" customFormat="1" x14ac:dyDescent="0.25">
      <c r="A384" s="2"/>
      <c r="B384" s="2"/>
      <c r="C384" s="2"/>
      <c r="D384" s="2"/>
      <c r="E384" s="2"/>
      <c r="F384" s="2"/>
      <c r="G384" s="2"/>
      <c r="H384" s="2"/>
      <c r="I384" s="2"/>
      <c r="J384" s="2"/>
      <c r="K384" s="2"/>
      <c r="L384" s="2"/>
      <c r="M384" s="2"/>
      <c r="N384" s="376"/>
      <c r="O384" s="376"/>
      <c r="P384" s="4"/>
      <c r="Q384" s="376"/>
      <c r="R384" s="376"/>
      <c r="S384" s="376"/>
      <c r="T384" s="376"/>
      <c r="U384" s="377"/>
      <c r="V384" s="376"/>
      <c r="W384" s="377"/>
      <c r="X384" s="376"/>
      <c r="Y384" s="377"/>
      <c r="Z384" s="376"/>
      <c r="AA384" s="377"/>
      <c r="AB384" s="378"/>
    </row>
    <row r="385" spans="1:28" s="379" customFormat="1" x14ac:dyDescent="0.25">
      <c r="A385" s="2"/>
      <c r="B385" s="2"/>
      <c r="C385" s="2"/>
      <c r="D385" s="2"/>
      <c r="E385" s="2"/>
      <c r="F385" s="2"/>
      <c r="G385" s="2"/>
      <c r="H385" s="2"/>
      <c r="I385" s="2"/>
      <c r="J385" s="2"/>
      <c r="K385" s="2"/>
      <c r="L385" s="2"/>
      <c r="M385" s="2"/>
      <c r="N385" s="376"/>
      <c r="O385" s="376"/>
      <c r="P385" s="4"/>
      <c r="Q385" s="376"/>
      <c r="R385" s="376"/>
      <c r="S385" s="376"/>
      <c r="T385" s="376"/>
      <c r="U385" s="377"/>
      <c r="V385" s="376"/>
      <c r="W385" s="377"/>
      <c r="X385" s="376"/>
      <c r="Y385" s="377"/>
      <c r="Z385" s="376"/>
      <c r="AA385" s="377"/>
      <c r="AB385" s="378"/>
    </row>
    <row r="386" spans="1:28" s="379" customFormat="1" x14ac:dyDescent="0.25">
      <c r="A386" s="2"/>
      <c r="B386" s="2"/>
      <c r="C386" s="2"/>
      <c r="D386" s="2"/>
      <c r="E386" s="2"/>
      <c r="F386" s="2"/>
      <c r="G386" s="2"/>
      <c r="H386" s="2"/>
      <c r="I386" s="2"/>
      <c r="J386" s="2"/>
      <c r="K386" s="2"/>
      <c r="L386" s="2"/>
      <c r="M386" s="2"/>
      <c r="N386" s="376"/>
      <c r="O386" s="376"/>
      <c r="P386" s="4"/>
      <c r="Q386" s="376"/>
      <c r="R386" s="376"/>
      <c r="S386" s="376"/>
      <c r="T386" s="376"/>
      <c r="U386" s="377"/>
      <c r="V386" s="376"/>
      <c r="W386" s="377"/>
      <c r="X386" s="376"/>
      <c r="Y386" s="377"/>
      <c r="Z386" s="376"/>
      <c r="AA386" s="377"/>
      <c r="AB386" s="378"/>
    </row>
    <row r="387" spans="1:28" s="379" customFormat="1" x14ac:dyDescent="0.25">
      <c r="A387" s="2"/>
      <c r="B387" s="2"/>
      <c r="C387" s="2"/>
      <c r="D387" s="2"/>
      <c r="E387" s="2"/>
      <c r="F387" s="2"/>
      <c r="G387" s="2"/>
      <c r="H387" s="2"/>
      <c r="I387" s="2"/>
      <c r="J387" s="2"/>
      <c r="K387" s="2"/>
      <c r="L387" s="2"/>
      <c r="M387" s="2"/>
      <c r="N387" s="376"/>
      <c r="O387" s="376"/>
      <c r="P387" s="4"/>
      <c r="Q387" s="376"/>
      <c r="R387" s="376"/>
      <c r="S387" s="376"/>
      <c r="T387" s="376"/>
      <c r="U387" s="377"/>
      <c r="V387" s="376"/>
      <c r="W387" s="377"/>
      <c r="X387" s="376"/>
      <c r="Y387" s="377"/>
      <c r="Z387" s="376"/>
      <c r="AA387" s="377"/>
      <c r="AB387" s="378"/>
    </row>
    <row r="388" spans="1:28" s="379" customFormat="1" x14ac:dyDescent="0.25">
      <c r="A388" s="2"/>
      <c r="B388" s="2"/>
      <c r="C388" s="2"/>
      <c r="D388" s="2"/>
      <c r="E388" s="2"/>
      <c r="F388" s="2"/>
      <c r="G388" s="2"/>
      <c r="H388" s="2"/>
      <c r="I388" s="2"/>
      <c r="J388" s="2"/>
      <c r="K388" s="2"/>
      <c r="L388" s="2"/>
      <c r="M388" s="2"/>
      <c r="N388" s="376"/>
      <c r="O388" s="376"/>
      <c r="P388" s="4"/>
      <c r="Q388" s="376"/>
      <c r="R388" s="376"/>
      <c r="S388" s="376"/>
      <c r="T388" s="376"/>
      <c r="U388" s="377"/>
      <c r="V388" s="376"/>
      <c r="W388" s="377"/>
      <c r="X388" s="376"/>
      <c r="Y388" s="377"/>
      <c r="Z388" s="376"/>
      <c r="AA388" s="377"/>
      <c r="AB388" s="378"/>
    </row>
    <row r="389" spans="1:28" s="379" customFormat="1" x14ac:dyDescent="0.25">
      <c r="A389" s="2"/>
      <c r="B389" s="2"/>
      <c r="C389" s="2"/>
      <c r="D389" s="2"/>
      <c r="E389" s="2"/>
      <c r="F389" s="2"/>
      <c r="G389" s="2"/>
      <c r="H389" s="2"/>
      <c r="I389" s="2"/>
      <c r="J389" s="2"/>
      <c r="K389" s="2"/>
      <c r="L389" s="2"/>
      <c r="M389" s="2"/>
      <c r="N389" s="376"/>
      <c r="O389" s="376"/>
      <c r="P389" s="4"/>
      <c r="Q389" s="376"/>
      <c r="R389" s="376"/>
      <c r="S389" s="376"/>
      <c r="T389" s="376"/>
      <c r="U389" s="377"/>
      <c r="V389" s="376"/>
      <c r="W389" s="377"/>
      <c r="X389" s="376"/>
      <c r="Y389" s="377"/>
      <c r="Z389" s="376"/>
      <c r="AA389" s="377"/>
      <c r="AB389" s="378"/>
    </row>
    <row r="390" spans="1:28" s="379" customFormat="1" x14ac:dyDescent="0.25">
      <c r="A390" s="2"/>
      <c r="B390" s="2"/>
      <c r="C390" s="2"/>
      <c r="D390" s="2"/>
      <c r="E390" s="2"/>
      <c r="F390" s="2"/>
      <c r="G390" s="2"/>
      <c r="H390" s="2"/>
      <c r="I390" s="2"/>
      <c r="J390" s="2"/>
      <c r="K390" s="2"/>
      <c r="L390" s="2"/>
      <c r="M390" s="2"/>
      <c r="N390" s="376"/>
      <c r="O390" s="376"/>
      <c r="P390" s="4"/>
      <c r="Q390" s="376"/>
      <c r="R390" s="376"/>
      <c r="S390" s="376"/>
      <c r="T390" s="376"/>
      <c r="U390" s="377"/>
      <c r="V390" s="376"/>
      <c r="W390" s="377"/>
      <c r="X390" s="376"/>
      <c r="Y390" s="377"/>
      <c r="Z390" s="376"/>
      <c r="AA390" s="377"/>
      <c r="AB390" s="378"/>
    </row>
    <row r="391" spans="1:28" s="379" customFormat="1" x14ac:dyDescent="0.25">
      <c r="A391" s="2"/>
      <c r="B391" s="2"/>
      <c r="C391" s="2"/>
      <c r="D391" s="2"/>
      <c r="E391" s="2"/>
      <c r="F391" s="2"/>
      <c r="G391" s="2"/>
      <c r="H391" s="2"/>
      <c r="I391" s="2"/>
      <c r="J391" s="2"/>
      <c r="K391" s="2"/>
      <c r="L391" s="2"/>
      <c r="M391" s="2"/>
      <c r="N391" s="376"/>
      <c r="O391" s="376"/>
      <c r="P391" s="4"/>
      <c r="Q391" s="376"/>
      <c r="R391" s="376"/>
      <c r="S391" s="376"/>
      <c r="T391" s="376"/>
      <c r="U391" s="377"/>
      <c r="V391" s="376"/>
      <c r="W391" s="377"/>
      <c r="X391" s="376"/>
      <c r="Y391" s="377"/>
      <c r="Z391" s="376"/>
      <c r="AA391" s="377"/>
      <c r="AB391" s="378"/>
    </row>
    <row r="392" spans="1:28" s="379" customFormat="1" x14ac:dyDescent="0.25">
      <c r="A392" s="2"/>
      <c r="B392" s="2"/>
      <c r="C392" s="2"/>
      <c r="D392" s="2"/>
      <c r="E392" s="2"/>
      <c r="F392" s="2"/>
      <c r="G392" s="2"/>
      <c r="H392" s="2"/>
      <c r="I392" s="2"/>
      <c r="J392" s="2"/>
      <c r="K392" s="2"/>
      <c r="L392" s="2"/>
      <c r="M392" s="2"/>
      <c r="N392" s="376"/>
      <c r="O392" s="376"/>
      <c r="P392" s="4"/>
      <c r="Q392" s="376"/>
      <c r="R392" s="376"/>
      <c r="S392" s="376"/>
      <c r="T392" s="376"/>
      <c r="U392" s="377"/>
      <c r="V392" s="376"/>
      <c r="W392" s="377"/>
      <c r="X392" s="376"/>
      <c r="Y392" s="377"/>
      <c r="Z392" s="376"/>
      <c r="AA392" s="377"/>
      <c r="AB392" s="378"/>
    </row>
    <row r="393" spans="1:28" s="379" customFormat="1" x14ac:dyDescent="0.25">
      <c r="A393" s="2"/>
      <c r="B393" s="2"/>
      <c r="C393" s="2"/>
      <c r="D393" s="2"/>
      <c r="E393" s="2"/>
      <c r="F393" s="2"/>
      <c r="G393" s="2"/>
      <c r="H393" s="2"/>
      <c r="I393" s="2"/>
      <c r="J393" s="2"/>
      <c r="K393" s="2"/>
      <c r="L393" s="2"/>
      <c r="M393" s="2"/>
      <c r="N393" s="376"/>
      <c r="O393" s="376"/>
      <c r="P393" s="4"/>
      <c r="Q393" s="376"/>
      <c r="R393" s="376"/>
      <c r="S393" s="376"/>
      <c r="T393" s="376"/>
      <c r="U393" s="377"/>
      <c r="V393" s="376"/>
      <c r="W393" s="377"/>
      <c r="X393" s="376"/>
      <c r="Y393" s="377"/>
      <c r="Z393" s="376"/>
      <c r="AA393" s="377"/>
      <c r="AB393" s="378"/>
    </row>
    <row r="394" spans="1:28" s="379" customFormat="1" x14ac:dyDescent="0.25">
      <c r="A394" s="2"/>
      <c r="B394" s="2"/>
      <c r="C394" s="2"/>
      <c r="D394" s="2"/>
      <c r="E394" s="2"/>
      <c r="F394" s="2"/>
      <c r="G394" s="2"/>
      <c r="H394" s="2"/>
      <c r="I394" s="2"/>
      <c r="J394" s="2"/>
      <c r="K394" s="2"/>
      <c r="L394" s="2"/>
      <c r="M394" s="2"/>
      <c r="N394" s="376"/>
      <c r="O394" s="376"/>
      <c r="P394" s="4"/>
      <c r="Q394" s="376"/>
      <c r="R394" s="376"/>
      <c r="S394" s="376"/>
      <c r="T394" s="376"/>
      <c r="U394" s="377"/>
      <c r="V394" s="376"/>
      <c r="W394" s="377"/>
      <c r="X394" s="376"/>
      <c r="Y394" s="377"/>
      <c r="Z394" s="376"/>
      <c r="AA394" s="377"/>
      <c r="AB394" s="378"/>
    </row>
    <row r="395" spans="1:28" s="379" customFormat="1" x14ac:dyDescent="0.25">
      <c r="A395" s="2"/>
      <c r="B395" s="2"/>
      <c r="C395" s="2"/>
      <c r="D395" s="2"/>
      <c r="E395" s="2"/>
      <c r="F395" s="2"/>
      <c r="G395" s="2"/>
      <c r="H395" s="2"/>
      <c r="I395" s="2"/>
      <c r="J395" s="2"/>
      <c r="K395" s="2"/>
      <c r="L395" s="2"/>
      <c r="M395" s="2"/>
      <c r="N395" s="376"/>
      <c r="O395" s="376"/>
      <c r="P395" s="4"/>
      <c r="Q395" s="376"/>
      <c r="R395" s="376"/>
      <c r="S395" s="376"/>
      <c r="T395" s="376"/>
      <c r="U395" s="377"/>
      <c r="V395" s="376"/>
      <c r="W395" s="377"/>
      <c r="X395" s="376"/>
      <c r="Y395" s="377"/>
      <c r="Z395" s="376"/>
      <c r="AA395" s="377"/>
      <c r="AB395" s="378"/>
    </row>
    <row r="396" spans="1:28" s="379" customFormat="1" x14ac:dyDescent="0.25">
      <c r="A396" s="2"/>
      <c r="B396" s="2"/>
      <c r="C396" s="2"/>
      <c r="D396" s="2"/>
      <c r="E396" s="2"/>
      <c r="F396" s="2"/>
      <c r="G396" s="2"/>
      <c r="H396" s="2"/>
      <c r="I396" s="2"/>
      <c r="J396" s="2"/>
      <c r="K396" s="2"/>
      <c r="L396" s="2"/>
      <c r="M396" s="2"/>
      <c r="N396" s="376"/>
      <c r="O396" s="376"/>
      <c r="P396" s="4"/>
      <c r="Q396" s="376"/>
      <c r="R396" s="376"/>
      <c r="S396" s="376"/>
      <c r="T396" s="376"/>
      <c r="U396" s="377"/>
      <c r="V396" s="376"/>
      <c r="W396" s="377"/>
      <c r="X396" s="376"/>
      <c r="Y396" s="377"/>
      <c r="Z396" s="376"/>
      <c r="AA396" s="377"/>
      <c r="AB396" s="378"/>
    </row>
    <row r="397" spans="1:28" s="379" customFormat="1" x14ac:dyDescent="0.25">
      <c r="A397" s="2"/>
      <c r="B397" s="2"/>
      <c r="C397" s="2"/>
      <c r="D397" s="2"/>
      <c r="E397" s="2"/>
      <c r="F397" s="2"/>
      <c r="G397" s="2"/>
      <c r="H397" s="2"/>
      <c r="I397" s="2"/>
      <c r="J397" s="2"/>
      <c r="K397" s="2"/>
      <c r="L397" s="2"/>
      <c r="M397" s="2"/>
      <c r="N397" s="376"/>
      <c r="O397" s="376"/>
      <c r="P397" s="4"/>
      <c r="Q397" s="376"/>
      <c r="R397" s="376"/>
      <c r="S397" s="376"/>
      <c r="T397" s="376"/>
      <c r="U397" s="377"/>
      <c r="V397" s="376"/>
      <c r="W397" s="377"/>
      <c r="X397" s="376"/>
      <c r="Y397" s="377"/>
      <c r="Z397" s="376"/>
      <c r="AA397" s="377"/>
      <c r="AB397" s="378"/>
    </row>
    <row r="398" spans="1:28" s="379" customFormat="1" x14ac:dyDescent="0.25">
      <c r="A398" s="2"/>
      <c r="B398" s="2"/>
      <c r="C398" s="2"/>
      <c r="D398" s="2"/>
      <c r="E398" s="2"/>
      <c r="F398" s="2"/>
      <c r="G398" s="2"/>
      <c r="H398" s="2"/>
      <c r="I398" s="2"/>
      <c r="J398" s="2"/>
      <c r="K398" s="2"/>
      <c r="L398" s="2"/>
      <c r="M398" s="2"/>
      <c r="N398" s="376"/>
      <c r="O398" s="376"/>
      <c r="P398" s="4"/>
      <c r="Q398" s="376"/>
      <c r="R398" s="376"/>
      <c r="S398" s="376"/>
      <c r="T398" s="376"/>
      <c r="U398" s="377"/>
      <c r="V398" s="376"/>
      <c r="W398" s="377"/>
      <c r="X398" s="376"/>
      <c r="Y398" s="377"/>
      <c r="Z398" s="376"/>
      <c r="AA398" s="377"/>
      <c r="AB398" s="378"/>
    </row>
    <row r="399" spans="1:28" s="379" customFormat="1" x14ac:dyDescent="0.25">
      <c r="A399" s="2"/>
      <c r="B399" s="2"/>
      <c r="C399" s="2"/>
      <c r="D399" s="2"/>
      <c r="E399" s="2"/>
      <c r="F399" s="2"/>
      <c r="G399" s="2"/>
      <c r="H399" s="2"/>
      <c r="I399" s="2"/>
      <c r="J399" s="2"/>
      <c r="K399" s="2"/>
      <c r="L399" s="2"/>
      <c r="M399" s="2"/>
      <c r="N399" s="376"/>
      <c r="O399" s="376"/>
      <c r="P399" s="4"/>
      <c r="Q399" s="376"/>
      <c r="R399" s="376"/>
      <c r="S399" s="376"/>
      <c r="T399" s="376"/>
      <c r="U399" s="377"/>
      <c r="V399" s="376"/>
      <c r="W399" s="377"/>
      <c r="X399" s="376"/>
      <c r="Y399" s="377"/>
      <c r="Z399" s="376"/>
      <c r="AA399" s="377"/>
      <c r="AB399" s="378"/>
    </row>
    <row r="400" spans="1:28" s="379" customFormat="1" x14ac:dyDescent="0.25">
      <c r="A400" s="2"/>
      <c r="B400" s="2"/>
      <c r="C400" s="2"/>
      <c r="D400" s="2"/>
      <c r="E400" s="2"/>
      <c r="F400" s="2"/>
      <c r="G400" s="2"/>
      <c r="H400" s="2"/>
      <c r="I400" s="2"/>
      <c r="J400" s="2"/>
      <c r="K400" s="2"/>
      <c r="L400" s="2"/>
      <c r="M400" s="2"/>
      <c r="N400" s="376"/>
      <c r="O400" s="376"/>
      <c r="P400" s="4"/>
      <c r="Q400" s="376"/>
      <c r="R400" s="376"/>
      <c r="S400" s="376"/>
      <c r="T400" s="376"/>
      <c r="U400" s="377"/>
      <c r="V400" s="376"/>
      <c r="W400" s="377"/>
      <c r="X400" s="376"/>
      <c r="Y400" s="377"/>
      <c r="Z400" s="376"/>
      <c r="AA400" s="377"/>
      <c r="AB400" s="378"/>
    </row>
    <row r="401" spans="1:28" s="379" customFormat="1" x14ac:dyDescent="0.25">
      <c r="A401" s="2"/>
      <c r="B401" s="2"/>
      <c r="C401" s="2"/>
      <c r="D401" s="2"/>
      <c r="E401" s="2"/>
      <c r="F401" s="2"/>
      <c r="G401" s="2"/>
      <c r="H401" s="2"/>
      <c r="I401" s="2"/>
      <c r="J401" s="2"/>
      <c r="K401" s="2"/>
      <c r="L401" s="2"/>
      <c r="M401" s="2"/>
      <c r="N401" s="376"/>
      <c r="O401" s="376"/>
      <c r="P401" s="4"/>
      <c r="Q401" s="376"/>
      <c r="R401" s="376"/>
      <c r="S401" s="376"/>
      <c r="T401" s="376"/>
      <c r="U401" s="377"/>
      <c r="V401" s="376"/>
      <c r="W401" s="377"/>
      <c r="X401" s="376"/>
      <c r="Y401" s="377"/>
      <c r="Z401" s="376"/>
      <c r="AA401" s="377"/>
      <c r="AB401" s="378"/>
    </row>
    <row r="402" spans="1:28" s="379" customFormat="1" x14ac:dyDescent="0.25">
      <c r="A402" s="2"/>
      <c r="B402" s="2"/>
      <c r="C402" s="2"/>
      <c r="D402" s="2"/>
      <c r="E402" s="2"/>
      <c r="F402" s="2"/>
      <c r="G402" s="2"/>
      <c r="H402" s="2"/>
      <c r="I402" s="2"/>
      <c r="J402" s="2"/>
      <c r="K402" s="2"/>
      <c r="L402" s="2"/>
      <c r="M402" s="2"/>
      <c r="N402" s="376"/>
      <c r="O402" s="376"/>
      <c r="P402" s="4"/>
      <c r="Q402" s="376"/>
      <c r="R402" s="376"/>
      <c r="S402" s="376"/>
      <c r="T402" s="376"/>
      <c r="U402" s="377"/>
      <c r="V402" s="376"/>
      <c r="W402" s="377"/>
      <c r="X402" s="376"/>
      <c r="Y402" s="377"/>
      <c r="Z402" s="376"/>
      <c r="AA402" s="377"/>
      <c r="AB402" s="378"/>
    </row>
    <row r="403" spans="1:28" s="379" customFormat="1" x14ac:dyDescent="0.25">
      <c r="A403" s="2"/>
      <c r="B403" s="2"/>
      <c r="C403" s="2"/>
      <c r="D403" s="2"/>
      <c r="E403" s="2"/>
      <c r="F403" s="2"/>
      <c r="G403" s="2"/>
      <c r="H403" s="2"/>
      <c r="I403" s="2"/>
      <c r="J403" s="2"/>
      <c r="K403" s="2"/>
      <c r="L403" s="2"/>
      <c r="M403" s="2"/>
      <c r="N403" s="376"/>
      <c r="O403" s="376"/>
      <c r="P403" s="4"/>
      <c r="Q403" s="376"/>
      <c r="R403" s="376"/>
      <c r="S403" s="376"/>
      <c r="T403" s="376"/>
      <c r="U403" s="377"/>
      <c r="V403" s="376"/>
      <c r="W403" s="377"/>
      <c r="X403" s="376"/>
      <c r="Y403" s="377"/>
      <c r="Z403" s="376"/>
      <c r="AA403" s="377"/>
      <c r="AB403" s="378"/>
    </row>
    <row r="404" spans="1:28" s="379" customFormat="1" x14ac:dyDescent="0.25">
      <c r="A404" s="2"/>
      <c r="B404" s="2"/>
      <c r="C404" s="2"/>
      <c r="D404" s="2"/>
      <c r="E404" s="2"/>
      <c r="F404" s="2"/>
      <c r="G404" s="2"/>
      <c r="H404" s="2"/>
      <c r="I404" s="2"/>
      <c r="J404" s="2"/>
      <c r="K404" s="2"/>
      <c r="L404" s="2"/>
      <c r="M404" s="2"/>
      <c r="N404" s="376"/>
      <c r="O404" s="376"/>
      <c r="P404" s="4"/>
      <c r="Q404" s="376"/>
      <c r="R404" s="376"/>
      <c r="S404" s="376"/>
      <c r="T404" s="376"/>
      <c r="U404" s="377"/>
      <c r="V404" s="376"/>
      <c r="W404" s="377"/>
      <c r="X404" s="376"/>
      <c r="Y404" s="377"/>
      <c r="Z404" s="376"/>
      <c r="AA404" s="377"/>
      <c r="AB404" s="378"/>
    </row>
    <row r="405" spans="1:28" s="379" customFormat="1" x14ac:dyDescent="0.25">
      <c r="A405" s="2"/>
      <c r="B405" s="2"/>
      <c r="C405" s="2"/>
      <c r="D405" s="2"/>
      <c r="E405" s="2"/>
      <c r="F405" s="2"/>
      <c r="G405" s="2"/>
      <c r="H405" s="2"/>
      <c r="I405" s="2"/>
      <c r="J405" s="2"/>
      <c r="K405" s="2"/>
      <c r="L405" s="2"/>
      <c r="M405" s="2"/>
      <c r="N405" s="376"/>
      <c r="O405" s="376"/>
      <c r="P405" s="4"/>
      <c r="Q405" s="376"/>
      <c r="R405" s="376"/>
      <c r="S405" s="376"/>
      <c r="T405" s="376"/>
      <c r="U405" s="377"/>
      <c r="V405" s="376"/>
      <c r="W405" s="377"/>
      <c r="X405" s="376"/>
      <c r="Y405" s="377"/>
      <c r="Z405" s="376"/>
      <c r="AA405" s="377"/>
      <c r="AB405" s="378"/>
    </row>
    <row r="406" spans="1:28" s="379" customFormat="1" x14ac:dyDescent="0.25">
      <c r="A406" s="2"/>
      <c r="B406" s="2"/>
      <c r="C406" s="2"/>
      <c r="D406" s="2"/>
      <c r="E406" s="2"/>
      <c r="F406" s="2"/>
      <c r="G406" s="2"/>
      <c r="H406" s="2"/>
      <c r="I406" s="2"/>
      <c r="J406" s="2"/>
      <c r="K406" s="2"/>
      <c r="L406" s="2"/>
      <c r="M406" s="2"/>
      <c r="N406" s="376"/>
      <c r="O406" s="376"/>
      <c r="P406" s="4"/>
      <c r="Q406" s="376"/>
      <c r="R406" s="376"/>
      <c r="S406" s="376"/>
      <c r="T406" s="376"/>
      <c r="U406" s="377"/>
      <c r="V406" s="376"/>
      <c r="W406" s="377"/>
      <c r="X406" s="376"/>
      <c r="Y406" s="377"/>
      <c r="Z406" s="376"/>
      <c r="AA406" s="377"/>
      <c r="AB406" s="378"/>
    </row>
    <row r="407" spans="1:28" s="379" customFormat="1" x14ac:dyDescent="0.25">
      <c r="A407" s="2"/>
      <c r="B407" s="2"/>
      <c r="C407" s="2"/>
      <c r="D407" s="2"/>
      <c r="E407" s="2"/>
      <c r="F407" s="2"/>
      <c r="G407" s="2"/>
      <c r="H407" s="2"/>
      <c r="I407" s="2"/>
      <c r="J407" s="2"/>
      <c r="K407" s="2"/>
      <c r="L407" s="2"/>
      <c r="M407" s="2"/>
      <c r="N407" s="376"/>
      <c r="O407" s="376"/>
      <c r="P407" s="4"/>
      <c r="Q407" s="376"/>
      <c r="R407" s="376"/>
      <c r="S407" s="376"/>
      <c r="T407" s="376"/>
      <c r="U407" s="377"/>
      <c r="V407" s="376"/>
      <c r="W407" s="377"/>
      <c r="X407" s="376"/>
      <c r="Y407" s="377"/>
      <c r="Z407" s="376"/>
      <c r="AA407" s="377"/>
      <c r="AB407" s="378"/>
    </row>
    <row r="408" spans="1:28" s="379" customFormat="1" x14ac:dyDescent="0.25">
      <c r="A408" s="2"/>
      <c r="B408" s="2"/>
      <c r="C408" s="2"/>
      <c r="D408" s="2"/>
      <c r="E408" s="2"/>
      <c r="F408" s="2"/>
      <c r="G408" s="2"/>
      <c r="H408" s="2"/>
      <c r="I408" s="2"/>
      <c r="J408" s="2"/>
      <c r="K408" s="2"/>
      <c r="L408" s="2"/>
      <c r="M408" s="2"/>
      <c r="N408" s="376"/>
      <c r="O408" s="376"/>
      <c r="P408" s="4"/>
      <c r="Q408" s="376"/>
      <c r="R408" s="376"/>
      <c r="S408" s="376"/>
      <c r="T408" s="376"/>
      <c r="U408" s="377"/>
      <c r="V408" s="376"/>
      <c r="W408" s="377"/>
      <c r="X408" s="376"/>
      <c r="Y408" s="377"/>
      <c r="Z408" s="376"/>
      <c r="AA408" s="377"/>
      <c r="AB408" s="378"/>
    </row>
    <row r="409" spans="1:28" s="379" customFormat="1" x14ac:dyDescent="0.25">
      <c r="A409" s="2"/>
      <c r="B409" s="2"/>
      <c r="C409" s="2"/>
      <c r="D409" s="2"/>
      <c r="E409" s="2"/>
      <c r="F409" s="2"/>
      <c r="G409" s="2"/>
      <c r="H409" s="2"/>
      <c r="I409" s="2"/>
      <c r="J409" s="2"/>
      <c r="K409" s="2"/>
      <c r="L409" s="2"/>
      <c r="M409" s="2"/>
      <c r="N409" s="376"/>
      <c r="O409" s="376"/>
      <c r="P409" s="4"/>
      <c r="Q409" s="376"/>
      <c r="R409" s="376"/>
      <c r="S409" s="376"/>
      <c r="T409" s="376"/>
      <c r="U409" s="377"/>
      <c r="V409" s="376"/>
      <c r="W409" s="377"/>
      <c r="X409" s="376"/>
      <c r="Y409" s="377"/>
      <c r="Z409" s="376"/>
      <c r="AA409" s="377"/>
      <c r="AB409" s="378"/>
    </row>
    <row r="410" spans="1:28" s="379" customFormat="1" x14ac:dyDescent="0.25">
      <c r="A410" s="2"/>
      <c r="B410" s="2"/>
      <c r="C410" s="2"/>
      <c r="D410" s="2"/>
      <c r="E410" s="2"/>
      <c r="F410" s="2"/>
      <c r="G410" s="2"/>
      <c r="H410" s="2"/>
      <c r="I410" s="2"/>
      <c r="J410" s="2"/>
      <c r="K410" s="2"/>
      <c r="L410" s="2"/>
      <c r="M410" s="2"/>
      <c r="N410" s="376"/>
      <c r="O410" s="376"/>
      <c r="P410" s="4"/>
      <c r="Q410" s="376"/>
      <c r="R410" s="376"/>
      <c r="S410" s="376"/>
      <c r="T410" s="376"/>
      <c r="U410" s="377"/>
      <c r="V410" s="376"/>
      <c r="W410" s="377"/>
      <c r="X410" s="376"/>
      <c r="Y410" s="377"/>
      <c r="Z410" s="376"/>
      <c r="AA410" s="377"/>
      <c r="AB410" s="378"/>
    </row>
    <row r="411" spans="1:28" s="379" customFormat="1" x14ac:dyDescent="0.25">
      <c r="A411" s="2"/>
      <c r="B411" s="2"/>
      <c r="C411" s="2"/>
      <c r="D411" s="2"/>
      <c r="E411" s="2"/>
      <c r="F411" s="2"/>
      <c r="G411" s="2"/>
      <c r="H411" s="2"/>
      <c r="I411" s="2"/>
      <c r="J411" s="2"/>
      <c r="K411" s="2"/>
      <c r="L411" s="2"/>
      <c r="M411" s="2"/>
      <c r="N411" s="376"/>
      <c r="O411" s="376"/>
      <c r="P411" s="4"/>
      <c r="Q411" s="376"/>
      <c r="R411" s="376"/>
      <c r="S411" s="376"/>
      <c r="T411" s="376"/>
      <c r="U411" s="377"/>
      <c r="V411" s="376"/>
      <c r="W411" s="377"/>
      <c r="X411" s="376"/>
      <c r="Y411" s="377"/>
      <c r="Z411" s="376"/>
      <c r="AA411" s="377"/>
      <c r="AB411" s="378"/>
    </row>
    <row r="412" spans="1:28" s="379" customFormat="1" x14ac:dyDescent="0.25">
      <c r="A412" s="2"/>
      <c r="B412" s="2"/>
      <c r="C412" s="2"/>
      <c r="D412" s="2"/>
      <c r="E412" s="2"/>
      <c r="F412" s="2"/>
      <c r="G412" s="2"/>
      <c r="H412" s="2"/>
      <c r="I412" s="2"/>
      <c r="J412" s="2"/>
      <c r="K412" s="2"/>
      <c r="L412" s="2"/>
      <c r="M412" s="2"/>
      <c r="N412" s="376"/>
      <c r="O412" s="376"/>
      <c r="P412" s="4"/>
      <c r="Q412" s="376"/>
      <c r="R412" s="376"/>
      <c r="S412" s="376"/>
      <c r="T412" s="376"/>
      <c r="U412" s="377"/>
      <c r="V412" s="376"/>
      <c r="W412" s="377"/>
      <c r="X412" s="376"/>
      <c r="Y412" s="377"/>
      <c r="Z412" s="376"/>
      <c r="AA412" s="377"/>
      <c r="AB412" s="378"/>
    </row>
    <row r="413" spans="1:28" s="379" customFormat="1" x14ac:dyDescent="0.25">
      <c r="A413" s="2"/>
      <c r="B413" s="2"/>
      <c r="C413" s="2"/>
      <c r="D413" s="2"/>
      <c r="E413" s="2"/>
      <c r="F413" s="2"/>
      <c r="G413" s="2"/>
      <c r="H413" s="2"/>
      <c r="I413" s="2"/>
      <c r="J413" s="2"/>
      <c r="K413" s="2"/>
      <c r="L413" s="2"/>
      <c r="M413" s="2"/>
      <c r="N413" s="376"/>
      <c r="O413" s="376"/>
      <c r="P413" s="4"/>
      <c r="Q413" s="376"/>
      <c r="R413" s="376"/>
      <c r="S413" s="376"/>
      <c r="T413" s="376"/>
      <c r="U413" s="377"/>
      <c r="V413" s="376"/>
      <c r="W413" s="377"/>
      <c r="X413" s="376"/>
      <c r="Y413" s="377"/>
      <c r="Z413" s="376"/>
      <c r="AA413" s="377"/>
      <c r="AB413" s="378"/>
    </row>
    <row r="414" spans="1:28" s="379" customFormat="1" x14ac:dyDescent="0.25">
      <c r="A414" s="2"/>
      <c r="B414" s="2"/>
      <c r="C414" s="2"/>
      <c r="D414" s="2"/>
      <c r="E414" s="2"/>
      <c r="F414" s="2"/>
      <c r="G414" s="2"/>
      <c r="H414" s="2"/>
      <c r="I414" s="2"/>
      <c r="J414" s="2"/>
      <c r="K414" s="2"/>
      <c r="L414" s="2"/>
      <c r="M414" s="2"/>
      <c r="N414" s="376"/>
      <c r="O414" s="376"/>
      <c r="P414" s="4"/>
      <c r="Q414" s="376"/>
      <c r="R414" s="376"/>
      <c r="S414" s="376"/>
      <c r="T414" s="376"/>
      <c r="U414" s="377"/>
      <c r="V414" s="376"/>
      <c r="W414" s="377"/>
      <c r="X414" s="376"/>
      <c r="Y414" s="377"/>
      <c r="Z414" s="376"/>
      <c r="AA414" s="377"/>
      <c r="AB414" s="378"/>
    </row>
    <row r="415" spans="1:28" s="379" customFormat="1" x14ac:dyDescent="0.25">
      <c r="A415" s="2"/>
      <c r="B415" s="2"/>
      <c r="C415" s="2"/>
      <c r="D415" s="2"/>
      <c r="E415" s="2"/>
      <c r="F415" s="2"/>
      <c r="G415" s="2"/>
      <c r="H415" s="2"/>
      <c r="I415" s="2"/>
      <c r="J415" s="2"/>
      <c r="K415" s="2"/>
      <c r="L415" s="2"/>
      <c r="M415" s="2"/>
      <c r="N415" s="376"/>
      <c r="O415" s="376"/>
      <c r="P415" s="4"/>
      <c r="Q415" s="376"/>
      <c r="R415" s="376"/>
      <c r="S415" s="376"/>
      <c r="T415" s="376"/>
      <c r="U415" s="377"/>
      <c r="V415" s="376"/>
      <c r="W415" s="377"/>
      <c r="X415" s="376"/>
      <c r="Y415" s="377"/>
      <c r="Z415" s="376"/>
      <c r="AA415" s="377"/>
      <c r="AB415" s="378"/>
    </row>
    <row r="416" spans="1:28" s="379" customFormat="1" x14ac:dyDescent="0.25">
      <c r="A416" s="2"/>
      <c r="B416" s="2"/>
      <c r="C416" s="2"/>
      <c r="D416" s="2"/>
      <c r="E416" s="2"/>
      <c r="F416" s="2"/>
      <c r="G416" s="2"/>
      <c r="H416" s="2"/>
      <c r="I416" s="2"/>
      <c r="J416" s="2"/>
      <c r="K416" s="2"/>
      <c r="L416" s="2"/>
      <c r="M416" s="2"/>
      <c r="N416" s="376"/>
      <c r="O416" s="376"/>
      <c r="P416" s="4"/>
      <c r="Q416" s="376"/>
      <c r="R416" s="376"/>
      <c r="S416" s="376"/>
      <c r="T416" s="376"/>
      <c r="U416" s="377"/>
      <c r="V416" s="376"/>
      <c r="W416" s="377"/>
      <c r="X416" s="376"/>
      <c r="Y416" s="377"/>
      <c r="Z416" s="376"/>
      <c r="AA416" s="377"/>
      <c r="AB416" s="378"/>
    </row>
    <row r="417" spans="1:28" s="379" customFormat="1" x14ac:dyDescent="0.25">
      <c r="A417" s="2"/>
      <c r="B417" s="2"/>
      <c r="C417" s="2"/>
      <c r="D417" s="2"/>
      <c r="E417" s="2"/>
      <c r="F417" s="2"/>
      <c r="G417" s="2"/>
      <c r="H417" s="2"/>
      <c r="I417" s="2"/>
      <c r="J417" s="2"/>
      <c r="K417" s="2"/>
      <c r="L417" s="2"/>
      <c r="M417" s="2"/>
      <c r="N417" s="376"/>
      <c r="O417" s="376"/>
      <c r="P417" s="4"/>
      <c r="Q417" s="376"/>
      <c r="R417" s="376"/>
      <c r="S417" s="376"/>
      <c r="T417" s="376"/>
      <c r="U417" s="377"/>
      <c r="V417" s="376"/>
      <c r="W417" s="377"/>
      <c r="X417" s="376"/>
      <c r="Y417" s="377"/>
      <c r="Z417" s="376"/>
      <c r="AA417" s="377"/>
      <c r="AB417" s="378"/>
    </row>
    <row r="418" spans="1:28" s="379" customFormat="1" x14ac:dyDescent="0.25">
      <c r="A418" s="2"/>
      <c r="B418" s="2"/>
      <c r="C418" s="2"/>
      <c r="D418" s="2"/>
      <c r="E418" s="2"/>
      <c r="F418" s="2"/>
      <c r="G418" s="2"/>
      <c r="H418" s="2"/>
      <c r="I418" s="2"/>
      <c r="J418" s="2"/>
      <c r="K418" s="2"/>
      <c r="L418" s="2"/>
      <c r="M418" s="2"/>
      <c r="N418" s="376"/>
      <c r="O418" s="376"/>
      <c r="P418" s="4"/>
      <c r="Q418" s="376"/>
      <c r="R418" s="376"/>
      <c r="S418" s="376"/>
      <c r="T418" s="376"/>
      <c r="U418" s="377"/>
      <c r="V418" s="376"/>
      <c r="W418" s="377"/>
      <c r="X418" s="376"/>
      <c r="Y418" s="377"/>
      <c r="Z418" s="376"/>
      <c r="AA418" s="377"/>
      <c r="AB418" s="378"/>
    </row>
    <row r="419" spans="1:28" s="379" customFormat="1" x14ac:dyDescent="0.25">
      <c r="A419" s="2"/>
      <c r="B419" s="2"/>
      <c r="C419" s="2"/>
      <c r="D419" s="2"/>
      <c r="E419" s="2"/>
      <c r="F419" s="2"/>
      <c r="G419" s="2"/>
      <c r="H419" s="2"/>
      <c r="I419" s="2"/>
      <c r="J419" s="2"/>
      <c r="K419" s="2"/>
      <c r="L419" s="2"/>
      <c r="M419" s="2"/>
      <c r="N419" s="376"/>
      <c r="O419" s="376"/>
      <c r="P419" s="4"/>
      <c r="Q419" s="376"/>
      <c r="R419" s="376"/>
      <c r="S419" s="376"/>
      <c r="T419" s="376"/>
      <c r="U419" s="377"/>
      <c r="V419" s="376"/>
      <c r="W419" s="377"/>
      <c r="X419" s="376"/>
      <c r="Y419" s="377"/>
      <c r="Z419" s="376"/>
      <c r="AA419" s="377"/>
      <c r="AB419" s="378"/>
    </row>
    <row r="420" spans="1:28" s="379" customFormat="1" x14ac:dyDescent="0.25">
      <c r="A420" s="2"/>
      <c r="B420" s="2"/>
      <c r="C420" s="2"/>
      <c r="D420" s="2"/>
      <c r="E420" s="2"/>
      <c r="F420" s="2"/>
      <c r="G420" s="2"/>
      <c r="H420" s="2"/>
      <c r="I420" s="2"/>
      <c r="J420" s="2"/>
      <c r="K420" s="2"/>
      <c r="L420" s="2"/>
      <c r="M420" s="2"/>
      <c r="N420" s="376"/>
      <c r="O420" s="376"/>
      <c r="P420" s="4"/>
      <c r="Q420" s="376"/>
      <c r="R420" s="376"/>
      <c r="S420" s="376"/>
      <c r="T420" s="376"/>
      <c r="U420" s="377"/>
      <c r="V420" s="376"/>
      <c r="W420" s="377"/>
      <c r="X420" s="376"/>
      <c r="Y420" s="377"/>
      <c r="Z420" s="376"/>
      <c r="AA420" s="377"/>
      <c r="AB420" s="378"/>
    </row>
    <row r="421" spans="1:28" s="379" customFormat="1" x14ac:dyDescent="0.25">
      <c r="A421" s="2"/>
      <c r="B421" s="2"/>
      <c r="C421" s="2"/>
      <c r="D421" s="2"/>
      <c r="E421" s="2"/>
      <c r="F421" s="2"/>
      <c r="G421" s="2"/>
      <c r="H421" s="2"/>
      <c r="I421" s="2"/>
      <c r="J421" s="2"/>
      <c r="K421" s="2"/>
      <c r="L421" s="2"/>
      <c r="M421" s="2"/>
      <c r="N421" s="376"/>
      <c r="O421" s="376"/>
      <c r="P421" s="4"/>
      <c r="Q421" s="376"/>
      <c r="R421" s="376"/>
      <c r="S421" s="376"/>
      <c r="T421" s="376"/>
      <c r="U421" s="377"/>
      <c r="V421" s="376"/>
      <c r="W421" s="377"/>
      <c r="X421" s="376"/>
      <c r="Y421" s="377"/>
      <c r="Z421" s="376"/>
      <c r="AA421" s="377"/>
      <c r="AB421" s="378"/>
    </row>
    <row r="422" spans="1:28" s="379" customFormat="1" x14ac:dyDescent="0.25">
      <c r="A422" s="2"/>
      <c r="B422" s="2"/>
      <c r="C422" s="2"/>
      <c r="D422" s="2"/>
      <c r="E422" s="2"/>
      <c r="F422" s="2"/>
      <c r="G422" s="2"/>
      <c r="H422" s="2"/>
      <c r="I422" s="2"/>
      <c r="J422" s="2"/>
      <c r="K422" s="2"/>
      <c r="L422" s="2"/>
      <c r="M422" s="2"/>
      <c r="N422" s="376"/>
      <c r="O422" s="376"/>
      <c r="P422" s="4"/>
      <c r="Q422" s="376"/>
      <c r="R422" s="376"/>
      <c r="S422" s="376"/>
      <c r="T422" s="376"/>
      <c r="U422" s="377"/>
      <c r="V422" s="376"/>
      <c r="W422" s="377"/>
      <c r="X422" s="376"/>
      <c r="Y422" s="377"/>
      <c r="Z422" s="376"/>
      <c r="AA422" s="377"/>
      <c r="AB422" s="378"/>
    </row>
    <row r="423" spans="1:28" s="379" customFormat="1" x14ac:dyDescent="0.25">
      <c r="A423" s="2"/>
      <c r="B423" s="2"/>
      <c r="C423" s="2"/>
      <c r="D423" s="2"/>
      <c r="E423" s="2"/>
      <c r="F423" s="2"/>
      <c r="G423" s="2"/>
      <c r="H423" s="2"/>
      <c r="I423" s="2"/>
      <c r="J423" s="2"/>
      <c r="K423" s="2"/>
      <c r="L423" s="2"/>
      <c r="M423" s="2"/>
      <c r="N423" s="376"/>
      <c r="O423" s="376"/>
      <c r="P423" s="4"/>
      <c r="Q423" s="376"/>
      <c r="R423" s="376"/>
      <c r="S423" s="376"/>
      <c r="T423" s="376"/>
      <c r="U423" s="377"/>
      <c r="V423" s="376"/>
      <c r="W423" s="377"/>
      <c r="X423" s="376"/>
      <c r="Y423" s="377"/>
      <c r="Z423" s="376"/>
      <c r="AA423" s="377"/>
      <c r="AB423" s="378"/>
    </row>
    <row r="424" spans="1:28" s="379" customFormat="1" x14ac:dyDescent="0.25">
      <c r="A424" s="2"/>
      <c r="B424" s="2"/>
      <c r="C424" s="2"/>
      <c r="D424" s="2"/>
      <c r="E424" s="2"/>
      <c r="F424" s="2"/>
      <c r="G424" s="2"/>
      <c r="H424" s="2"/>
      <c r="I424" s="2"/>
      <c r="J424" s="2"/>
      <c r="K424" s="2"/>
      <c r="L424" s="2"/>
      <c r="M424" s="2"/>
      <c r="N424" s="376"/>
      <c r="O424" s="376"/>
      <c r="P424" s="4"/>
      <c r="Q424" s="376"/>
      <c r="R424" s="376"/>
      <c r="S424" s="376"/>
      <c r="T424" s="376"/>
      <c r="U424" s="377"/>
      <c r="V424" s="376"/>
      <c r="W424" s="377"/>
      <c r="X424" s="376"/>
      <c r="Y424" s="377"/>
      <c r="Z424" s="376"/>
      <c r="AA424" s="377"/>
      <c r="AB424" s="378"/>
    </row>
    <row r="425" spans="1:28" s="379" customFormat="1" x14ac:dyDescent="0.25">
      <c r="A425" s="2"/>
      <c r="B425" s="2"/>
      <c r="C425" s="2"/>
      <c r="D425" s="2"/>
      <c r="E425" s="2"/>
      <c r="F425" s="2"/>
      <c r="G425" s="2"/>
      <c r="H425" s="2"/>
      <c r="I425" s="2"/>
      <c r="J425" s="2"/>
      <c r="K425" s="2"/>
      <c r="L425" s="2"/>
      <c r="M425" s="2"/>
      <c r="N425" s="376"/>
      <c r="O425" s="376"/>
      <c r="P425" s="4"/>
      <c r="Q425" s="376"/>
      <c r="R425" s="376"/>
      <c r="S425" s="376"/>
      <c r="T425" s="376"/>
      <c r="U425" s="377"/>
      <c r="V425" s="376"/>
      <c r="W425" s="377"/>
      <c r="X425" s="376"/>
      <c r="Y425" s="377"/>
      <c r="Z425" s="376"/>
      <c r="AA425" s="377"/>
      <c r="AB425" s="378"/>
    </row>
    <row r="426" spans="1:28" s="379" customFormat="1" x14ac:dyDescent="0.25">
      <c r="A426" s="2"/>
      <c r="B426" s="2"/>
      <c r="C426" s="2"/>
      <c r="D426" s="2"/>
      <c r="E426" s="2"/>
      <c r="F426" s="2"/>
      <c r="G426" s="2"/>
      <c r="H426" s="2"/>
      <c r="I426" s="2"/>
      <c r="J426" s="2"/>
      <c r="K426" s="2"/>
      <c r="L426" s="2"/>
      <c r="M426" s="2"/>
      <c r="N426" s="376"/>
      <c r="O426" s="376"/>
      <c r="P426" s="4"/>
      <c r="Q426" s="376"/>
      <c r="R426" s="376"/>
      <c r="S426" s="376"/>
      <c r="T426" s="376"/>
      <c r="U426" s="377"/>
      <c r="V426" s="376"/>
      <c r="W426" s="377"/>
      <c r="X426" s="376"/>
      <c r="Y426" s="377"/>
      <c r="Z426" s="376"/>
      <c r="AA426" s="377"/>
      <c r="AB426" s="378"/>
    </row>
    <row r="427" spans="1:28" s="379" customFormat="1" x14ac:dyDescent="0.25">
      <c r="A427" s="2"/>
      <c r="B427" s="2"/>
      <c r="C427" s="2"/>
      <c r="D427" s="2"/>
      <c r="E427" s="2"/>
      <c r="F427" s="2"/>
      <c r="G427" s="2"/>
      <c r="H427" s="2"/>
      <c r="I427" s="2"/>
      <c r="J427" s="2"/>
      <c r="K427" s="2"/>
      <c r="L427" s="2"/>
      <c r="M427" s="2"/>
      <c r="N427" s="376"/>
      <c r="O427" s="376"/>
      <c r="P427" s="4"/>
      <c r="Q427" s="376"/>
      <c r="R427" s="376"/>
      <c r="S427" s="376"/>
      <c r="T427" s="376"/>
      <c r="U427" s="377"/>
      <c r="V427" s="376"/>
      <c r="W427" s="377"/>
      <c r="X427" s="376"/>
      <c r="Y427" s="377"/>
      <c r="Z427" s="376"/>
      <c r="AA427" s="377"/>
      <c r="AB427" s="378"/>
    </row>
    <row r="428" spans="1:28" s="379" customFormat="1" x14ac:dyDescent="0.25">
      <c r="A428" s="2"/>
      <c r="B428" s="2"/>
      <c r="C428" s="2"/>
      <c r="D428" s="2"/>
      <c r="E428" s="2"/>
      <c r="F428" s="2"/>
      <c r="G428" s="2"/>
      <c r="H428" s="2"/>
      <c r="I428" s="2"/>
      <c r="J428" s="2"/>
      <c r="K428" s="2"/>
      <c r="L428" s="2"/>
      <c r="M428" s="2"/>
      <c r="N428" s="376"/>
      <c r="O428" s="376"/>
      <c r="P428" s="4"/>
      <c r="Q428" s="376"/>
      <c r="R428" s="376"/>
      <c r="S428" s="376"/>
      <c r="T428" s="376"/>
      <c r="U428" s="377"/>
      <c r="V428" s="376"/>
      <c r="W428" s="377"/>
      <c r="X428" s="376"/>
      <c r="Y428" s="377"/>
      <c r="Z428" s="376"/>
      <c r="AA428" s="377"/>
      <c r="AB428" s="378"/>
    </row>
    <row r="429" spans="1:28" s="379" customFormat="1" x14ac:dyDescent="0.25">
      <c r="A429" s="2"/>
      <c r="B429" s="2"/>
      <c r="C429" s="2"/>
      <c r="D429" s="2"/>
      <c r="E429" s="2"/>
      <c r="F429" s="2"/>
      <c r="G429" s="2"/>
      <c r="H429" s="2"/>
      <c r="I429" s="2"/>
      <c r="J429" s="2"/>
      <c r="K429" s="2"/>
      <c r="L429" s="2"/>
      <c r="M429" s="2"/>
      <c r="N429" s="376"/>
      <c r="O429" s="376"/>
      <c r="P429" s="4"/>
      <c r="Q429" s="376"/>
      <c r="R429" s="376"/>
      <c r="S429" s="376"/>
      <c r="T429" s="376"/>
      <c r="U429" s="377"/>
      <c r="V429" s="376"/>
      <c r="W429" s="377"/>
      <c r="X429" s="376"/>
      <c r="Y429" s="377"/>
      <c r="Z429" s="376"/>
      <c r="AA429" s="377"/>
      <c r="AB429" s="378"/>
    </row>
    <row r="430" spans="1:28" s="379" customFormat="1" x14ac:dyDescent="0.25">
      <c r="A430" s="2"/>
      <c r="B430" s="2"/>
      <c r="C430" s="2"/>
      <c r="D430" s="2"/>
      <c r="E430" s="2"/>
      <c r="F430" s="2"/>
      <c r="G430" s="2"/>
      <c r="H430" s="2"/>
      <c r="I430" s="2"/>
      <c r="J430" s="2"/>
      <c r="K430" s="2"/>
      <c r="L430" s="2"/>
      <c r="M430" s="2"/>
      <c r="N430" s="376"/>
      <c r="O430" s="376"/>
      <c r="P430" s="4"/>
      <c r="Q430" s="376"/>
      <c r="R430" s="376"/>
      <c r="S430" s="376"/>
      <c r="T430" s="376"/>
      <c r="U430" s="377"/>
      <c r="V430" s="376"/>
      <c r="W430" s="377"/>
      <c r="X430" s="376"/>
      <c r="Y430" s="377"/>
      <c r="Z430" s="376"/>
      <c r="AA430" s="377"/>
      <c r="AB430" s="378"/>
    </row>
    <row r="431" spans="1:28" s="379" customFormat="1" x14ac:dyDescent="0.25">
      <c r="A431" s="2"/>
      <c r="B431" s="2"/>
      <c r="C431" s="2"/>
      <c r="D431" s="2"/>
      <c r="E431" s="2"/>
      <c r="F431" s="2"/>
      <c r="G431" s="2"/>
      <c r="H431" s="2"/>
      <c r="I431" s="2"/>
      <c r="J431" s="2"/>
      <c r="K431" s="2"/>
      <c r="L431" s="2"/>
      <c r="M431" s="2"/>
      <c r="N431" s="376"/>
      <c r="O431" s="376"/>
      <c r="P431" s="4"/>
      <c r="Q431" s="376"/>
      <c r="R431" s="376"/>
      <c r="S431" s="376"/>
      <c r="T431" s="376"/>
      <c r="U431" s="377"/>
      <c r="V431" s="376"/>
      <c r="W431" s="377"/>
      <c r="X431" s="376"/>
      <c r="Y431" s="377"/>
      <c r="Z431" s="376"/>
      <c r="AA431" s="377"/>
      <c r="AB431" s="378"/>
    </row>
    <row r="432" spans="1:28" s="379" customFormat="1" x14ac:dyDescent="0.25">
      <c r="A432" s="2"/>
      <c r="B432" s="2"/>
      <c r="C432" s="2"/>
      <c r="D432" s="2"/>
      <c r="E432" s="2"/>
      <c r="F432" s="2"/>
      <c r="G432" s="2"/>
      <c r="H432" s="2"/>
      <c r="I432" s="2"/>
      <c r="J432" s="2"/>
      <c r="K432" s="2"/>
      <c r="L432" s="2"/>
      <c r="M432" s="2"/>
      <c r="N432" s="376"/>
      <c r="O432" s="376"/>
      <c r="P432" s="4"/>
      <c r="Q432" s="376"/>
      <c r="R432" s="376"/>
      <c r="S432" s="376"/>
      <c r="T432" s="376"/>
      <c r="U432" s="377"/>
      <c r="V432" s="376"/>
      <c r="W432" s="377"/>
      <c r="X432" s="376"/>
      <c r="Y432" s="377"/>
      <c r="Z432" s="376"/>
      <c r="AA432" s="377"/>
      <c r="AB432" s="378"/>
    </row>
    <row r="433" spans="1:28" s="379" customFormat="1" x14ac:dyDescent="0.25">
      <c r="A433" s="2"/>
      <c r="B433" s="2"/>
      <c r="C433" s="2"/>
      <c r="D433" s="2"/>
      <c r="E433" s="2"/>
      <c r="F433" s="2"/>
      <c r="G433" s="2"/>
      <c r="H433" s="2"/>
      <c r="I433" s="2"/>
      <c r="J433" s="2"/>
      <c r="K433" s="2"/>
      <c r="L433" s="2"/>
      <c r="M433" s="2"/>
      <c r="N433" s="376"/>
      <c r="O433" s="376"/>
      <c r="P433" s="4"/>
      <c r="Q433" s="376"/>
      <c r="R433" s="376"/>
      <c r="S433" s="376"/>
      <c r="T433" s="376"/>
      <c r="U433" s="377"/>
      <c r="V433" s="376"/>
      <c r="W433" s="377"/>
      <c r="X433" s="376"/>
      <c r="Y433" s="377"/>
      <c r="Z433" s="376"/>
      <c r="AA433" s="377"/>
      <c r="AB433" s="378"/>
    </row>
    <row r="434" spans="1:28" s="379" customFormat="1" x14ac:dyDescent="0.25">
      <c r="A434" s="2"/>
      <c r="B434" s="2"/>
      <c r="C434" s="2"/>
      <c r="D434" s="2"/>
      <c r="E434" s="2"/>
      <c r="F434" s="2"/>
      <c r="G434" s="2"/>
      <c r="H434" s="2"/>
      <c r="I434" s="2"/>
      <c r="J434" s="2"/>
      <c r="K434" s="2"/>
      <c r="L434" s="2"/>
      <c r="M434" s="2"/>
      <c r="N434" s="376"/>
      <c r="O434" s="376"/>
      <c r="P434" s="4"/>
      <c r="Q434" s="376"/>
      <c r="R434" s="376"/>
      <c r="S434" s="376"/>
      <c r="T434" s="376"/>
      <c r="U434" s="377"/>
      <c r="V434" s="376"/>
      <c r="W434" s="377"/>
      <c r="X434" s="376"/>
      <c r="Y434" s="377"/>
      <c r="Z434" s="376"/>
      <c r="AA434" s="377"/>
      <c r="AB434" s="378"/>
    </row>
    <row r="435" spans="1:28" s="379" customFormat="1" x14ac:dyDescent="0.25">
      <c r="A435" s="2"/>
      <c r="B435" s="2"/>
      <c r="C435" s="2"/>
      <c r="D435" s="2"/>
      <c r="E435" s="2"/>
      <c r="F435" s="2"/>
      <c r="G435" s="2"/>
      <c r="H435" s="2"/>
      <c r="I435" s="2"/>
      <c r="J435" s="2"/>
      <c r="K435" s="2"/>
      <c r="L435" s="2"/>
      <c r="M435" s="2"/>
      <c r="N435" s="376"/>
      <c r="O435" s="376"/>
      <c r="P435" s="4"/>
      <c r="Q435" s="376"/>
      <c r="R435" s="376"/>
      <c r="S435" s="376"/>
      <c r="T435" s="376"/>
      <c r="U435" s="377"/>
      <c r="V435" s="376"/>
      <c r="W435" s="377"/>
      <c r="X435" s="376"/>
      <c r="Y435" s="377"/>
      <c r="Z435" s="376"/>
      <c r="AA435" s="377"/>
      <c r="AB435" s="378"/>
    </row>
    <row r="436" spans="1:28" s="379" customFormat="1" x14ac:dyDescent="0.25">
      <c r="A436" s="2"/>
      <c r="B436" s="2"/>
      <c r="C436" s="2"/>
      <c r="D436" s="2"/>
      <c r="E436" s="2"/>
      <c r="F436" s="2"/>
      <c r="G436" s="2"/>
      <c r="H436" s="2"/>
      <c r="I436" s="2"/>
      <c r="J436" s="2"/>
      <c r="K436" s="2"/>
      <c r="L436" s="2"/>
      <c r="M436" s="2"/>
      <c r="N436" s="376"/>
      <c r="O436" s="376"/>
      <c r="P436" s="4"/>
      <c r="Q436" s="376"/>
      <c r="R436" s="376"/>
      <c r="S436" s="376"/>
      <c r="T436" s="376"/>
      <c r="U436" s="377"/>
      <c r="V436" s="376"/>
      <c r="W436" s="377"/>
      <c r="X436" s="376"/>
      <c r="Y436" s="377"/>
      <c r="Z436" s="376"/>
      <c r="AA436" s="377"/>
      <c r="AB436" s="378"/>
    </row>
    <row r="437" spans="1:28" s="379" customFormat="1" x14ac:dyDescent="0.25">
      <c r="A437" s="2"/>
      <c r="B437" s="2"/>
      <c r="C437" s="2"/>
      <c r="D437" s="2"/>
      <c r="E437" s="2"/>
      <c r="F437" s="2"/>
      <c r="G437" s="2"/>
      <c r="H437" s="2"/>
      <c r="I437" s="2"/>
      <c r="J437" s="2"/>
      <c r="K437" s="2"/>
      <c r="L437" s="2"/>
      <c r="M437" s="2"/>
      <c r="N437" s="376"/>
      <c r="O437" s="376"/>
      <c r="P437" s="4"/>
      <c r="Q437" s="376"/>
      <c r="R437" s="376"/>
      <c r="S437" s="376"/>
      <c r="T437" s="376"/>
      <c r="U437" s="377"/>
      <c r="V437" s="376"/>
      <c r="W437" s="377"/>
      <c r="X437" s="376"/>
      <c r="Y437" s="377"/>
      <c r="Z437" s="376"/>
      <c r="AA437" s="377"/>
      <c r="AB437" s="378"/>
    </row>
    <row r="438" spans="1:28" s="379" customFormat="1" x14ac:dyDescent="0.25">
      <c r="A438" s="2"/>
      <c r="B438" s="2"/>
      <c r="C438" s="2"/>
      <c r="D438" s="2"/>
      <c r="E438" s="2"/>
      <c r="F438" s="2"/>
      <c r="G438" s="2"/>
      <c r="H438" s="2"/>
      <c r="I438" s="2"/>
      <c r="J438" s="2"/>
      <c r="K438" s="2"/>
      <c r="L438" s="2"/>
      <c r="M438" s="2"/>
      <c r="N438" s="376"/>
      <c r="O438" s="376"/>
      <c r="P438" s="4"/>
      <c r="Q438" s="376"/>
      <c r="R438" s="376"/>
      <c r="S438" s="376"/>
      <c r="T438" s="376"/>
      <c r="U438" s="377"/>
      <c r="V438" s="376"/>
      <c r="W438" s="377"/>
      <c r="X438" s="376"/>
      <c r="Y438" s="377"/>
      <c r="Z438" s="376"/>
      <c r="AA438" s="377"/>
      <c r="AB438" s="378"/>
    </row>
    <row r="439" spans="1:28" s="379" customFormat="1" x14ac:dyDescent="0.25">
      <c r="A439" s="2"/>
      <c r="B439" s="2"/>
      <c r="C439" s="2"/>
      <c r="D439" s="2"/>
      <c r="E439" s="2"/>
      <c r="F439" s="2"/>
      <c r="G439" s="2"/>
      <c r="H439" s="2"/>
      <c r="I439" s="2"/>
      <c r="J439" s="2"/>
      <c r="K439" s="2"/>
      <c r="L439" s="2"/>
      <c r="M439" s="2"/>
      <c r="N439" s="376"/>
      <c r="O439" s="376"/>
      <c r="P439" s="4"/>
      <c r="Q439" s="376"/>
      <c r="R439" s="376"/>
      <c r="S439" s="376"/>
      <c r="T439" s="376"/>
      <c r="U439" s="377"/>
      <c r="V439" s="376"/>
      <c r="W439" s="377"/>
      <c r="X439" s="376"/>
      <c r="Y439" s="377"/>
      <c r="Z439" s="376"/>
      <c r="AA439" s="377"/>
      <c r="AB439" s="378"/>
    </row>
    <row r="440" spans="1:28" s="379" customFormat="1" x14ac:dyDescent="0.25">
      <c r="A440" s="2"/>
      <c r="B440" s="2"/>
      <c r="C440" s="2"/>
      <c r="D440" s="2"/>
      <c r="E440" s="2"/>
      <c r="F440" s="2"/>
      <c r="G440" s="2"/>
      <c r="H440" s="2"/>
      <c r="I440" s="2"/>
      <c r="J440" s="2"/>
      <c r="K440" s="2"/>
      <c r="L440" s="2"/>
      <c r="M440" s="2"/>
      <c r="N440" s="376"/>
      <c r="O440" s="376"/>
      <c r="P440" s="4"/>
      <c r="Q440" s="376"/>
      <c r="R440" s="376"/>
      <c r="S440" s="376"/>
      <c r="T440" s="376"/>
      <c r="U440" s="377"/>
      <c r="V440" s="376"/>
      <c r="W440" s="377"/>
      <c r="X440" s="376"/>
      <c r="Y440" s="377"/>
      <c r="Z440" s="376"/>
      <c r="AA440" s="377"/>
      <c r="AB440" s="378"/>
    </row>
    <row r="441" spans="1:28" s="379" customFormat="1" x14ac:dyDescent="0.25">
      <c r="A441" s="2"/>
      <c r="B441" s="2"/>
      <c r="C441" s="2"/>
      <c r="D441" s="2"/>
      <c r="E441" s="2"/>
      <c r="F441" s="2"/>
      <c r="G441" s="2"/>
      <c r="H441" s="2"/>
      <c r="I441" s="2"/>
      <c r="J441" s="2"/>
      <c r="K441" s="2"/>
      <c r="L441" s="2"/>
      <c r="M441" s="2"/>
      <c r="N441" s="376"/>
      <c r="O441" s="376"/>
      <c r="P441" s="4"/>
      <c r="Q441" s="376"/>
      <c r="R441" s="376"/>
      <c r="S441" s="376"/>
      <c r="T441" s="376"/>
      <c r="U441" s="377"/>
      <c r="V441" s="376"/>
      <c r="W441" s="377"/>
      <c r="X441" s="376"/>
      <c r="Y441" s="377"/>
      <c r="Z441" s="376"/>
      <c r="AA441" s="377"/>
      <c r="AB441" s="378"/>
    </row>
    <row r="442" spans="1:28" s="379" customFormat="1" x14ac:dyDescent="0.25">
      <c r="A442" s="2"/>
      <c r="B442" s="2"/>
      <c r="C442" s="2"/>
      <c r="D442" s="2"/>
      <c r="E442" s="2"/>
      <c r="F442" s="2"/>
      <c r="G442" s="2"/>
      <c r="H442" s="2"/>
      <c r="I442" s="2"/>
      <c r="J442" s="2"/>
      <c r="K442" s="2"/>
      <c r="L442" s="2"/>
      <c r="M442" s="2"/>
      <c r="N442" s="376"/>
      <c r="O442" s="376"/>
      <c r="P442" s="4"/>
      <c r="Q442" s="376"/>
      <c r="R442" s="376"/>
      <c r="S442" s="376"/>
      <c r="T442" s="376"/>
      <c r="U442" s="377"/>
      <c r="V442" s="376"/>
      <c r="W442" s="377"/>
      <c r="X442" s="376"/>
      <c r="Y442" s="377"/>
      <c r="Z442" s="376"/>
      <c r="AA442" s="377"/>
      <c r="AB442" s="378"/>
    </row>
    <row r="443" spans="1:28" s="379" customFormat="1" x14ac:dyDescent="0.25">
      <c r="A443" s="2"/>
      <c r="B443" s="2"/>
      <c r="C443" s="2"/>
      <c r="D443" s="2"/>
      <c r="E443" s="2"/>
      <c r="F443" s="2"/>
      <c r="G443" s="2"/>
      <c r="H443" s="2"/>
      <c r="I443" s="2"/>
      <c r="J443" s="2"/>
      <c r="K443" s="2"/>
      <c r="L443" s="2"/>
      <c r="M443" s="2"/>
      <c r="N443" s="376"/>
      <c r="O443" s="376"/>
      <c r="P443" s="4"/>
      <c r="Q443" s="376"/>
      <c r="R443" s="376"/>
      <c r="S443" s="376"/>
      <c r="T443" s="376"/>
      <c r="U443" s="377"/>
      <c r="V443" s="376"/>
      <c r="W443" s="377"/>
      <c r="X443" s="376"/>
      <c r="Y443" s="377"/>
      <c r="Z443" s="376"/>
      <c r="AA443" s="377"/>
      <c r="AB443" s="378"/>
    </row>
    <row r="444" spans="1:28" s="379" customFormat="1" x14ac:dyDescent="0.25">
      <c r="A444" s="2"/>
      <c r="B444" s="2"/>
      <c r="C444" s="2"/>
      <c r="D444" s="2"/>
      <c r="E444" s="2"/>
      <c r="F444" s="2"/>
      <c r="G444" s="2"/>
      <c r="H444" s="2"/>
      <c r="I444" s="2"/>
      <c r="J444" s="2"/>
      <c r="K444" s="2"/>
      <c r="L444" s="2"/>
      <c r="M444" s="2"/>
      <c r="N444" s="376"/>
      <c r="O444" s="376"/>
      <c r="P444" s="4"/>
      <c r="Q444" s="376"/>
      <c r="R444" s="376"/>
      <c r="S444" s="376"/>
      <c r="T444" s="376"/>
      <c r="U444" s="377"/>
      <c r="V444" s="376"/>
      <c r="W444" s="377"/>
      <c r="X444" s="376"/>
      <c r="Y444" s="377"/>
      <c r="Z444" s="376"/>
      <c r="AA444" s="377"/>
      <c r="AB444" s="378"/>
    </row>
    <row r="445" spans="1:28" s="379" customFormat="1" x14ac:dyDescent="0.25">
      <c r="A445" s="2"/>
      <c r="B445" s="2"/>
      <c r="C445" s="2"/>
      <c r="D445" s="2"/>
      <c r="E445" s="2"/>
      <c r="F445" s="2"/>
      <c r="G445" s="2"/>
      <c r="H445" s="2"/>
      <c r="I445" s="2"/>
      <c r="J445" s="2"/>
      <c r="K445" s="2"/>
      <c r="L445" s="2"/>
      <c r="M445" s="2"/>
      <c r="N445" s="376"/>
      <c r="O445" s="376"/>
      <c r="P445" s="4"/>
      <c r="Q445" s="376"/>
      <c r="R445" s="376"/>
      <c r="S445" s="376"/>
      <c r="T445" s="376"/>
      <c r="U445" s="377"/>
      <c r="V445" s="376"/>
      <c r="W445" s="377"/>
      <c r="X445" s="376"/>
      <c r="Y445" s="377"/>
      <c r="Z445" s="376"/>
      <c r="AA445" s="377"/>
      <c r="AB445" s="378"/>
    </row>
    <row r="446" spans="1:28" s="379" customFormat="1" x14ac:dyDescent="0.25">
      <c r="A446" s="2"/>
      <c r="B446" s="2"/>
      <c r="C446" s="2"/>
      <c r="D446" s="2"/>
      <c r="E446" s="2"/>
      <c r="F446" s="2"/>
      <c r="G446" s="2"/>
      <c r="H446" s="2"/>
      <c r="I446" s="2"/>
      <c r="J446" s="2"/>
      <c r="K446" s="2"/>
      <c r="L446" s="2"/>
      <c r="M446" s="2"/>
      <c r="N446" s="376"/>
      <c r="O446" s="376"/>
      <c r="P446" s="4"/>
      <c r="Q446" s="376"/>
      <c r="R446" s="376"/>
      <c r="S446" s="376"/>
      <c r="T446" s="376"/>
      <c r="U446" s="377"/>
      <c r="V446" s="376"/>
      <c r="W446" s="377"/>
      <c r="X446" s="376"/>
      <c r="Y446" s="377"/>
      <c r="Z446" s="376"/>
      <c r="AA446" s="377"/>
      <c r="AB446" s="378"/>
    </row>
    <row r="447" spans="1:28" s="379" customFormat="1" x14ac:dyDescent="0.25">
      <c r="A447" s="2"/>
      <c r="B447" s="2"/>
      <c r="C447" s="2"/>
      <c r="D447" s="2"/>
      <c r="E447" s="2"/>
      <c r="F447" s="2"/>
      <c r="G447" s="2"/>
      <c r="H447" s="2"/>
      <c r="I447" s="2"/>
      <c r="J447" s="2"/>
      <c r="K447" s="2"/>
      <c r="L447" s="2"/>
      <c r="M447" s="2"/>
      <c r="N447" s="376"/>
      <c r="O447" s="376"/>
      <c r="P447" s="4"/>
      <c r="Q447" s="376"/>
      <c r="R447" s="376"/>
      <c r="S447" s="376"/>
      <c r="T447" s="376"/>
      <c r="U447" s="377"/>
      <c r="V447" s="376"/>
      <c r="W447" s="377"/>
      <c r="X447" s="376"/>
      <c r="Y447" s="377"/>
      <c r="Z447" s="376"/>
      <c r="AA447" s="377"/>
      <c r="AB447" s="378"/>
    </row>
    <row r="448" spans="1:28" s="379" customFormat="1" x14ac:dyDescent="0.25">
      <c r="A448" s="2"/>
      <c r="B448" s="2"/>
      <c r="C448" s="2"/>
      <c r="D448" s="2"/>
      <c r="E448" s="2"/>
      <c r="F448" s="2"/>
      <c r="G448" s="2"/>
      <c r="H448" s="2"/>
      <c r="I448" s="2"/>
      <c r="J448" s="2"/>
      <c r="K448" s="2"/>
      <c r="L448" s="2"/>
      <c r="M448" s="2"/>
      <c r="N448" s="376"/>
      <c r="O448" s="376"/>
      <c r="P448" s="4"/>
      <c r="Q448" s="376"/>
      <c r="R448" s="376"/>
      <c r="S448" s="376"/>
      <c r="T448" s="376"/>
      <c r="U448" s="377"/>
      <c r="V448" s="376"/>
      <c r="W448" s="377"/>
      <c r="X448" s="376"/>
      <c r="Y448" s="377"/>
      <c r="Z448" s="376"/>
      <c r="AA448" s="377"/>
      <c r="AB448" s="378"/>
    </row>
    <row r="449" spans="1:28" s="379" customFormat="1" x14ac:dyDescent="0.25">
      <c r="A449" s="2"/>
      <c r="B449" s="2"/>
      <c r="C449" s="2"/>
      <c r="D449" s="2"/>
      <c r="E449" s="2"/>
      <c r="F449" s="2"/>
      <c r="G449" s="2"/>
      <c r="H449" s="2"/>
      <c r="I449" s="2"/>
      <c r="J449" s="2"/>
      <c r="K449" s="2"/>
      <c r="L449" s="2"/>
      <c r="M449" s="2"/>
      <c r="N449" s="376"/>
      <c r="O449" s="376"/>
      <c r="P449" s="4"/>
      <c r="Q449" s="376"/>
      <c r="R449" s="376"/>
      <c r="S449" s="376"/>
      <c r="T449" s="376"/>
      <c r="U449" s="377"/>
      <c r="V449" s="376"/>
      <c r="W449" s="377"/>
      <c r="X449" s="376"/>
      <c r="Y449" s="377"/>
      <c r="Z449" s="376"/>
      <c r="AA449" s="377"/>
      <c r="AB449" s="378"/>
    </row>
    <row r="450" spans="1:28" s="379" customFormat="1" x14ac:dyDescent="0.25">
      <c r="A450" s="2"/>
      <c r="B450" s="2"/>
      <c r="C450" s="2"/>
      <c r="D450" s="2"/>
      <c r="E450" s="2"/>
      <c r="F450" s="2"/>
      <c r="G450" s="2"/>
      <c r="H450" s="2"/>
      <c r="I450" s="2"/>
      <c r="J450" s="2"/>
      <c r="K450" s="2"/>
      <c r="L450" s="2"/>
      <c r="M450" s="2"/>
      <c r="N450" s="376"/>
      <c r="O450" s="376"/>
      <c r="P450" s="4"/>
      <c r="Q450" s="376"/>
      <c r="R450" s="376"/>
      <c r="S450" s="376"/>
      <c r="T450" s="376"/>
      <c r="U450" s="377"/>
      <c r="V450" s="376"/>
      <c r="W450" s="377"/>
      <c r="X450" s="376"/>
      <c r="Y450" s="377"/>
      <c r="Z450" s="376"/>
      <c r="AA450" s="377"/>
      <c r="AB450" s="378"/>
    </row>
    <row r="451" spans="1:28" s="379" customFormat="1" x14ac:dyDescent="0.25">
      <c r="A451" s="2"/>
      <c r="B451" s="2"/>
      <c r="C451" s="2"/>
      <c r="D451" s="2"/>
      <c r="E451" s="2"/>
      <c r="F451" s="2"/>
      <c r="G451" s="2"/>
      <c r="H451" s="2"/>
      <c r="I451" s="2"/>
      <c r="J451" s="2"/>
      <c r="K451" s="2"/>
      <c r="L451" s="2"/>
      <c r="M451" s="2"/>
      <c r="N451" s="376"/>
      <c r="O451" s="376"/>
      <c r="P451" s="4"/>
      <c r="Q451" s="376"/>
      <c r="R451" s="376"/>
      <c r="S451" s="376"/>
      <c r="T451" s="376"/>
      <c r="U451" s="377"/>
      <c r="V451" s="376"/>
      <c r="W451" s="377"/>
      <c r="X451" s="376"/>
      <c r="Y451" s="377"/>
      <c r="Z451" s="376"/>
      <c r="AA451" s="377"/>
      <c r="AB451" s="378"/>
    </row>
    <row r="452" spans="1:28" s="379" customFormat="1" x14ac:dyDescent="0.25">
      <c r="A452" s="2"/>
      <c r="B452" s="2"/>
      <c r="C452" s="2"/>
      <c r="D452" s="2"/>
      <c r="E452" s="2"/>
      <c r="F452" s="2"/>
      <c r="G452" s="2"/>
      <c r="H452" s="2"/>
      <c r="I452" s="2"/>
      <c r="J452" s="2"/>
      <c r="K452" s="2"/>
      <c r="L452" s="2"/>
      <c r="M452" s="2"/>
      <c r="N452" s="376"/>
      <c r="O452" s="376"/>
      <c r="P452" s="4"/>
      <c r="Q452" s="376"/>
      <c r="R452" s="376"/>
      <c r="S452" s="376"/>
      <c r="T452" s="376"/>
      <c r="U452" s="377"/>
      <c r="V452" s="376"/>
      <c r="W452" s="377"/>
      <c r="X452" s="376"/>
      <c r="Y452" s="377"/>
      <c r="Z452" s="376"/>
      <c r="AA452" s="377"/>
      <c r="AB452" s="378"/>
    </row>
    <row r="453" spans="1:28" s="379" customFormat="1" x14ac:dyDescent="0.25">
      <c r="A453" s="2"/>
      <c r="B453" s="2"/>
      <c r="C453" s="2"/>
      <c r="D453" s="2"/>
      <c r="E453" s="2"/>
      <c r="F453" s="2"/>
      <c r="G453" s="2"/>
      <c r="H453" s="2"/>
      <c r="I453" s="2"/>
      <c r="J453" s="2"/>
      <c r="K453" s="2"/>
      <c r="L453" s="2"/>
      <c r="M453" s="2"/>
      <c r="N453" s="376"/>
      <c r="O453" s="376"/>
      <c r="P453" s="4"/>
      <c r="Q453" s="376"/>
      <c r="R453" s="376"/>
      <c r="S453" s="376"/>
      <c r="T453" s="376"/>
      <c r="U453" s="377"/>
      <c r="V453" s="376"/>
      <c r="W453" s="377"/>
      <c r="X453" s="376"/>
      <c r="Y453" s="377"/>
      <c r="Z453" s="376"/>
      <c r="AA453" s="377"/>
      <c r="AB453" s="378"/>
    </row>
    <row r="454" spans="1:28" s="379" customFormat="1" x14ac:dyDescent="0.25">
      <c r="A454" s="2"/>
      <c r="B454" s="2"/>
      <c r="C454" s="2"/>
      <c r="D454" s="2"/>
      <c r="E454" s="2"/>
      <c r="F454" s="2"/>
      <c r="G454" s="2"/>
      <c r="H454" s="2"/>
      <c r="I454" s="2"/>
      <c r="J454" s="2"/>
      <c r="K454" s="2"/>
      <c r="L454" s="2"/>
      <c r="M454" s="2"/>
      <c r="N454" s="376"/>
      <c r="O454" s="376"/>
      <c r="P454" s="4"/>
      <c r="Q454" s="376"/>
      <c r="R454" s="376"/>
      <c r="S454" s="376"/>
      <c r="T454" s="376"/>
      <c r="U454" s="377"/>
      <c r="V454" s="376"/>
      <c r="W454" s="377"/>
      <c r="X454" s="376"/>
      <c r="Y454" s="377"/>
      <c r="Z454" s="376"/>
      <c r="AA454" s="377"/>
      <c r="AB454" s="378"/>
    </row>
    <row r="455" spans="1:28" s="379" customFormat="1" x14ac:dyDescent="0.25">
      <c r="A455" s="2"/>
      <c r="B455" s="2"/>
      <c r="C455" s="2"/>
      <c r="D455" s="2"/>
      <c r="E455" s="2"/>
      <c r="F455" s="2"/>
      <c r="G455" s="2"/>
      <c r="H455" s="2"/>
      <c r="I455" s="2"/>
      <c r="J455" s="2"/>
      <c r="K455" s="2"/>
      <c r="L455" s="2"/>
      <c r="M455" s="2"/>
      <c r="N455" s="376"/>
      <c r="O455" s="376"/>
      <c r="P455" s="4"/>
      <c r="Q455" s="376"/>
      <c r="R455" s="376"/>
      <c r="S455" s="376"/>
      <c r="T455" s="376"/>
      <c r="U455" s="377"/>
      <c r="V455" s="376"/>
      <c r="W455" s="377"/>
      <c r="X455" s="376"/>
      <c r="Y455" s="377"/>
      <c r="Z455" s="376"/>
      <c r="AA455" s="377"/>
      <c r="AB455" s="378"/>
    </row>
    <row r="456" spans="1:28" s="379" customFormat="1" x14ac:dyDescent="0.25">
      <c r="A456" s="2"/>
      <c r="B456" s="2"/>
      <c r="C456" s="2"/>
      <c r="D456" s="2"/>
      <c r="E456" s="2"/>
      <c r="F456" s="2"/>
      <c r="G456" s="2"/>
      <c r="H456" s="2"/>
      <c r="I456" s="2"/>
      <c r="J456" s="2"/>
      <c r="K456" s="2"/>
      <c r="L456" s="2"/>
      <c r="M456" s="2"/>
      <c r="N456" s="376"/>
      <c r="O456" s="376"/>
      <c r="P456" s="4"/>
      <c r="Q456" s="376"/>
      <c r="R456" s="376"/>
      <c r="S456" s="376"/>
      <c r="T456" s="376"/>
      <c r="U456" s="377"/>
      <c r="V456" s="376"/>
      <c r="W456" s="377"/>
      <c r="X456" s="376"/>
      <c r="Y456" s="377"/>
      <c r="Z456" s="376"/>
      <c r="AA456" s="377"/>
      <c r="AB456" s="378"/>
    </row>
    <row r="457" spans="1:28" s="379" customFormat="1" x14ac:dyDescent="0.25">
      <c r="A457" s="2"/>
      <c r="B457" s="2"/>
      <c r="C457" s="2"/>
      <c r="D457" s="2"/>
      <c r="E457" s="2"/>
      <c r="F457" s="2"/>
      <c r="G457" s="2"/>
      <c r="H457" s="2"/>
      <c r="I457" s="2"/>
      <c r="J457" s="2"/>
      <c r="K457" s="2"/>
      <c r="L457" s="2"/>
      <c r="M457" s="2"/>
      <c r="N457" s="376"/>
      <c r="O457" s="376"/>
      <c r="P457" s="4"/>
      <c r="Q457" s="376"/>
      <c r="R457" s="376"/>
      <c r="S457" s="376"/>
      <c r="T457" s="376"/>
      <c r="U457" s="377"/>
      <c r="V457" s="376"/>
      <c r="W457" s="377"/>
      <c r="X457" s="376"/>
      <c r="Y457" s="377"/>
      <c r="Z457" s="376"/>
      <c r="AA457" s="377"/>
      <c r="AB457" s="378"/>
    </row>
    <row r="458" spans="1:28" s="379" customFormat="1" x14ac:dyDescent="0.25">
      <c r="A458" s="2"/>
      <c r="B458" s="2"/>
      <c r="C458" s="2"/>
      <c r="D458" s="2"/>
      <c r="E458" s="2"/>
      <c r="F458" s="2"/>
      <c r="G458" s="2"/>
      <c r="H458" s="2"/>
      <c r="I458" s="2"/>
      <c r="J458" s="2"/>
      <c r="K458" s="2"/>
      <c r="L458" s="2"/>
      <c r="M458" s="2"/>
      <c r="N458" s="376"/>
      <c r="O458" s="376"/>
      <c r="P458" s="4"/>
      <c r="Q458" s="376"/>
      <c r="R458" s="376"/>
      <c r="S458" s="376"/>
      <c r="T458" s="376"/>
      <c r="U458" s="377"/>
      <c r="V458" s="376"/>
      <c r="W458" s="377"/>
      <c r="X458" s="376"/>
      <c r="Y458" s="377"/>
      <c r="Z458" s="376"/>
      <c r="AA458" s="377"/>
      <c r="AB458" s="378"/>
    </row>
    <row r="459" spans="1:28" s="379" customFormat="1" x14ac:dyDescent="0.25">
      <c r="A459" s="2"/>
      <c r="B459" s="2"/>
      <c r="C459" s="2"/>
      <c r="D459" s="2"/>
      <c r="E459" s="2"/>
      <c r="F459" s="2"/>
      <c r="G459" s="2"/>
      <c r="H459" s="2"/>
      <c r="I459" s="2"/>
      <c r="J459" s="2"/>
      <c r="K459" s="2"/>
      <c r="L459" s="2"/>
      <c r="M459" s="2"/>
      <c r="N459" s="376"/>
      <c r="O459" s="376"/>
      <c r="P459" s="4"/>
      <c r="Q459" s="376"/>
      <c r="R459" s="376"/>
      <c r="S459" s="376"/>
      <c r="T459" s="376"/>
      <c r="U459" s="377"/>
      <c r="V459" s="376"/>
      <c r="W459" s="377"/>
      <c r="X459" s="376"/>
      <c r="Y459" s="377"/>
      <c r="Z459" s="376"/>
      <c r="AA459" s="377"/>
      <c r="AB459" s="378"/>
    </row>
    <row r="460" spans="1:28" s="379" customFormat="1" x14ac:dyDescent="0.25">
      <c r="A460" s="2"/>
      <c r="B460" s="2"/>
      <c r="C460" s="2"/>
      <c r="D460" s="2"/>
      <c r="E460" s="2"/>
      <c r="F460" s="2"/>
      <c r="G460" s="2"/>
      <c r="H460" s="2"/>
      <c r="I460" s="2"/>
      <c r="J460" s="2"/>
      <c r="K460" s="2"/>
      <c r="L460" s="2"/>
      <c r="M460" s="2"/>
      <c r="N460" s="376"/>
      <c r="O460" s="376"/>
      <c r="P460" s="4"/>
      <c r="Q460" s="376"/>
      <c r="R460" s="376"/>
      <c r="S460" s="376"/>
      <c r="T460" s="376"/>
      <c r="U460" s="377"/>
      <c r="V460" s="376"/>
      <c r="W460" s="377"/>
      <c r="X460" s="376"/>
      <c r="Y460" s="377"/>
      <c r="Z460" s="376"/>
      <c r="AA460" s="377"/>
      <c r="AB460" s="378"/>
    </row>
    <row r="461" spans="1:28" s="379" customFormat="1" x14ac:dyDescent="0.25">
      <c r="A461" s="2"/>
      <c r="B461" s="2"/>
      <c r="C461" s="2"/>
      <c r="D461" s="2"/>
      <c r="E461" s="2"/>
      <c r="F461" s="2"/>
      <c r="G461" s="2"/>
      <c r="H461" s="2"/>
      <c r="I461" s="2"/>
      <c r="J461" s="2"/>
      <c r="K461" s="2"/>
      <c r="L461" s="2"/>
      <c r="M461" s="2"/>
      <c r="N461" s="376"/>
      <c r="O461" s="376"/>
      <c r="P461" s="4"/>
      <c r="Q461" s="376"/>
      <c r="R461" s="376"/>
      <c r="S461" s="376"/>
      <c r="T461" s="376"/>
      <c r="U461" s="377"/>
      <c r="V461" s="376"/>
      <c r="W461" s="377"/>
      <c r="X461" s="376"/>
      <c r="Y461" s="377"/>
      <c r="Z461" s="376"/>
      <c r="AA461" s="377"/>
      <c r="AB461" s="378"/>
    </row>
    <row r="462" spans="1:28" s="379" customFormat="1" x14ac:dyDescent="0.25">
      <c r="A462" s="2"/>
      <c r="B462" s="2"/>
      <c r="C462" s="2"/>
      <c r="D462" s="2"/>
      <c r="E462" s="2"/>
      <c r="F462" s="2"/>
      <c r="G462" s="2"/>
      <c r="H462" s="2"/>
      <c r="I462" s="2"/>
      <c r="J462" s="2"/>
      <c r="K462" s="2"/>
      <c r="L462" s="2"/>
      <c r="M462" s="2"/>
      <c r="N462" s="376"/>
      <c r="O462" s="376"/>
      <c r="P462" s="4"/>
      <c r="Q462" s="376"/>
      <c r="R462" s="376"/>
      <c r="S462" s="376"/>
      <c r="T462" s="376"/>
      <c r="U462" s="377"/>
      <c r="V462" s="376"/>
      <c r="W462" s="377"/>
      <c r="X462" s="376"/>
      <c r="Y462" s="377"/>
      <c r="Z462" s="376"/>
      <c r="AA462" s="377"/>
      <c r="AB462" s="378"/>
    </row>
    <row r="463" spans="1:28" s="379" customFormat="1" x14ac:dyDescent="0.25">
      <c r="A463" s="2"/>
      <c r="B463" s="2"/>
      <c r="C463" s="2"/>
      <c r="D463" s="2"/>
      <c r="E463" s="2"/>
      <c r="F463" s="2"/>
      <c r="G463" s="2"/>
      <c r="H463" s="2"/>
      <c r="I463" s="2"/>
      <c r="J463" s="2"/>
      <c r="K463" s="2"/>
      <c r="L463" s="2"/>
      <c r="M463" s="2"/>
      <c r="N463" s="376"/>
      <c r="O463" s="376"/>
      <c r="P463" s="4"/>
      <c r="Q463" s="376"/>
      <c r="R463" s="376"/>
      <c r="S463" s="376"/>
      <c r="T463" s="376"/>
      <c r="U463" s="377"/>
      <c r="V463" s="376"/>
      <c r="W463" s="377"/>
      <c r="X463" s="376"/>
      <c r="Y463" s="377"/>
      <c r="Z463" s="376"/>
      <c r="AA463" s="377"/>
      <c r="AB463" s="378"/>
    </row>
    <row r="464" spans="1:28" s="379" customFormat="1" x14ac:dyDescent="0.25">
      <c r="A464" s="2"/>
      <c r="B464" s="2"/>
      <c r="C464" s="2"/>
      <c r="D464" s="2"/>
      <c r="E464" s="2"/>
      <c r="F464" s="2"/>
      <c r="G464" s="2"/>
      <c r="H464" s="2"/>
      <c r="I464" s="2"/>
      <c r="J464" s="2"/>
      <c r="K464" s="2"/>
      <c r="L464" s="2"/>
      <c r="M464" s="2"/>
      <c r="N464" s="376"/>
      <c r="O464" s="376"/>
      <c r="P464" s="4"/>
      <c r="Q464" s="376"/>
      <c r="R464" s="376"/>
      <c r="S464" s="376"/>
      <c r="T464" s="376"/>
      <c r="U464" s="377"/>
      <c r="V464" s="376"/>
      <c r="W464" s="377"/>
      <c r="X464" s="376"/>
      <c r="Y464" s="377"/>
      <c r="Z464" s="376"/>
      <c r="AA464" s="377"/>
      <c r="AB464" s="378"/>
    </row>
    <row r="465" spans="1:28" s="379" customFormat="1" x14ac:dyDescent="0.25">
      <c r="A465" s="2"/>
      <c r="B465" s="2"/>
      <c r="C465" s="2"/>
      <c r="D465" s="2"/>
      <c r="E465" s="2"/>
      <c r="F465" s="2"/>
      <c r="G465" s="2"/>
      <c r="H465" s="2"/>
      <c r="I465" s="2"/>
      <c r="J465" s="2"/>
      <c r="K465" s="2"/>
      <c r="L465" s="2"/>
      <c r="M465" s="2"/>
      <c r="N465" s="376"/>
      <c r="O465" s="376"/>
      <c r="P465" s="4"/>
      <c r="Q465" s="376"/>
      <c r="R465" s="376"/>
      <c r="S465" s="376"/>
      <c r="T465" s="376"/>
      <c r="U465" s="377"/>
      <c r="V465" s="376"/>
      <c r="W465" s="377"/>
      <c r="X465" s="376"/>
      <c r="Y465" s="377"/>
      <c r="Z465" s="376"/>
      <c r="AA465" s="377"/>
      <c r="AB465" s="378"/>
    </row>
    <row r="466" spans="1:28" s="379" customFormat="1" x14ac:dyDescent="0.25">
      <c r="A466" s="2"/>
      <c r="B466" s="2"/>
      <c r="C466" s="2"/>
      <c r="D466" s="2"/>
      <c r="E466" s="2"/>
      <c r="F466" s="2"/>
      <c r="G466" s="2"/>
      <c r="H466" s="2"/>
      <c r="I466" s="2"/>
      <c r="J466" s="2"/>
      <c r="K466" s="2"/>
      <c r="L466" s="2"/>
      <c r="M466" s="2"/>
      <c r="N466" s="376"/>
      <c r="O466" s="376"/>
      <c r="P466" s="4"/>
      <c r="Q466" s="376"/>
      <c r="R466" s="376"/>
      <c r="S466" s="376"/>
      <c r="T466" s="376"/>
      <c r="U466" s="377"/>
      <c r="V466" s="376"/>
      <c r="W466" s="377"/>
      <c r="X466" s="376"/>
      <c r="Y466" s="377"/>
      <c r="Z466" s="376"/>
      <c r="AA466" s="377"/>
      <c r="AB466" s="378"/>
    </row>
    <row r="467" spans="1:28" s="379" customFormat="1" x14ac:dyDescent="0.25">
      <c r="A467" s="2"/>
      <c r="B467" s="2"/>
      <c r="C467" s="2"/>
      <c r="D467" s="2"/>
      <c r="E467" s="2"/>
      <c r="F467" s="2"/>
      <c r="G467" s="2"/>
      <c r="H467" s="2"/>
      <c r="I467" s="2"/>
      <c r="J467" s="2"/>
      <c r="K467" s="2"/>
      <c r="L467" s="2"/>
      <c r="M467" s="2"/>
      <c r="N467" s="376"/>
      <c r="O467" s="376"/>
      <c r="P467" s="4"/>
      <c r="Q467" s="376"/>
      <c r="R467" s="376"/>
      <c r="S467" s="376"/>
      <c r="T467" s="376"/>
      <c r="U467" s="377"/>
      <c r="V467" s="376"/>
      <c r="W467" s="377"/>
      <c r="X467" s="376"/>
      <c r="Y467" s="377"/>
      <c r="Z467" s="376"/>
      <c r="AA467" s="377"/>
      <c r="AB467" s="378"/>
    </row>
    <row r="468" spans="1:28" s="379" customFormat="1" x14ac:dyDescent="0.25">
      <c r="A468" s="2"/>
      <c r="B468" s="2"/>
      <c r="C468" s="2"/>
      <c r="D468" s="2"/>
      <c r="E468" s="2"/>
      <c r="F468" s="2"/>
      <c r="G468" s="2"/>
      <c r="H468" s="2"/>
      <c r="I468" s="2"/>
      <c r="J468" s="2"/>
      <c r="K468" s="2"/>
      <c r="L468" s="2"/>
      <c r="M468" s="2"/>
      <c r="N468" s="376"/>
      <c r="O468" s="376"/>
      <c r="P468" s="4"/>
      <c r="Q468" s="376"/>
      <c r="R468" s="376"/>
      <c r="S468" s="376"/>
      <c r="T468" s="376"/>
      <c r="U468" s="377"/>
      <c r="V468" s="376"/>
      <c r="W468" s="377"/>
      <c r="X468" s="376"/>
      <c r="Y468" s="377"/>
      <c r="Z468" s="376"/>
      <c r="AA468" s="377"/>
      <c r="AB468" s="378"/>
    </row>
    <row r="469" spans="1:28" s="379" customFormat="1" x14ac:dyDescent="0.25">
      <c r="A469" s="2"/>
      <c r="B469" s="2"/>
      <c r="C469" s="2"/>
      <c r="D469" s="2"/>
      <c r="E469" s="2"/>
      <c r="F469" s="2"/>
      <c r="G469" s="2"/>
      <c r="H469" s="2"/>
      <c r="I469" s="2"/>
      <c r="J469" s="2"/>
      <c r="K469" s="2"/>
      <c r="L469" s="2"/>
      <c r="M469" s="2"/>
      <c r="N469" s="376"/>
      <c r="O469" s="376"/>
      <c r="P469" s="4"/>
      <c r="Q469" s="376"/>
      <c r="R469" s="376"/>
      <c r="S469" s="376"/>
      <c r="T469" s="376"/>
      <c r="U469" s="377"/>
      <c r="V469" s="376"/>
      <c r="W469" s="377"/>
      <c r="X469" s="376"/>
      <c r="Y469" s="377"/>
      <c r="Z469" s="376"/>
      <c r="AA469" s="377"/>
      <c r="AB469" s="378"/>
    </row>
    <row r="470" spans="1:28" s="379" customFormat="1" x14ac:dyDescent="0.25">
      <c r="A470" s="2"/>
      <c r="B470" s="2"/>
      <c r="C470" s="2"/>
      <c r="D470" s="2"/>
      <c r="E470" s="2"/>
      <c r="F470" s="2"/>
      <c r="G470" s="2"/>
      <c r="H470" s="2"/>
      <c r="I470" s="2"/>
      <c r="J470" s="2"/>
      <c r="K470" s="2"/>
      <c r="L470" s="2"/>
      <c r="M470" s="2"/>
      <c r="N470" s="376"/>
      <c r="O470" s="376"/>
      <c r="P470" s="4"/>
      <c r="Q470" s="376"/>
      <c r="R470" s="376"/>
      <c r="S470" s="376"/>
      <c r="T470" s="376"/>
      <c r="U470" s="377"/>
      <c r="V470" s="376"/>
      <c r="W470" s="377"/>
      <c r="X470" s="376"/>
      <c r="Y470" s="377"/>
      <c r="Z470" s="376"/>
      <c r="AA470" s="377"/>
      <c r="AB470" s="378"/>
    </row>
    <row r="471" spans="1:28" s="379" customFormat="1" x14ac:dyDescent="0.25">
      <c r="A471" s="2"/>
      <c r="B471" s="2"/>
      <c r="C471" s="2"/>
      <c r="D471" s="2"/>
      <c r="E471" s="2"/>
      <c r="F471" s="2"/>
      <c r="G471" s="2"/>
      <c r="H471" s="2"/>
      <c r="I471" s="2"/>
      <c r="J471" s="2"/>
      <c r="K471" s="2"/>
      <c r="L471" s="2"/>
      <c r="M471" s="2"/>
      <c r="N471" s="376"/>
      <c r="O471" s="376"/>
      <c r="P471" s="4"/>
      <c r="Q471" s="376"/>
      <c r="R471" s="376"/>
      <c r="S471" s="376"/>
      <c r="T471" s="376"/>
      <c r="U471" s="377"/>
      <c r="V471" s="376"/>
      <c r="W471" s="377"/>
      <c r="X471" s="376"/>
      <c r="Y471" s="377"/>
      <c r="Z471" s="376"/>
      <c r="AA471" s="377"/>
      <c r="AB471" s="378"/>
    </row>
    <row r="472" spans="1:28" s="379" customFormat="1" x14ac:dyDescent="0.25">
      <c r="A472" s="2"/>
      <c r="B472" s="2"/>
      <c r="C472" s="2"/>
      <c r="D472" s="2"/>
      <c r="E472" s="2"/>
      <c r="F472" s="2"/>
      <c r="G472" s="2"/>
      <c r="H472" s="2"/>
      <c r="I472" s="2"/>
      <c r="J472" s="2"/>
      <c r="K472" s="2"/>
      <c r="L472" s="2"/>
      <c r="M472" s="2"/>
      <c r="N472" s="376"/>
      <c r="O472" s="376"/>
      <c r="P472" s="4"/>
      <c r="Q472" s="376"/>
      <c r="R472" s="376"/>
      <c r="S472" s="376"/>
      <c r="T472" s="376"/>
      <c r="U472" s="377"/>
      <c r="V472" s="376"/>
      <c r="W472" s="377"/>
      <c r="X472" s="376"/>
      <c r="Y472" s="377"/>
      <c r="Z472" s="376"/>
      <c r="AA472" s="377"/>
      <c r="AB472" s="378"/>
    </row>
    <row r="473" spans="1:28" s="379" customFormat="1" x14ac:dyDescent="0.25">
      <c r="A473" s="2"/>
      <c r="B473" s="2"/>
      <c r="C473" s="2"/>
      <c r="D473" s="2"/>
      <c r="E473" s="2"/>
      <c r="F473" s="2"/>
      <c r="G473" s="2"/>
      <c r="H473" s="2"/>
      <c r="I473" s="2"/>
      <c r="J473" s="2"/>
      <c r="K473" s="2"/>
      <c r="L473" s="2"/>
      <c r="M473" s="2"/>
      <c r="N473" s="376"/>
      <c r="O473" s="376"/>
      <c r="P473" s="4"/>
      <c r="Q473" s="376"/>
      <c r="R473" s="376"/>
      <c r="S473" s="376"/>
      <c r="T473" s="376"/>
      <c r="U473" s="377"/>
      <c r="V473" s="376"/>
      <c r="W473" s="377"/>
      <c r="X473" s="376"/>
      <c r="Y473" s="377"/>
      <c r="Z473" s="376"/>
      <c r="AA473" s="377"/>
      <c r="AB473" s="378"/>
    </row>
    <row r="474" spans="1:28" s="379" customFormat="1" x14ac:dyDescent="0.25">
      <c r="A474" s="2"/>
      <c r="B474" s="2"/>
      <c r="C474" s="2"/>
      <c r="D474" s="2"/>
      <c r="E474" s="2"/>
      <c r="F474" s="2"/>
      <c r="G474" s="2"/>
      <c r="H474" s="2"/>
      <c r="I474" s="2"/>
      <c r="J474" s="2"/>
      <c r="K474" s="2"/>
      <c r="L474" s="2"/>
      <c r="M474" s="2"/>
      <c r="N474" s="376"/>
      <c r="O474" s="376"/>
      <c r="P474" s="4"/>
      <c r="Q474" s="376"/>
      <c r="R474" s="376"/>
      <c r="S474" s="376"/>
      <c r="T474" s="376"/>
      <c r="U474" s="377"/>
      <c r="V474" s="376"/>
      <c r="W474" s="377"/>
      <c r="X474" s="376"/>
      <c r="Y474" s="377"/>
      <c r="Z474" s="376"/>
      <c r="AA474" s="377"/>
      <c r="AB474" s="378"/>
    </row>
    <row r="475" spans="1:28" s="379" customFormat="1" x14ac:dyDescent="0.25">
      <c r="A475" s="2"/>
      <c r="B475" s="2"/>
      <c r="C475" s="2"/>
      <c r="D475" s="2"/>
      <c r="E475" s="2"/>
      <c r="F475" s="2"/>
      <c r="G475" s="2"/>
      <c r="H475" s="2"/>
      <c r="I475" s="2"/>
      <c r="J475" s="2"/>
      <c r="K475" s="2"/>
      <c r="L475" s="2"/>
      <c r="M475" s="2"/>
      <c r="N475" s="376"/>
      <c r="O475" s="376"/>
      <c r="P475" s="4"/>
      <c r="Q475" s="376"/>
      <c r="R475" s="376"/>
      <c r="S475" s="376"/>
      <c r="T475" s="376"/>
      <c r="U475" s="377"/>
      <c r="V475" s="376"/>
      <c r="W475" s="377"/>
      <c r="X475" s="376"/>
      <c r="Y475" s="377"/>
      <c r="Z475" s="376"/>
      <c r="AA475" s="377"/>
      <c r="AB475" s="378"/>
    </row>
    <row r="476" spans="1:28" s="379" customFormat="1" x14ac:dyDescent="0.25">
      <c r="A476" s="2"/>
      <c r="B476" s="2"/>
      <c r="C476" s="2"/>
      <c r="D476" s="2"/>
      <c r="E476" s="2"/>
      <c r="F476" s="2"/>
      <c r="G476" s="2"/>
      <c r="H476" s="2"/>
      <c r="I476" s="2"/>
      <c r="J476" s="2"/>
      <c r="K476" s="2"/>
      <c r="L476" s="2"/>
      <c r="M476" s="2"/>
      <c r="N476" s="376"/>
      <c r="O476" s="376"/>
      <c r="P476" s="4"/>
      <c r="Q476" s="376"/>
      <c r="R476" s="376"/>
      <c r="S476" s="376"/>
      <c r="T476" s="376"/>
      <c r="U476" s="377"/>
      <c r="V476" s="376"/>
      <c r="W476" s="377"/>
      <c r="X476" s="376"/>
      <c r="Y476" s="377"/>
      <c r="Z476" s="376"/>
      <c r="AA476" s="377"/>
      <c r="AB476" s="378"/>
    </row>
    <row r="477" spans="1:28" s="379" customFormat="1" x14ac:dyDescent="0.25">
      <c r="A477" s="2"/>
      <c r="B477" s="2"/>
      <c r="C477" s="2"/>
      <c r="D477" s="2"/>
      <c r="E477" s="2"/>
      <c r="F477" s="2"/>
      <c r="G477" s="2"/>
      <c r="H477" s="2"/>
      <c r="I477" s="2"/>
      <c r="J477" s="2"/>
      <c r="K477" s="2"/>
      <c r="L477" s="2"/>
      <c r="M477" s="2"/>
      <c r="N477" s="376"/>
      <c r="O477" s="376"/>
      <c r="P477" s="4"/>
      <c r="Q477" s="376"/>
      <c r="R477" s="376"/>
      <c r="S477" s="376"/>
      <c r="T477" s="376"/>
      <c r="U477" s="377"/>
      <c r="V477" s="376"/>
      <c r="W477" s="377"/>
      <c r="X477" s="376"/>
      <c r="Y477" s="377"/>
      <c r="Z477" s="376"/>
      <c r="AA477" s="377"/>
      <c r="AB477" s="378"/>
    </row>
    <row r="478" spans="1:28" s="379" customFormat="1" x14ac:dyDescent="0.25">
      <c r="A478" s="2"/>
      <c r="B478" s="2"/>
      <c r="C478" s="2"/>
      <c r="D478" s="2"/>
      <c r="E478" s="2"/>
      <c r="F478" s="2"/>
      <c r="G478" s="2"/>
      <c r="H478" s="2"/>
      <c r="I478" s="2"/>
      <c r="J478" s="2"/>
      <c r="K478" s="2"/>
      <c r="L478" s="2"/>
      <c r="M478" s="2"/>
      <c r="N478" s="376"/>
      <c r="O478" s="376"/>
      <c r="P478" s="4"/>
      <c r="Q478" s="376"/>
      <c r="R478" s="376"/>
      <c r="S478" s="376"/>
      <c r="T478" s="376"/>
      <c r="U478" s="377"/>
      <c r="V478" s="376"/>
      <c r="W478" s="377"/>
      <c r="X478" s="376"/>
      <c r="Y478" s="377"/>
      <c r="Z478" s="376"/>
      <c r="AA478" s="377"/>
      <c r="AB478" s="378"/>
    </row>
    <row r="479" spans="1:28" s="379" customFormat="1" x14ac:dyDescent="0.25">
      <c r="A479" s="2"/>
      <c r="B479" s="2"/>
      <c r="C479" s="2"/>
      <c r="D479" s="2"/>
      <c r="E479" s="2"/>
      <c r="F479" s="2"/>
      <c r="G479" s="2"/>
      <c r="H479" s="2"/>
      <c r="I479" s="2"/>
      <c r="J479" s="2"/>
      <c r="K479" s="2"/>
      <c r="L479" s="2"/>
      <c r="M479" s="2"/>
      <c r="N479" s="376"/>
      <c r="O479" s="376"/>
      <c r="P479" s="4"/>
      <c r="Q479" s="376"/>
      <c r="R479" s="376"/>
      <c r="S479" s="376"/>
      <c r="T479" s="376"/>
      <c r="U479" s="377"/>
      <c r="V479" s="376"/>
      <c r="W479" s="377"/>
      <c r="X479" s="376"/>
      <c r="Y479" s="377"/>
      <c r="Z479" s="376"/>
      <c r="AA479" s="377"/>
      <c r="AB479" s="378"/>
    </row>
    <row r="480" spans="1:28" s="379" customFormat="1" x14ac:dyDescent="0.25">
      <c r="A480" s="2"/>
      <c r="B480" s="2"/>
      <c r="C480" s="2"/>
      <c r="D480" s="2"/>
      <c r="E480" s="2"/>
      <c r="F480" s="2"/>
      <c r="G480" s="2"/>
      <c r="H480" s="2"/>
      <c r="I480" s="2"/>
      <c r="J480" s="2"/>
      <c r="K480" s="2"/>
      <c r="L480" s="2"/>
      <c r="M480" s="2"/>
      <c r="N480" s="376"/>
      <c r="O480" s="376"/>
      <c r="P480" s="4"/>
      <c r="Q480" s="376"/>
      <c r="R480" s="376"/>
      <c r="S480" s="376"/>
      <c r="T480" s="376"/>
      <c r="U480" s="377"/>
      <c r="V480" s="376"/>
      <c r="W480" s="377"/>
      <c r="X480" s="376"/>
      <c r="Y480" s="377"/>
      <c r="Z480" s="376"/>
      <c r="AA480" s="377"/>
      <c r="AB480" s="378"/>
    </row>
    <row r="481" spans="1:28" s="379" customFormat="1" x14ac:dyDescent="0.25">
      <c r="A481" s="2"/>
      <c r="B481" s="2"/>
      <c r="C481" s="2"/>
      <c r="D481" s="2"/>
      <c r="E481" s="2"/>
      <c r="F481" s="2"/>
      <c r="G481" s="2"/>
      <c r="H481" s="2"/>
      <c r="I481" s="2"/>
      <c r="J481" s="2"/>
      <c r="K481" s="2"/>
      <c r="L481" s="2"/>
      <c r="M481" s="2"/>
      <c r="N481" s="376"/>
      <c r="O481" s="376"/>
      <c r="P481" s="4"/>
      <c r="Q481" s="376"/>
      <c r="R481" s="376"/>
      <c r="S481" s="376"/>
      <c r="T481" s="376"/>
      <c r="U481" s="377"/>
      <c r="V481" s="376"/>
      <c r="W481" s="377"/>
      <c r="X481" s="376"/>
      <c r="Y481" s="377"/>
      <c r="Z481" s="376"/>
      <c r="AA481" s="377"/>
      <c r="AB481" s="378"/>
    </row>
    <row r="482" spans="1:28" s="379" customFormat="1" x14ac:dyDescent="0.25">
      <c r="A482" s="2"/>
      <c r="B482" s="2"/>
      <c r="C482" s="2"/>
      <c r="D482" s="2"/>
      <c r="E482" s="2"/>
      <c r="F482" s="2"/>
      <c r="G482" s="2"/>
      <c r="H482" s="2"/>
      <c r="I482" s="2"/>
      <c r="J482" s="2"/>
      <c r="K482" s="2"/>
      <c r="L482" s="2"/>
      <c r="M482" s="2"/>
      <c r="N482" s="376"/>
      <c r="O482" s="376"/>
      <c r="P482" s="4"/>
      <c r="Q482" s="376"/>
      <c r="R482" s="376"/>
      <c r="S482" s="376"/>
      <c r="T482" s="376"/>
      <c r="U482" s="377"/>
      <c r="V482" s="376"/>
      <c r="W482" s="377"/>
      <c r="X482" s="376"/>
      <c r="Y482" s="377"/>
      <c r="Z482" s="376"/>
      <c r="AA482" s="377"/>
      <c r="AB482" s="378"/>
    </row>
    <row r="483" spans="1:28" s="379" customFormat="1" x14ac:dyDescent="0.25">
      <c r="A483" s="2"/>
      <c r="B483" s="2"/>
      <c r="C483" s="2"/>
      <c r="D483" s="2"/>
      <c r="E483" s="2"/>
      <c r="F483" s="2"/>
      <c r="G483" s="2"/>
      <c r="H483" s="2"/>
      <c r="I483" s="2"/>
      <c r="J483" s="2"/>
      <c r="K483" s="2"/>
      <c r="L483" s="2"/>
      <c r="M483" s="2"/>
      <c r="N483" s="376"/>
      <c r="O483" s="376"/>
      <c r="P483" s="4"/>
      <c r="Q483" s="376"/>
      <c r="R483" s="376"/>
      <c r="S483" s="376"/>
      <c r="T483" s="376"/>
      <c r="U483" s="377"/>
      <c r="V483" s="376"/>
      <c r="W483" s="377"/>
      <c r="X483" s="376"/>
      <c r="Y483" s="377"/>
      <c r="Z483" s="376"/>
      <c r="AA483" s="377"/>
      <c r="AB483" s="378"/>
    </row>
    <row r="484" spans="1:28" s="379" customFormat="1" x14ac:dyDescent="0.25">
      <c r="A484" s="2"/>
      <c r="B484" s="2"/>
      <c r="C484" s="2"/>
      <c r="D484" s="2"/>
      <c r="E484" s="2"/>
      <c r="F484" s="2"/>
      <c r="G484" s="2"/>
      <c r="H484" s="2"/>
      <c r="I484" s="2"/>
      <c r="J484" s="2"/>
      <c r="K484" s="2"/>
      <c r="L484" s="2"/>
      <c r="M484" s="2"/>
      <c r="N484" s="376"/>
      <c r="O484" s="376"/>
      <c r="P484" s="4"/>
      <c r="Q484" s="376"/>
      <c r="R484" s="376"/>
      <c r="S484" s="376"/>
      <c r="T484" s="376"/>
      <c r="U484" s="377"/>
      <c r="V484" s="376"/>
      <c r="W484" s="377"/>
      <c r="X484" s="376"/>
      <c r="Y484" s="377"/>
      <c r="Z484" s="376"/>
      <c r="AA484" s="377"/>
      <c r="AB484" s="378"/>
    </row>
    <row r="485" spans="1:28" s="379" customFormat="1" x14ac:dyDescent="0.25">
      <c r="A485" s="2"/>
      <c r="B485" s="2"/>
      <c r="C485" s="2"/>
      <c r="D485" s="2"/>
      <c r="E485" s="2"/>
      <c r="F485" s="2"/>
      <c r="G485" s="2"/>
      <c r="H485" s="2"/>
      <c r="I485" s="2"/>
      <c r="J485" s="2"/>
      <c r="K485" s="2"/>
      <c r="L485" s="2"/>
      <c r="M485" s="2"/>
      <c r="N485" s="376"/>
      <c r="O485" s="376"/>
      <c r="P485" s="4"/>
      <c r="Q485" s="376"/>
      <c r="R485" s="376"/>
      <c r="S485" s="376"/>
      <c r="T485" s="376"/>
      <c r="U485" s="377"/>
      <c r="V485" s="376"/>
      <c r="W485" s="377"/>
      <c r="X485" s="376"/>
      <c r="Y485" s="377"/>
      <c r="Z485" s="376"/>
      <c r="AA485" s="377"/>
      <c r="AB485" s="378"/>
    </row>
    <row r="486" spans="1:28" s="379" customFormat="1" x14ac:dyDescent="0.25">
      <c r="A486" s="2"/>
      <c r="B486" s="2"/>
      <c r="C486" s="2"/>
      <c r="D486" s="2"/>
      <c r="E486" s="2"/>
      <c r="F486" s="2"/>
      <c r="G486" s="2"/>
      <c r="H486" s="2"/>
      <c r="I486" s="2"/>
      <c r="J486" s="2"/>
      <c r="K486" s="2"/>
      <c r="L486" s="2"/>
      <c r="M486" s="2"/>
      <c r="N486" s="376"/>
      <c r="O486" s="376"/>
      <c r="P486" s="4"/>
      <c r="Q486" s="376"/>
      <c r="R486" s="376"/>
      <c r="S486" s="376"/>
      <c r="T486" s="376"/>
      <c r="U486" s="377"/>
      <c r="V486" s="376"/>
      <c r="W486" s="377"/>
      <c r="X486" s="376"/>
      <c r="Y486" s="377"/>
      <c r="Z486" s="376"/>
      <c r="AA486" s="377"/>
      <c r="AB486" s="378"/>
    </row>
    <row r="487" spans="1:28" s="379" customFormat="1" x14ac:dyDescent="0.25">
      <c r="A487" s="2"/>
      <c r="B487" s="2"/>
      <c r="C487" s="2"/>
      <c r="D487" s="2"/>
      <c r="E487" s="2"/>
      <c r="F487" s="2"/>
      <c r="G487" s="2"/>
      <c r="H487" s="2"/>
      <c r="I487" s="2"/>
      <c r="J487" s="2"/>
      <c r="K487" s="2"/>
      <c r="L487" s="2"/>
      <c r="M487" s="2"/>
      <c r="N487" s="376"/>
      <c r="O487" s="376"/>
      <c r="P487" s="4"/>
      <c r="Q487" s="376"/>
      <c r="R487" s="376"/>
      <c r="S487" s="376"/>
      <c r="T487" s="376"/>
      <c r="U487" s="377"/>
      <c r="V487" s="376"/>
      <c r="W487" s="377"/>
      <c r="X487" s="376"/>
      <c r="Y487" s="377"/>
      <c r="Z487" s="376"/>
      <c r="AA487" s="377"/>
      <c r="AB487" s="378"/>
    </row>
    <row r="488" spans="1:28" s="379" customFormat="1" x14ac:dyDescent="0.25">
      <c r="A488" s="2"/>
      <c r="B488" s="2"/>
      <c r="C488" s="2"/>
      <c r="D488" s="2"/>
      <c r="E488" s="2"/>
      <c r="F488" s="2"/>
      <c r="G488" s="2"/>
      <c r="H488" s="2"/>
      <c r="I488" s="2"/>
      <c r="J488" s="2"/>
      <c r="K488" s="2"/>
      <c r="L488" s="2"/>
      <c r="M488" s="2"/>
      <c r="N488" s="376"/>
      <c r="O488" s="376"/>
      <c r="P488" s="4"/>
      <c r="Q488" s="376"/>
      <c r="R488" s="376"/>
      <c r="S488" s="376"/>
      <c r="T488" s="376"/>
      <c r="U488" s="377"/>
      <c r="V488" s="376"/>
      <c r="W488" s="377"/>
      <c r="X488" s="376"/>
      <c r="Y488" s="377"/>
      <c r="Z488" s="376"/>
      <c r="AA488" s="377"/>
      <c r="AB488" s="378"/>
    </row>
    <row r="489" spans="1:28" s="379" customFormat="1" x14ac:dyDescent="0.25">
      <c r="A489" s="2"/>
      <c r="B489" s="2"/>
      <c r="C489" s="2"/>
      <c r="D489" s="2"/>
      <c r="E489" s="2"/>
      <c r="F489" s="2"/>
      <c r="G489" s="2"/>
      <c r="H489" s="2"/>
      <c r="I489" s="2"/>
      <c r="J489" s="2"/>
      <c r="K489" s="2"/>
      <c r="L489" s="2"/>
      <c r="M489" s="2"/>
      <c r="N489" s="376"/>
      <c r="O489" s="376"/>
      <c r="P489" s="4"/>
      <c r="Q489" s="376"/>
      <c r="R489" s="376"/>
      <c r="S489" s="376"/>
      <c r="T489" s="376"/>
      <c r="U489" s="377"/>
      <c r="V489" s="376"/>
      <c r="W489" s="377"/>
      <c r="X489" s="376"/>
      <c r="Y489" s="377"/>
      <c r="Z489" s="376"/>
      <c r="AA489" s="377"/>
      <c r="AB489" s="378"/>
    </row>
    <row r="490" spans="1:28" s="379" customFormat="1" x14ac:dyDescent="0.25">
      <c r="A490" s="2"/>
      <c r="B490" s="2"/>
      <c r="C490" s="2"/>
      <c r="D490" s="2"/>
      <c r="E490" s="2"/>
      <c r="F490" s="2"/>
      <c r="G490" s="2"/>
      <c r="H490" s="2"/>
      <c r="I490" s="2"/>
      <c r="J490" s="2"/>
      <c r="K490" s="2"/>
      <c r="L490" s="2"/>
      <c r="M490" s="2"/>
      <c r="N490" s="376"/>
      <c r="O490" s="376"/>
      <c r="P490" s="4"/>
      <c r="Q490" s="376"/>
      <c r="R490" s="376"/>
      <c r="S490" s="376"/>
      <c r="T490" s="376"/>
      <c r="U490" s="377"/>
      <c r="V490" s="376"/>
      <c r="W490" s="377"/>
      <c r="X490" s="376"/>
      <c r="Y490" s="377"/>
      <c r="Z490" s="376"/>
      <c r="AA490" s="377"/>
      <c r="AB490" s="378"/>
    </row>
    <row r="491" spans="1:28" s="379" customFormat="1" x14ac:dyDescent="0.25">
      <c r="A491" s="2"/>
      <c r="B491" s="2"/>
      <c r="C491" s="2"/>
      <c r="D491" s="2"/>
      <c r="E491" s="2"/>
      <c r="F491" s="2"/>
      <c r="G491" s="2"/>
      <c r="H491" s="2"/>
      <c r="I491" s="2"/>
      <c r="J491" s="2"/>
      <c r="K491" s="2"/>
      <c r="L491" s="2"/>
      <c r="M491" s="2"/>
      <c r="N491" s="376"/>
      <c r="O491" s="376"/>
      <c r="P491" s="4"/>
      <c r="Q491" s="376"/>
      <c r="R491" s="376"/>
      <c r="S491" s="376"/>
      <c r="T491" s="376"/>
      <c r="U491" s="377"/>
      <c r="V491" s="376"/>
      <c r="W491" s="377"/>
      <c r="X491" s="376"/>
      <c r="Y491" s="377"/>
      <c r="Z491" s="376"/>
      <c r="AA491" s="377"/>
      <c r="AB491" s="378"/>
    </row>
    <row r="492" spans="1:28" s="379" customFormat="1" x14ac:dyDescent="0.25">
      <c r="A492" s="2"/>
      <c r="B492" s="2"/>
      <c r="C492" s="2"/>
      <c r="D492" s="2"/>
      <c r="E492" s="2"/>
      <c r="F492" s="2"/>
      <c r="G492" s="2"/>
      <c r="H492" s="2"/>
      <c r="I492" s="2"/>
      <c r="J492" s="2"/>
      <c r="K492" s="2"/>
      <c r="L492" s="2"/>
      <c r="M492" s="2"/>
      <c r="N492" s="376"/>
      <c r="O492" s="376"/>
      <c r="P492" s="4"/>
      <c r="Q492" s="376"/>
      <c r="R492" s="376"/>
      <c r="S492" s="376"/>
      <c r="T492" s="376"/>
      <c r="U492" s="377"/>
      <c r="V492" s="376"/>
      <c r="W492" s="377"/>
      <c r="X492" s="376"/>
      <c r="Y492" s="377"/>
      <c r="Z492" s="376"/>
      <c r="AA492" s="377"/>
      <c r="AB492" s="378"/>
    </row>
    <row r="493" spans="1:28" s="379" customFormat="1" x14ac:dyDescent="0.25">
      <c r="A493" s="2"/>
      <c r="B493" s="2"/>
      <c r="C493" s="2"/>
      <c r="D493" s="2"/>
      <c r="E493" s="2"/>
      <c r="F493" s="2"/>
      <c r="G493" s="2"/>
      <c r="H493" s="2"/>
      <c r="I493" s="2"/>
      <c r="J493" s="2"/>
      <c r="K493" s="2"/>
      <c r="L493" s="2"/>
      <c r="M493" s="2"/>
      <c r="N493" s="376"/>
      <c r="O493" s="376"/>
      <c r="P493" s="4"/>
      <c r="Q493" s="376"/>
      <c r="R493" s="376"/>
      <c r="S493" s="376"/>
      <c r="T493" s="376"/>
      <c r="U493" s="377"/>
      <c r="V493" s="376"/>
      <c r="W493" s="377"/>
      <c r="X493" s="376"/>
      <c r="Y493" s="377"/>
      <c r="Z493" s="376"/>
      <c r="AA493" s="377"/>
      <c r="AB493" s="378"/>
    </row>
    <row r="494" spans="1:28" s="379" customFormat="1" x14ac:dyDescent="0.25">
      <c r="A494" s="2"/>
      <c r="B494" s="2"/>
      <c r="C494" s="2"/>
      <c r="D494" s="2"/>
      <c r="E494" s="2"/>
      <c r="F494" s="2"/>
      <c r="G494" s="2"/>
      <c r="H494" s="2"/>
      <c r="I494" s="2"/>
      <c r="J494" s="2"/>
      <c r="K494" s="2"/>
      <c r="L494" s="2"/>
      <c r="M494" s="2"/>
      <c r="N494" s="376"/>
      <c r="O494" s="376"/>
      <c r="P494" s="4"/>
      <c r="Q494" s="376"/>
      <c r="R494" s="376"/>
      <c r="S494" s="376"/>
      <c r="T494" s="376"/>
      <c r="U494" s="377"/>
      <c r="V494" s="376"/>
      <c r="W494" s="377"/>
      <c r="X494" s="376"/>
      <c r="Y494" s="377"/>
      <c r="Z494" s="376"/>
      <c r="AA494" s="377"/>
      <c r="AB494" s="378"/>
    </row>
    <row r="495" spans="1:28" s="379" customFormat="1" x14ac:dyDescent="0.25">
      <c r="A495" s="2"/>
      <c r="B495" s="2"/>
      <c r="C495" s="2"/>
      <c r="D495" s="2"/>
      <c r="E495" s="2"/>
      <c r="F495" s="2"/>
      <c r="G495" s="2"/>
      <c r="H495" s="2"/>
      <c r="I495" s="2"/>
      <c r="J495" s="2"/>
      <c r="K495" s="2"/>
      <c r="L495" s="2"/>
      <c r="M495" s="2"/>
      <c r="N495" s="376"/>
      <c r="O495" s="376"/>
      <c r="P495" s="4"/>
      <c r="Q495" s="376"/>
      <c r="R495" s="376"/>
      <c r="S495" s="376"/>
      <c r="T495" s="376"/>
      <c r="U495" s="377"/>
      <c r="V495" s="376"/>
      <c r="W495" s="377"/>
      <c r="X495" s="376"/>
      <c r="Y495" s="377"/>
      <c r="Z495" s="376"/>
      <c r="AA495" s="377"/>
      <c r="AB495" s="378"/>
    </row>
    <row r="496" spans="1:28" s="379" customFormat="1" x14ac:dyDescent="0.25">
      <c r="A496" s="2"/>
      <c r="B496" s="2"/>
      <c r="C496" s="2"/>
      <c r="D496" s="2"/>
      <c r="E496" s="2"/>
      <c r="F496" s="2"/>
      <c r="G496" s="2"/>
      <c r="H496" s="2"/>
      <c r="I496" s="2"/>
      <c r="J496" s="2"/>
      <c r="K496" s="2"/>
      <c r="L496" s="2"/>
      <c r="M496" s="2"/>
      <c r="N496" s="376"/>
      <c r="O496" s="376"/>
      <c r="P496" s="4"/>
      <c r="Q496" s="376"/>
      <c r="R496" s="376"/>
      <c r="S496" s="376"/>
      <c r="T496" s="376"/>
      <c r="U496" s="377"/>
      <c r="V496" s="376"/>
      <c r="W496" s="377"/>
      <c r="X496" s="376"/>
      <c r="Y496" s="377"/>
      <c r="Z496" s="376"/>
      <c r="AA496" s="377"/>
      <c r="AB496" s="378"/>
    </row>
    <row r="497" spans="1:28" s="379" customFormat="1" x14ac:dyDescent="0.25">
      <c r="A497" s="2"/>
      <c r="B497" s="2"/>
      <c r="C497" s="2"/>
      <c r="D497" s="2"/>
      <c r="E497" s="2"/>
      <c r="F497" s="2"/>
      <c r="G497" s="2"/>
      <c r="H497" s="2"/>
      <c r="I497" s="2"/>
      <c r="J497" s="2"/>
      <c r="K497" s="2"/>
      <c r="L497" s="2"/>
      <c r="M497" s="2"/>
      <c r="N497" s="376"/>
      <c r="O497" s="376"/>
      <c r="P497" s="4"/>
      <c r="Q497" s="376"/>
      <c r="R497" s="376"/>
      <c r="S497" s="376"/>
      <c r="T497" s="376"/>
      <c r="U497" s="377"/>
      <c r="V497" s="376"/>
      <c r="W497" s="377"/>
      <c r="X497" s="376"/>
      <c r="Y497" s="377"/>
      <c r="Z497" s="376"/>
      <c r="AA497" s="377"/>
      <c r="AB497" s="378"/>
    </row>
    <row r="498" spans="1:28" s="379" customFormat="1" x14ac:dyDescent="0.25">
      <c r="A498" s="2"/>
      <c r="B498" s="2"/>
      <c r="C498" s="2"/>
      <c r="D498" s="2"/>
      <c r="E498" s="2"/>
      <c r="F498" s="2"/>
      <c r="G498" s="2"/>
      <c r="H498" s="2"/>
      <c r="I498" s="2"/>
      <c r="J498" s="2"/>
      <c r="K498" s="2"/>
      <c r="L498" s="2"/>
      <c r="M498" s="2"/>
      <c r="N498" s="376"/>
      <c r="O498" s="376"/>
      <c r="P498" s="4"/>
      <c r="Q498" s="376"/>
      <c r="R498" s="376"/>
      <c r="S498" s="376"/>
      <c r="T498" s="376"/>
      <c r="U498" s="377"/>
      <c r="V498" s="376"/>
      <c r="W498" s="377"/>
      <c r="X498" s="376"/>
      <c r="Y498" s="377"/>
      <c r="Z498" s="376"/>
      <c r="AA498" s="377"/>
      <c r="AB498" s="378"/>
    </row>
    <row r="499" spans="1:28" s="379" customFormat="1" x14ac:dyDescent="0.25">
      <c r="A499" s="2"/>
      <c r="B499" s="2"/>
      <c r="C499" s="2"/>
      <c r="D499" s="2"/>
      <c r="E499" s="2"/>
      <c r="F499" s="2"/>
      <c r="G499" s="2"/>
      <c r="H499" s="2"/>
      <c r="I499" s="2"/>
      <c r="J499" s="2"/>
      <c r="K499" s="2"/>
      <c r="L499" s="2"/>
      <c r="M499" s="2"/>
      <c r="N499" s="376"/>
      <c r="O499" s="376"/>
      <c r="P499" s="4"/>
      <c r="Q499" s="376"/>
      <c r="R499" s="376"/>
      <c r="S499" s="376"/>
      <c r="T499" s="376"/>
      <c r="U499" s="377"/>
      <c r="V499" s="376"/>
      <c r="W499" s="377"/>
      <c r="X499" s="376"/>
      <c r="Y499" s="377"/>
      <c r="Z499" s="376"/>
      <c r="AA499" s="377"/>
      <c r="AB499" s="378"/>
    </row>
    <row r="500" spans="1:28" s="379" customFormat="1" x14ac:dyDescent="0.25">
      <c r="A500" s="2"/>
      <c r="B500" s="2"/>
      <c r="C500" s="2"/>
      <c r="D500" s="2"/>
      <c r="E500" s="2"/>
      <c r="F500" s="2"/>
      <c r="G500" s="2"/>
      <c r="H500" s="2"/>
      <c r="I500" s="2"/>
      <c r="J500" s="2"/>
      <c r="K500" s="2"/>
      <c r="L500" s="2"/>
      <c r="M500" s="2"/>
      <c r="N500" s="376"/>
      <c r="O500" s="376"/>
      <c r="P500" s="4"/>
      <c r="Q500" s="376"/>
      <c r="R500" s="376"/>
      <c r="S500" s="376"/>
      <c r="T500" s="376"/>
      <c r="U500" s="377"/>
      <c r="V500" s="376"/>
      <c r="W500" s="377"/>
      <c r="X500" s="376"/>
      <c r="Y500" s="377"/>
      <c r="Z500" s="376"/>
      <c r="AA500" s="377"/>
      <c r="AB500" s="378"/>
    </row>
    <row r="501" spans="1:28" s="379" customFormat="1" x14ac:dyDescent="0.25">
      <c r="A501" s="2"/>
      <c r="B501" s="2"/>
      <c r="C501" s="2"/>
      <c r="D501" s="2"/>
      <c r="E501" s="2"/>
      <c r="F501" s="2"/>
      <c r="G501" s="2"/>
      <c r="H501" s="2"/>
      <c r="I501" s="2"/>
      <c r="J501" s="2"/>
      <c r="K501" s="2"/>
      <c r="L501" s="2"/>
      <c r="M501" s="2"/>
      <c r="N501" s="376"/>
      <c r="O501" s="376"/>
      <c r="P501" s="4"/>
      <c r="Q501" s="376"/>
      <c r="R501" s="376"/>
      <c r="S501" s="376"/>
      <c r="T501" s="376"/>
      <c r="U501" s="377"/>
      <c r="V501" s="376"/>
      <c r="W501" s="377"/>
      <c r="X501" s="376"/>
      <c r="Y501" s="377"/>
      <c r="Z501" s="376"/>
      <c r="AA501" s="377"/>
      <c r="AB501" s="378"/>
    </row>
    <row r="502" spans="1:28" s="379" customFormat="1" x14ac:dyDescent="0.25">
      <c r="A502" s="2"/>
      <c r="B502" s="2"/>
      <c r="C502" s="2"/>
      <c r="D502" s="2"/>
      <c r="E502" s="2"/>
      <c r="F502" s="2"/>
      <c r="G502" s="2"/>
      <c r="H502" s="2"/>
      <c r="I502" s="2"/>
      <c r="J502" s="2"/>
      <c r="K502" s="2"/>
      <c r="L502" s="2"/>
      <c r="M502" s="2"/>
      <c r="N502" s="376"/>
      <c r="O502" s="376"/>
      <c r="P502" s="4"/>
      <c r="Q502" s="376"/>
      <c r="R502" s="376"/>
      <c r="S502" s="376"/>
      <c r="T502" s="376"/>
      <c r="U502" s="377"/>
      <c r="V502" s="376"/>
      <c r="W502" s="377"/>
      <c r="X502" s="376"/>
      <c r="Y502" s="377"/>
      <c r="Z502" s="376"/>
      <c r="AA502" s="377"/>
      <c r="AB502" s="378"/>
    </row>
    <row r="503" spans="1:28" s="379" customFormat="1" x14ac:dyDescent="0.25">
      <c r="A503" s="2"/>
      <c r="B503" s="2"/>
      <c r="C503" s="2"/>
      <c r="D503" s="2"/>
      <c r="E503" s="2"/>
      <c r="F503" s="2"/>
      <c r="G503" s="2"/>
      <c r="H503" s="2"/>
      <c r="I503" s="2"/>
      <c r="J503" s="2"/>
      <c r="K503" s="2"/>
      <c r="L503" s="2"/>
      <c r="M503" s="2"/>
      <c r="N503" s="376"/>
      <c r="O503" s="376"/>
      <c r="P503" s="4"/>
      <c r="Q503" s="376"/>
      <c r="R503" s="376"/>
      <c r="S503" s="376"/>
      <c r="T503" s="376"/>
      <c r="U503" s="377"/>
      <c r="V503" s="376"/>
      <c r="W503" s="377"/>
      <c r="X503" s="376"/>
      <c r="Y503" s="377"/>
      <c r="Z503" s="376"/>
      <c r="AA503" s="377"/>
      <c r="AB503" s="378"/>
    </row>
    <row r="504" spans="1:28" s="379" customFormat="1" x14ac:dyDescent="0.25">
      <c r="A504" s="2"/>
      <c r="B504" s="2"/>
      <c r="C504" s="2"/>
      <c r="D504" s="2"/>
      <c r="E504" s="2"/>
      <c r="F504" s="2"/>
      <c r="G504" s="2"/>
      <c r="H504" s="2"/>
      <c r="I504" s="2"/>
      <c r="J504" s="2"/>
      <c r="K504" s="2"/>
      <c r="L504" s="2"/>
      <c r="M504" s="2"/>
      <c r="N504" s="376"/>
      <c r="O504" s="376"/>
      <c r="P504" s="4"/>
      <c r="Q504" s="376"/>
      <c r="R504" s="376"/>
      <c r="S504" s="376"/>
      <c r="T504" s="376"/>
      <c r="U504" s="377"/>
      <c r="V504" s="376"/>
      <c r="W504" s="377"/>
      <c r="X504" s="376"/>
      <c r="Y504" s="377"/>
      <c r="Z504" s="376"/>
      <c r="AA504" s="377"/>
      <c r="AB504" s="378"/>
    </row>
    <row r="505" spans="1:28" s="379" customFormat="1" x14ac:dyDescent="0.25">
      <c r="A505" s="2"/>
      <c r="B505" s="2"/>
      <c r="C505" s="2"/>
      <c r="D505" s="2"/>
      <c r="E505" s="2"/>
      <c r="F505" s="2"/>
      <c r="G505" s="2"/>
      <c r="H505" s="2"/>
      <c r="I505" s="2"/>
      <c r="J505" s="2"/>
      <c r="K505" s="2"/>
      <c r="L505" s="2"/>
      <c r="M505" s="2"/>
      <c r="N505" s="376"/>
      <c r="O505" s="376"/>
      <c r="P505" s="4"/>
      <c r="Q505" s="376"/>
      <c r="R505" s="376"/>
      <c r="S505" s="376"/>
      <c r="T505" s="376"/>
      <c r="U505" s="377"/>
      <c r="V505" s="376"/>
      <c r="W505" s="377"/>
      <c r="X505" s="376"/>
      <c r="Y505" s="377"/>
      <c r="Z505" s="376"/>
      <c r="AA505" s="377"/>
      <c r="AB505" s="378"/>
    </row>
    <row r="506" spans="1:28" s="379" customFormat="1" x14ac:dyDescent="0.25">
      <c r="A506" s="2"/>
      <c r="B506" s="2"/>
      <c r="C506" s="2"/>
      <c r="D506" s="2"/>
      <c r="E506" s="2"/>
      <c r="F506" s="2"/>
      <c r="G506" s="2"/>
      <c r="H506" s="2"/>
      <c r="I506" s="2"/>
      <c r="J506" s="2"/>
      <c r="K506" s="2"/>
      <c r="L506" s="2"/>
      <c r="M506" s="2"/>
      <c r="N506" s="376"/>
      <c r="O506" s="376"/>
      <c r="P506" s="4"/>
      <c r="Q506" s="376"/>
      <c r="R506" s="376"/>
      <c r="S506" s="376"/>
      <c r="T506" s="376"/>
      <c r="U506" s="377"/>
      <c r="V506" s="376"/>
      <c r="W506" s="377"/>
      <c r="X506" s="376"/>
      <c r="Y506" s="377"/>
      <c r="Z506" s="376"/>
      <c r="AA506" s="377"/>
      <c r="AB506" s="378"/>
    </row>
    <row r="507" spans="1:28" s="379" customFormat="1" x14ac:dyDescent="0.25">
      <c r="A507" s="2"/>
      <c r="B507" s="2"/>
      <c r="C507" s="2"/>
      <c r="D507" s="2"/>
      <c r="E507" s="2"/>
      <c r="F507" s="2"/>
      <c r="G507" s="2"/>
      <c r="H507" s="2"/>
      <c r="I507" s="2"/>
      <c r="J507" s="2"/>
      <c r="K507" s="2"/>
      <c r="L507" s="2"/>
      <c r="M507" s="2"/>
      <c r="N507" s="376"/>
      <c r="O507" s="376"/>
      <c r="P507" s="4"/>
      <c r="Q507" s="376"/>
      <c r="R507" s="376"/>
      <c r="S507" s="376"/>
      <c r="T507" s="376"/>
      <c r="U507" s="377"/>
      <c r="V507" s="376"/>
      <c r="W507" s="377"/>
      <c r="X507" s="376"/>
      <c r="Y507" s="377"/>
      <c r="Z507" s="376"/>
      <c r="AA507" s="377"/>
      <c r="AB507" s="378"/>
    </row>
    <row r="508" spans="1:28" s="379" customFormat="1" x14ac:dyDescent="0.25">
      <c r="A508" s="2"/>
      <c r="B508" s="2"/>
      <c r="C508" s="2"/>
      <c r="D508" s="2"/>
      <c r="E508" s="2"/>
      <c r="F508" s="2"/>
      <c r="G508" s="2"/>
      <c r="H508" s="2"/>
      <c r="I508" s="2"/>
      <c r="J508" s="2"/>
      <c r="K508" s="2"/>
      <c r="L508" s="2"/>
      <c r="M508" s="2"/>
      <c r="N508" s="376"/>
      <c r="O508" s="376"/>
      <c r="P508" s="4"/>
      <c r="Q508" s="376"/>
      <c r="R508" s="376"/>
      <c r="S508" s="376"/>
      <c r="T508" s="376"/>
      <c r="U508" s="377"/>
      <c r="V508" s="376"/>
      <c r="W508" s="377"/>
      <c r="X508" s="376"/>
      <c r="Y508" s="377"/>
      <c r="Z508" s="376"/>
      <c r="AA508" s="377"/>
      <c r="AB508" s="378"/>
    </row>
    <row r="509" spans="1:28" s="379" customFormat="1" x14ac:dyDescent="0.25">
      <c r="A509" s="2"/>
      <c r="B509" s="2"/>
      <c r="C509" s="2"/>
      <c r="D509" s="2"/>
      <c r="E509" s="2"/>
      <c r="F509" s="2"/>
      <c r="G509" s="2"/>
      <c r="H509" s="2"/>
      <c r="I509" s="2"/>
      <c r="J509" s="2"/>
      <c r="K509" s="2"/>
      <c r="L509" s="2"/>
      <c r="M509" s="2"/>
      <c r="N509" s="376"/>
      <c r="O509" s="376"/>
      <c r="P509" s="4"/>
      <c r="Q509" s="376"/>
      <c r="R509" s="376"/>
      <c r="S509" s="376"/>
      <c r="T509" s="376"/>
      <c r="U509" s="377"/>
      <c r="V509" s="376"/>
      <c r="W509" s="377"/>
      <c r="X509" s="376"/>
      <c r="Y509" s="377"/>
      <c r="Z509" s="376"/>
      <c r="AA509" s="377"/>
      <c r="AB509" s="378"/>
    </row>
    <row r="510" spans="1:28" s="379" customFormat="1" x14ac:dyDescent="0.25">
      <c r="A510" s="2"/>
      <c r="B510" s="2"/>
      <c r="C510" s="2"/>
      <c r="D510" s="2"/>
      <c r="E510" s="2"/>
      <c r="F510" s="2"/>
      <c r="G510" s="2"/>
      <c r="H510" s="2"/>
      <c r="I510" s="2"/>
      <c r="J510" s="2"/>
      <c r="K510" s="2"/>
      <c r="L510" s="2"/>
      <c r="M510" s="2"/>
      <c r="N510" s="376"/>
      <c r="O510" s="376"/>
      <c r="P510" s="4"/>
      <c r="Q510" s="376"/>
      <c r="R510" s="376"/>
      <c r="S510" s="376"/>
      <c r="T510" s="376"/>
      <c r="U510" s="377"/>
      <c r="V510" s="376"/>
      <c r="W510" s="377"/>
      <c r="X510" s="376"/>
      <c r="Y510" s="377"/>
      <c r="Z510" s="376"/>
      <c r="AA510" s="377"/>
      <c r="AB510" s="378"/>
    </row>
    <row r="511" spans="1:28" s="379" customFormat="1" x14ac:dyDescent="0.25">
      <c r="A511" s="2"/>
      <c r="B511" s="2"/>
      <c r="C511" s="2"/>
      <c r="D511" s="2"/>
      <c r="E511" s="2"/>
      <c r="F511" s="2"/>
      <c r="G511" s="2"/>
      <c r="H511" s="2"/>
      <c r="I511" s="2"/>
      <c r="J511" s="2"/>
      <c r="K511" s="2"/>
      <c r="L511" s="2"/>
      <c r="M511" s="2"/>
      <c r="N511" s="376"/>
      <c r="O511" s="376"/>
      <c r="P511" s="4"/>
      <c r="Q511" s="376"/>
      <c r="R511" s="376"/>
      <c r="S511" s="376"/>
      <c r="T511" s="376"/>
      <c r="U511" s="377"/>
      <c r="V511" s="376"/>
      <c r="W511" s="377"/>
      <c r="X511" s="376"/>
      <c r="Y511" s="377"/>
      <c r="Z511" s="376"/>
      <c r="AA511" s="377"/>
      <c r="AB511" s="378"/>
    </row>
    <row r="512" spans="1:28" s="379" customFormat="1" x14ac:dyDescent="0.25">
      <c r="A512" s="2"/>
      <c r="B512" s="2"/>
      <c r="C512" s="2"/>
      <c r="D512" s="2"/>
      <c r="E512" s="2"/>
      <c r="F512" s="2"/>
      <c r="G512" s="2"/>
      <c r="H512" s="2"/>
      <c r="I512" s="2"/>
      <c r="J512" s="2"/>
      <c r="K512" s="2"/>
      <c r="L512" s="2"/>
      <c r="M512" s="2"/>
      <c r="N512" s="376"/>
      <c r="O512" s="376"/>
      <c r="P512" s="4"/>
      <c r="Q512" s="376"/>
      <c r="R512" s="376"/>
      <c r="S512" s="376"/>
      <c r="T512" s="376"/>
      <c r="U512" s="377"/>
      <c r="V512" s="376"/>
      <c r="W512" s="377"/>
      <c r="X512" s="376"/>
      <c r="Y512" s="377"/>
      <c r="Z512" s="376"/>
      <c r="AA512" s="377"/>
      <c r="AB512" s="378"/>
    </row>
    <row r="513" spans="1:28" s="379" customFormat="1" x14ac:dyDescent="0.25">
      <c r="A513" s="2"/>
      <c r="B513" s="2"/>
      <c r="C513" s="2"/>
      <c r="D513" s="2"/>
      <c r="E513" s="2"/>
      <c r="F513" s="2"/>
      <c r="G513" s="2"/>
      <c r="H513" s="2"/>
      <c r="I513" s="2"/>
      <c r="J513" s="2"/>
      <c r="K513" s="2"/>
      <c r="L513" s="2"/>
      <c r="M513" s="2"/>
      <c r="N513" s="376"/>
      <c r="O513" s="376"/>
      <c r="P513" s="4"/>
      <c r="Q513" s="376"/>
      <c r="R513" s="376"/>
      <c r="S513" s="376"/>
      <c r="T513" s="376"/>
      <c r="U513" s="377"/>
      <c r="V513" s="376"/>
      <c r="W513" s="377"/>
      <c r="X513" s="376"/>
      <c r="Y513" s="377"/>
      <c r="Z513" s="376"/>
      <c r="AA513" s="377"/>
      <c r="AB513" s="378"/>
    </row>
    <row r="514" spans="1:28" s="379" customFormat="1" x14ac:dyDescent="0.25">
      <c r="A514" s="2"/>
      <c r="B514" s="2"/>
      <c r="C514" s="2"/>
      <c r="D514" s="2"/>
      <c r="E514" s="2"/>
      <c r="F514" s="2"/>
      <c r="G514" s="2"/>
      <c r="H514" s="2"/>
      <c r="I514" s="2"/>
      <c r="J514" s="2"/>
      <c r="K514" s="2"/>
      <c r="L514" s="2"/>
      <c r="M514" s="2"/>
      <c r="N514" s="376"/>
      <c r="O514" s="376"/>
      <c r="P514" s="4"/>
      <c r="Q514" s="376"/>
      <c r="R514" s="376"/>
      <c r="S514" s="376"/>
      <c r="T514" s="376"/>
      <c r="U514" s="377"/>
      <c r="V514" s="376"/>
      <c r="W514" s="377"/>
      <c r="X514" s="376"/>
      <c r="Y514" s="377"/>
      <c r="Z514" s="376"/>
      <c r="AA514" s="377"/>
      <c r="AB514" s="378"/>
    </row>
    <row r="515" spans="1:28" s="379" customFormat="1" x14ac:dyDescent="0.25">
      <c r="A515" s="2"/>
      <c r="B515" s="2"/>
      <c r="C515" s="2"/>
      <c r="D515" s="2"/>
      <c r="E515" s="2"/>
      <c r="F515" s="2"/>
      <c r="G515" s="2"/>
      <c r="H515" s="2"/>
      <c r="I515" s="2"/>
      <c r="J515" s="2"/>
      <c r="K515" s="2"/>
      <c r="L515" s="2"/>
      <c r="M515" s="2"/>
      <c r="N515" s="376"/>
      <c r="O515" s="376"/>
      <c r="P515" s="4"/>
      <c r="Q515" s="376"/>
      <c r="R515" s="376"/>
      <c r="S515" s="376"/>
      <c r="T515" s="376"/>
      <c r="U515" s="377"/>
      <c r="V515" s="376"/>
      <c r="W515" s="377"/>
      <c r="X515" s="376"/>
      <c r="Y515" s="377"/>
      <c r="Z515" s="376"/>
      <c r="AA515" s="377"/>
      <c r="AB515" s="378"/>
    </row>
    <row r="516" spans="1:28" s="379" customFormat="1" x14ac:dyDescent="0.25">
      <c r="A516" s="2"/>
      <c r="B516" s="2"/>
      <c r="C516" s="2"/>
      <c r="D516" s="2"/>
      <c r="E516" s="2"/>
      <c r="F516" s="2"/>
      <c r="G516" s="2"/>
      <c r="H516" s="2"/>
      <c r="I516" s="2"/>
      <c r="J516" s="2"/>
      <c r="K516" s="2"/>
      <c r="L516" s="2"/>
      <c r="M516" s="2"/>
      <c r="N516" s="376"/>
      <c r="O516" s="376"/>
      <c r="P516" s="4"/>
      <c r="Q516" s="376"/>
      <c r="R516" s="376"/>
      <c r="S516" s="376"/>
      <c r="T516" s="376"/>
      <c r="U516" s="377"/>
      <c r="V516" s="376"/>
      <c r="W516" s="377"/>
      <c r="X516" s="376"/>
      <c r="Y516" s="377"/>
      <c r="Z516" s="376"/>
      <c r="AA516" s="377"/>
      <c r="AB516" s="378"/>
    </row>
    <row r="517" spans="1:28" s="379" customFormat="1" x14ac:dyDescent="0.25">
      <c r="A517" s="2"/>
      <c r="B517" s="2"/>
      <c r="C517" s="2"/>
      <c r="D517" s="2"/>
      <c r="E517" s="2"/>
      <c r="F517" s="2"/>
      <c r="G517" s="2"/>
      <c r="H517" s="2"/>
      <c r="I517" s="2"/>
      <c r="J517" s="2"/>
      <c r="K517" s="2"/>
      <c r="L517" s="2"/>
      <c r="M517" s="2"/>
      <c r="N517" s="376"/>
      <c r="O517" s="376"/>
      <c r="P517" s="4"/>
      <c r="Q517" s="376"/>
      <c r="R517" s="376"/>
      <c r="S517" s="376"/>
      <c r="T517" s="376"/>
      <c r="U517" s="377"/>
      <c r="V517" s="376"/>
      <c r="W517" s="377"/>
      <c r="X517" s="376"/>
      <c r="Y517" s="377"/>
      <c r="Z517" s="376"/>
      <c r="AA517" s="377"/>
      <c r="AB517" s="378"/>
    </row>
    <row r="518" spans="1:28" s="379" customFormat="1" x14ac:dyDescent="0.25">
      <c r="A518" s="2"/>
      <c r="B518" s="2"/>
      <c r="C518" s="2"/>
      <c r="D518" s="2"/>
      <c r="E518" s="2"/>
      <c r="F518" s="2"/>
      <c r="G518" s="2"/>
      <c r="H518" s="2"/>
      <c r="I518" s="2"/>
      <c r="J518" s="2"/>
      <c r="K518" s="2"/>
      <c r="L518" s="2"/>
      <c r="M518" s="2"/>
      <c r="N518" s="376"/>
      <c r="O518" s="376"/>
      <c r="P518" s="4"/>
      <c r="Q518" s="376"/>
      <c r="R518" s="376"/>
      <c r="S518" s="376"/>
      <c r="T518" s="376"/>
      <c r="U518" s="377"/>
      <c r="V518" s="376"/>
      <c r="W518" s="377"/>
      <c r="X518" s="376"/>
      <c r="Y518" s="377"/>
      <c r="Z518" s="376"/>
      <c r="AA518" s="377"/>
      <c r="AB518" s="378"/>
    </row>
    <row r="519" spans="1:28" s="379" customFormat="1" x14ac:dyDescent="0.25">
      <c r="A519" s="2"/>
      <c r="B519" s="2"/>
      <c r="C519" s="2"/>
      <c r="D519" s="2"/>
      <c r="E519" s="2"/>
      <c r="F519" s="2"/>
      <c r="G519" s="2"/>
      <c r="H519" s="2"/>
      <c r="I519" s="2"/>
      <c r="J519" s="2"/>
      <c r="K519" s="2"/>
      <c r="L519" s="2"/>
      <c r="M519" s="2"/>
      <c r="N519" s="376"/>
      <c r="O519" s="376"/>
      <c r="P519" s="4"/>
      <c r="Q519" s="376"/>
      <c r="R519" s="376"/>
      <c r="S519" s="376"/>
      <c r="T519" s="376"/>
      <c r="U519" s="377"/>
      <c r="V519" s="376"/>
      <c r="W519" s="377"/>
      <c r="X519" s="376"/>
      <c r="Y519" s="377"/>
      <c r="Z519" s="376"/>
      <c r="AA519" s="377"/>
      <c r="AB519" s="378"/>
    </row>
    <row r="520" spans="1:28" s="379" customFormat="1" x14ac:dyDescent="0.25">
      <c r="A520" s="2"/>
      <c r="B520" s="2"/>
      <c r="C520" s="2"/>
      <c r="D520" s="2"/>
      <c r="E520" s="2"/>
      <c r="F520" s="2"/>
      <c r="G520" s="2"/>
      <c r="H520" s="2"/>
      <c r="I520" s="2"/>
      <c r="J520" s="2"/>
      <c r="K520" s="2"/>
      <c r="L520" s="2"/>
      <c r="M520" s="2"/>
      <c r="N520" s="376"/>
      <c r="O520" s="376"/>
      <c r="P520" s="4"/>
      <c r="Q520" s="376"/>
      <c r="R520" s="376"/>
      <c r="S520" s="376"/>
      <c r="T520" s="376"/>
      <c r="U520" s="377"/>
      <c r="V520" s="376"/>
      <c r="W520" s="377"/>
      <c r="X520" s="376"/>
      <c r="Y520" s="377"/>
      <c r="Z520" s="376"/>
      <c r="AA520" s="377"/>
      <c r="AB520" s="378"/>
    </row>
    <row r="521" spans="1:28" s="379" customFormat="1" x14ac:dyDescent="0.25">
      <c r="A521" s="2"/>
      <c r="B521" s="2"/>
      <c r="C521" s="2"/>
      <c r="D521" s="2"/>
      <c r="E521" s="2"/>
      <c r="F521" s="2"/>
      <c r="G521" s="2"/>
      <c r="H521" s="2"/>
      <c r="I521" s="2"/>
      <c r="J521" s="2"/>
      <c r="K521" s="2"/>
      <c r="L521" s="2"/>
      <c r="M521" s="2"/>
      <c r="N521" s="376"/>
      <c r="O521" s="376"/>
      <c r="P521" s="4"/>
      <c r="Q521" s="376"/>
      <c r="R521" s="376"/>
      <c r="S521" s="376"/>
      <c r="T521" s="376"/>
      <c r="U521" s="377"/>
      <c r="V521" s="376"/>
      <c r="W521" s="377"/>
      <c r="X521" s="376"/>
      <c r="Y521" s="377"/>
      <c r="Z521" s="376"/>
      <c r="AA521" s="377"/>
      <c r="AB521" s="378"/>
    </row>
    <row r="522" spans="1:28" s="379" customFormat="1" x14ac:dyDescent="0.25">
      <c r="A522" s="2"/>
      <c r="B522" s="2"/>
      <c r="C522" s="2"/>
      <c r="D522" s="2"/>
      <c r="E522" s="2"/>
      <c r="F522" s="2"/>
      <c r="G522" s="2"/>
      <c r="H522" s="2"/>
      <c r="I522" s="2"/>
      <c r="J522" s="2"/>
      <c r="K522" s="2"/>
      <c r="L522" s="2"/>
      <c r="M522" s="2"/>
      <c r="N522" s="376"/>
      <c r="O522" s="376"/>
      <c r="P522" s="4"/>
      <c r="Q522" s="376"/>
      <c r="R522" s="376"/>
      <c r="S522" s="376"/>
      <c r="T522" s="376"/>
      <c r="U522" s="377"/>
      <c r="V522" s="376"/>
      <c r="W522" s="377"/>
      <c r="X522" s="376"/>
      <c r="Y522" s="377"/>
      <c r="Z522" s="376"/>
      <c r="AA522" s="377"/>
      <c r="AB522" s="378"/>
    </row>
    <row r="523" spans="1:28" s="379" customFormat="1" x14ac:dyDescent="0.25">
      <c r="A523" s="2"/>
      <c r="B523" s="2"/>
      <c r="C523" s="2"/>
      <c r="D523" s="2"/>
      <c r="E523" s="2"/>
      <c r="F523" s="2"/>
      <c r="G523" s="2"/>
      <c r="H523" s="2"/>
      <c r="I523" s="2"/>
      <c r="J523" s="2"/>
      <c r="K523" s="2"/>
      <c r="L523" s="2"/>
      <c r="M523" s="2"/>
      <c r="N523" s="376"/>
      <c r="O523" s="376"/>
      <c r="P523" s="4"/>
      <c r="Q523" s="376"/>
      <c r="R523" s="376"/>
      <c r="S523" s="376"/>
      <c r="T523" s="376"/>
      <c r="U523" s="377"/>
      <c r="V523" s="376"/>
      <c r="W523" s="377"/>
      <c r="X523" s="376"/>
      <c r="Y523" s="377"/>
      <c r="Z523" s="376"/>
      <c r="AA523" s="377"/>
      <c r="AB523" s="378"/>
    </row>
    <row r="524" spans="1:28" s="379" customFormat="1" x14ac:dyDescent="0.25">
      <c r="A524" s="2"/>
      <c r="B524" s="2"/>
      <c r="C524" s="2"/>
      <c r="D524" s="2"/>
      <c r="E524" s="2"/>
      <c r="F524" s="2"/>
      <c r="G524" s="2"/>
      <c r="H524" s="2"/>
      <c r="I524" s="2"/>
      <c r="J524" s="2"/>
      <c r="K524" s="2"/>
      <c r="L524" s="2"/>
      <c r="M524" s="2"/>
      <c r="N524" s="376"/>
      <c r="O524" s="376"/>
      <c r="P524" s="4"/>
      <c r="Q524" s="376"/>
      <c r="R524" s="376"/>
      <c r="S524" s="376"/>
      <c r="T524" s="376"/>
      <c r="U524" s="377"/>
      <c r="V524" s="376"/>
      <c r="W524" s="377"/>
      <c r="X524" s="376"/>
      <c r="Y524" s="377"/>
      <c r="Z524" s="376"/>
      <c r="AA524" s="377"/>
      <c r="AB524" s="378"/>
    </row>
    <row r="525" spans="1:28" s="379" customFormat="1" x14ac:dyDescent="0.25">
      <c r="A525" s="2"/>
      <c r="B525" s="2"/>
      <c r="C525" s="2"/>
      <c r="D525" s="2"/>
      <c r="E525" s="2"/>
      <c r="F525" s="2"/>
      <c r="G525" s="2"/>
      <c r="H525" s="2"/>
      <c r="I525" s="2"/>
      <c r="J525" s="2"/>
      <c r="K525" s="2"/>
      <c r="L525" s="2"/>
      <c r="M525" s="2"/>
      <c r="N525" s="376"/>
      <c r="O525" s="376"/>
      <c r="P525" s="4"/>
      <c r="Q525" s="376"/>
      <c r="R525" s="376"/>
      <c r="S525" s="376"/>
      <c r="T525" s="376"/>
      <c r="U525" s="377"/>
      <c r="V525" s="376"/>
      <c r="W525" s="377"/>
      <c r="X525" s="376"/>
      <c r="Y525" s="377"/>
      <c r="Z525" s="376"/>
      <c r="AA525" s="377"/>
      <c r="AB525" s="378"/>
    </row>
    <row r="526" spans="1:28" s="379" customFormat="1" x14ac:dyDescent="0.25">
      <c r="A526" s="2"/>
      <c r="B526" s="2"/>
      <c r="C526" s="2"/>
      <c r="D526" s="2"/>
      <c r="E526" s="2"/>
      <c r="F526" s="2"/>
      <c r="G526" s="2"/>
      <c r="H526" s="2"/>
      <c r="I526" s="2"/>
      <c r="J526" s="2"/>
      <c r="K526" s="2"/>
      <c r="L526" s="2"/>
      <c r="M526" s="2"/>
      <c r="N526" s="376"/>
      <c r="O526" s="376"/>
      <c r="P526" s="4"/>
      <c r="Q526" s="376"/>
      <c r="R526" s="376"/>
      <c r="S526" s="376"/>
      <c r="T526" s="376"/>
      <c r="U526" s="377"/>
      <c r="V526" s="376"/>
      <c r="W526" s="377"/>
      <c r="X526" s="376"/>
      <c r="Y526" s="377"/>
      <c r="Z526" s="376"/>
      <c r="AA526" s="377"/>
      <c r="AB526" s="378"/>
    </row>
    <row r="527" spans="1:28" s="379" customFormat="1" x14ac:dyDescent="0.25">
      <c r="A527" s="2"/>
      <c r="B527" s="2"/>
      <c r="C527" s="2"/>
      <c r="D527" s="2"/>
      <c r="E527" s="2"/>
      <c r="F527" s="2"/>
      <c r="G527" s="2"/>
      <c r="H527" s="2"/>
      <c r="I527" s="2"/>
      <c r="J527" s="2"/>
      <c r="K527" s="2"/>
      <c r="L527" s="2"/>
      <c r="M527" s="2"/>
      <c r="N527" s="376"/>
      <c r="O527" s="376"/>
      <c r="P527" s="4"/>
      <c r="Q527" s="376"/>
      <c r="R527" s="376"/>
      <c r="S527" s="376"/>
      <c r="T527" s="376"/>
      <c r="U527" s="377"/>
      <c r="V527" s="376"/>
      <c r="W527" s="377"/>
      <c r="X527" s="376"/>
      <c r="Y527" s="377"/>
      <c r="Z527" s="376"/>
      <c r="AA527" s="377"/>
      <c r="AB527" s="378"/>
    </row>
    <row r="528" spans="1:28" s="379" customFormat="1" x14ac:dyDescent="0.25">
      <c r="A528" s="2"/>
      <c r="B528" s="2"/>
      <c r="C528" s="2"/>
      <c r="D528" s="2"/>
      <c r="E528" s="2"/>
      <c r="F528" s="2"/>
      <c r="G528" s="2"/>
      <c r="H528" s="2"/>
      <c r="I528" s="2"/>
      <c r="J528" s="2"/>
      <c r="K528" s="2"/>
      <c r="L528" s="2"/>
      <c r="M528" s="2"/>
      <c r="N528" s="376"/>
      <c r="O528" s="376"/>
      <c r="P528" s="4"/>
      <c r="Q528" s="376"/>
      <c r="R528" s="376"/>
      <c r="S528" s="376"/>
      <c r="T528" s="376"/>
      <c r="U528" s="377"/>
      <c r="V528" s="376"/>
      <c r="W528" s="377"/>
      <c r="X528" s="376"/>
      <c r="Y528" s="377"/>
      <c r="Z528" s="376"/>
      <c r="AA528" s="377"/>
      <c r="AB528" s="378"/>
    </row>
    <row r="529" spans="1:28" s="379" customFormat="1" x14ac:dyDescent="0.25">
      <c r="A529" s="2"/>
      <c r="B529" s="2"/>
      <c r="C529" s="2"/>
      <c r="D529" s="2"/>
      <c r="E529" s="2"/>
      <c r="F529" s="2"/>
      <c r="G529" s="2"/>
      <c r="H529" s="2"/>
      <c r="I529" s="2"/>
      <c r="J529" s="2"/>
      <c r="K529" s="2"/>
      <c r="L529" s="2"/>
      <c r="M529" s="2"/>
      <c r="N529" s="376"/>
      <c r="O529" s="376"/>
      <c r="P529" s="4"/>
      <c r="Q529" s="376"/>
      <c r="R529" s="376"/>
      <c r="S529" s="376"/>
      <c r="T529" s="376"/>
      <c r="U529" s="377"/>
      <c r="V529" s="376"/>
      <c r="W529" s="377"/>
      <c r="X529" s="376"/>
      <c r="Y529" s="377"/>
      <c r="Z529" s="376"/>
      <c r="AA529" s="377"/>
      <c r="AB529" s="378"/>
    </row>
    <row r="530" spans="1:28" s="379" customFormat="1" x14ac:dyDescent="0.25">
      <c r="A530" s="2"/>
      <c r="B530" s="2"/>
      <c r="C530" s="2"/>
      <c r="D530" s="2"/>
      <c r="E530" s="2"/>
      <c r="F530" s="2"/>
      <c r="G530" s="2"/>
      <c r="H530" s="2"/>
      <c r="I530" s="2"/>
      <c r="J530" s="2"/>
      <c r="K530" s="2"/>
      <c r="L530" s="2"/>
      <c r="M530" s="2"/>
      <c r="N530" s="376"/>
      <c r="O530" s="376"/>
      <c r="P530" s="4"/>
      <c r="Q530" s="376"/>
      <c r="R530" s="376"/>
      <c r="S530" s="376"/>
      <c r="T530" s="376"/>
      <c r="U530" s="377"/>
      <c r="V530" s="376"/>
      <c r="W530" s="377"/>
      <c r="X530" s="376"/>
      <c r="Y530" s="377"/>
      <c r="Z530" s="376"/>
      <c r="AA530" s="377"/>
      <c r="AB530" s="378"/>
    </row>
    <row r="531" spans="1:28" s="379" customFormat="1" x14ac:dyDescent="0.25">
      <c r="A531" s="2"/>
      <c r="B531" s="2"/>
      <c r="C531" s="2"/>
      <c r="D531" s="2"/>
      <c r="E531" s="2"/>
      <c r="F531" s="2"/>
      <c r="G531" s="2"/>
      <c r="H531" s="2"/>
      <c r="I531" s="2"/>
      <c r="J531" s="2"/>
      <c r="K531" s="2"/>
      <c r="L531" s="2"/>
      <c r="M531" s="2"/>
      <c r="N531" s="376"/>
      <c r="O531" s="376"/>
      <c r="P531" s="4"/>
      <c r="Q531" s="376"/>
      <c r="R531" s="376"/>
      <c r="S531" s="376"/>
      <c r="T531" s="376"/>
      <c r="U531" s="377"/>
      <c r="V531" s="376"/>
      <c r="W531" s="377"/>
      <c r="X531" s="376"/>
      <c r="Y531" s="377"/>
      <c r="Z531" s="376"/>
      <c r="AA531" s="377"/>
      <c r="AB531" s="378"/>
    </row>
    <row r="532" spans="1:28" s="379" customFormat="1" x14ac:dyDescent="0.25">
      <c r="A532" s="2"/>
      <c r="B532" s="2"/>
      <c r="C532" s="2"/>
      <c r="D532" s="2"/>
      <c r="E532" s="2"/>
      <c r="F532" s="2"/>
      <c r="G532" s="2"/>
      <c r="H532" s="2"/>
      <c r="I532" s="2"/>
      <c r="J532" s="2"/>
      <c r="K532" s="2"/>
      <c r="L532" s="2"/>
      <c r="M532" s="2"/>
      <c r="N532" s="376"/>
      <c r="O532" s="376"/>
      <c r="P532" s="4"/>
      <c r="Q532" s="376"/>
      <c r="R532" s="376"/>
      <c r="S532" s="376"/>
      <c r="T532" s="376"/>
      <c r="U532" s="377"/>
      <c r="V532" s="376"/>
      <c r="W532" s="377"/>
      <c r="X532" s="376"/>
      <c r="Y532" s="377"/>
      <c r="Z532" s="376"/>
      <c r="AA532" s="377"/>
      <c r="AB532" s="378"/>
    </row>
    <row r="533" spans="1:28" s="379" customFormat="1" x14ac:dyDescent="0.25">
      <c r="A533" s="2"/>
      <c r="B533" s="2"/>
      <c r="C533" s="2"/>
      <c r="D533" s="2"/>
      <c r="E533" s="2"/>
      <c r="F533" s="2"/>
      <c r="G533" s="2"/>
      <c r="H533" s="2"/>
      <c r="I533" s="2"/>
      <c r="J533" s="2"/>
      <c r="K533" s="2"/>
      <c r="L533" s="2"/>
      <c r="M533" s="2"/>
      <c r="N533" s="376"/>
      <c r="O533" s="376"/>
      <c r="P533" s="4"/>
      <c r="Q533" s="376"/>
      <c r="R533" s="376"/>
      <c r="S533" s="376"/>
      <c r="T533" s="376"/>
      <c r="U533" s="377"/>
      <c r="V533" s="376"/>
      <c r="W533" s="377"/>
      <c r="X533" s="376"/>
      <c r="Y533" s="377"/>
      <c r="Z533" s="376"/>
      <c r="AA533" s="377"/>
      <c r="AB533" s="378"/>
    </row>
    <row r="534" spans="1:28" s="379" customFormat="1" x14ac:dyDescent="0.25">
      <c r="A534" s="2"/>
      <c r="B534" s="2"/>
      <c r="C534" s="2"/>
      <c r="D534" s="2"/>
      <c r="E534" s="2"/>
      <c r="F534" s="2"/>
      <c r="G534" s="2"/>
      <c r="H534" s="2"/>
      <c r="I534" s="2"/>
      <c r="J534" s="2"/>
      <c r="K534" s="2"/>
      <c r="L534" s="2"/>
      <c r="M534" s="2"/>
      <c r="N534" s="376"/>
      <c r="O534" s="376"/>
      <c r="P534" s="4"/>
      <c r="Q534" s="376"/>
      <c r="R534" s="376"/>
      <c r="S534" s="376"/>
      <c r="T534" s="376"/>
      <c r="U534" s="377"/>
      <c r="V534" s="376"/>
      <c r="W534" s="377"/>
      <c r="X534" s="376"/>
      <c r="Y534" s="377"/>
      <c r="Z534" s="376"/>
      <c r="AA534" s="377"/>
      <c r="AB534" s="378"/>
    </row>
    <row r="535" spans="1:28" s="379" customFormat="1" x14ac:dyDescent="0.25">
      <c r="A535" s="2"/>
      <c r="B535" s="2"/>
      <c r="C535" s="2"/>
      <c r="D535" s="2"/>
      <c r="E535" s="2"/>
      <c r="F535" s="2"/>
      <c r="G535" s="2"/>
      <c r="H535" s="2"/>
      <c r="I535" s="2"/>
      <c r="J535" s="2"/>
      <c r="K535" s="2"/>
      <c r="L535" s="2"/>
      <c r="M535" s="2"/>
      <c r="N535" s="376"/>
      <c r="O535" s="376"/>
      <c r="P535" s="4"/>
      <c r="Q535" s="376"/>
      <c r="R535" s="376"/>
      <c r="S535" s="376"/>
      <c r="T535" s="376"/>
      <c r="U535" s="377"/>
      <c r="V535" s="376"/>
      <c r="W535" s="377"/>
      <c r="X535" s="376"/>
      <c r="Y535" s="377"/>
      <c r="Z535" s="376"/>
      <c r="AA535" s="377"/>
      <c r="AB535" s="378"/>
    </row>
    <row r="536" spans="1:28" s="379" customFormat="1" x14ac:dyDescent="0.25">
      <c r="A536" s="2"/>
      <c r="B536" s="2"/>
      <c r="C536" s="2"/>
      <c r="D536" s="2"/>
      <c r="E536" s="2"/>
      <c r="F536" s="2"/>
      <c r="G536" s="2"/>
      <c r="H536" s="2"/>
      <c r="I536" s="2"/>
      <c r="J536" s="2"/>
      <c r="K536" s="2"/>
      <c r="L536" s="2"/>
      <c r="M536" s="2"/>
      <c r="N536" s="376"/>
      <c r="O536" s="376"/>
      <c r="P536" s="4"/>
      <c r="Q536" s="376"/>
      <c r="R536" s="376"/>
      <c r="S536" s="376"/>
      <c r="T536" s="376"/>
      <c r="U536" s="377"/>
      <c r="V536" s="376"/>
      <c r="W536" s="377"/>
      <c r="X536" s="376"/>
      <c r="Y536" s="377"/>
      <c r="Z536" s="376"/>
      <c r="AA536" s="377"/>
      <c r="AB536" s="378"/>
    </row>
    <row r="537" spans="1:28" s="379" customFormat="1" x14ac:dyDescent="0.25">
      <c r="A537" s="2"/>
      <c r="B537" s="2"/>
      <c r="C537" s="2"/>
      <c r="D537" s="2"/>
      <c r="E537" s="2"/>
      <c r="F537" s="2"/>
      <c r="G537" s="2"/>
      <c r="H537" s="2"/>
      <c r="I537" s="2"/>
      <c r="J537" s="2"/>
      <c r="K537" s="2"/>
      <c r="L537" s="2"/>
      <c r="M537" s="2"/>
      <c r="N537" s="376"/>
      <c r="O537" s="376"/>
      <c r="P537" s="4"/>
      <c r="Q537" s="376"/>
      <c r="R537" s="376"/>
      <c r="S537" s="376"/>
      <c r="T537" s="376"/>
      <c r="U537" s="377"/>
      <c r="V537" s="376"/>
      <c r="W537" s="377"/>
      <c r="X537" s="376"/>
      <c r="Y537" s="377"/>
      <c r="Z537" s="376"/>
      <c r="AA537" s="377"/>
      <c r="AB537" s="378"/>
    </row>
    <row r="538" spans="1:28" s="379" customFormat="1" x14ac:dyDescent="0.25">
      <c r="A538" s="2"/>
      <c r="B538" s="2"/>
      <c r="C538" s="2"/>
      <c r="D538" s="2"/>
      <c r="E538" s="2"/>
      <c r="F538" s="2"/>
      <c r="G538" s="2"/>
      <c r="H538" s="2"/>
      <c r="I538" s="2"/>
      <c r="J538" s="2"/>
      <c r="K538" s="2"/>
      <c r="L538" s="2"/>
      <c r="M538" s="2"/>
      <c r="N538" s="376"/>
      <c r="O538" s="376"/>
      <c r="P538" s="4"/>
      <c r="Q538" s="376"/>
      <c r="R538" s="376"/>
      <c r="S538" s="376"/>
      <c r="T538" s="376"/>
      <c r="U538" s="377"/>
      <c r="V538" s="376"/>
      <c r="W538" s="377"/>
      <c r="X538" s="376"/>
      <c r="Y538" s="377"/>
      <c r="Z538" s="376"/>
      <c r="AA538" s="377"/>
      <c r="AB538" s="378"/>
    </row>
    <row r="539" spans="1:28" s="379" customFormat="1" x14ac:dyDescent="0.25">
      <c r="A539" s="2"/>
      <c r="B539" s="2"/>
      <c r="C539" s="2"/>
      <c r="D539" s="2"/>
      <c r="E539" s="2"/>
      <c r="F539" s="2"/>
      <c r="G539" s="2"/>
      <c r="H539" s="2"/>
      <c r="I539" s="2"/>
      <c r="J539" s="2"/>
      <c r="K539" s="2"/>
      <c r="L539" s="2"/>
      <c r="M539" s="2"/>
      <c r="N539" s="376"/>
      <c r="O539" s="376"/>
      <c r="P539" s="4"/>
      <c r="Q539" s="376"/>
      <c r="R539" s="376"/>
      <c r="S539" s="376"/>
      <c r="T539" s="376"/>
      <c r="U539" s="377"/>
      <c r="V539" s="376"/>
      <c r="W539" s="377"/>
      <c r="X539" s="376"/>
      <c r="Y539" s="377"/>
      <c r="Z539" s="376"/>
      <c r="AA539" s="377"/>
      <c r="AB539" s="378"/>
    </row>
    <row r="540" spans="1:28" s="379" customFormat="1" x14ac:dyDescent="0.25">
      <c r="A540" s="2"/>
      <c r="B540" s="2"/>
      <c r="C540" s="2"/>
      <c r="D540" s="2"/>
      <c r="E540" s="2"/>
      <c r="F540" s="2"/>
      <c r="G540" s="2"/>
      <c r="H540" s="2"/>
      <c r="I540" s="2"/>
      <c r="J540" s="2"/>
      <c r="K540" s="2"/>
      <c r="L540" s="2"/>
      <c r="M540" s="2"/>
      <c r="N540" s="376"/>
      <c r="O540" s="376"/>
      <c r="P540" s="4"/>
      <c r="Q540" s="376"/>
      <c r="R540" s="376"/>
      <c r="S540" s="376"/>
      <c r="T540" s="376"/>
      <c r="U540" s="377"/>
      <c r="V540" s="376"/>
      <c r="W540" s="377"/>
      <c r="X540" s="376"/>
      <c r="Y540" s="377"/>
      <c r="Z540" s="376"/>
      <c r="AA540" s="377"/>
      <c r="AB540" s="378"/>
    </row>
    <row r="541" spans="1:28" s="379" customFormat="1" x14ac:dyDescent="0.25">
      <c r="A541" s="2"/>
      <c r="B541" s="2"/>
      <c r="C541" s="2"/>
      <c r="D541" s="2"/>
      <c r="E541" s="2"/>
      <c r="F541" s="2"/>
      <c r="G541" s="2"/>
      <c r="H541" s="2"/>
      <c r="I541" s="2"/>
      <c r="J541" s="2"/>
      <c r="K541" s="2"/>
      <c r="L541" s="2"/>
      <c r="M541" s="2"/>
      <c r="N541" s="376"/>
      <c r="O541" s="376"/>
      <c r="P541" s="4"/>
      <c r="Q541" s="376"/>
      <c r="R541" s="376"/>
      <c r="S541" s="376"/>
      <c r="T541" s="376"/>
      <c r="U541" s="377"/>
      <c r="V541" s="376"/>
      <c r="W541" s="377"/>
      <c r="X541" s="376"/>
      <c r="Y541" s="377"/>
      <c r="Z541" s="376"/>
      <c r="AA541" s="377"/>
      <c r="AB541" s="378"/>
    </row>
    <row r="542" spans="1:28" s="379" customFormat="1" x14ac:dyDescent="0.25">
      <c r="A542" s="2"/>
      <c r="B542" s="2"/>
      <c r="C542" s="2"/>
      <c r="D542" s="2"/>
      <c r="E542" s="2"/>
      <c r="F542" s="2"/>
      <c r="G542" s="2"/>
      <c r="H542" s="2"/>
      <c r="I542" s="2"/>
      <c r="J542" s="2"/>
      <c r="K542" s="2"/>
      <c r="L542" s="2"/>
      <c r="M542" s="2"/>
      <c r="N542" s="376"/>
      <c r="O542" s="376"/>
      <c r="P542" s="4"/>
      <c r="Q542" s="376"/>
      <c r="R542" s="376"/>
      <c r="S542" s="376"/>
      <c r="T542" s="376"/>
      <c r="U542" s="377"/>
      <c r="V542" s="376"/>
      <c r="W542" s="377"/>
      <c r="X542" s="376"/>
      <c r="Y542" s="377"/>
      <c r="Z542" s="376"/>
      <c r="AA542" s="377"/>
      <c r="AB542" s="378"/>
    </row>
    <row r="543" spans="1:28" s="379" customFormat="1" x14ac:dyDescent="0.25">
      <c r="A543" s="2"/>
      <c r="B543" s="2"/>
      <c r="C543" s="2"/>
      <c r="D543" s="2"/>
      <c r="E543" s="2"/>
      <c r="F543" s="2"/>
      <c r="G543" s="2"/>
      <c r="H543" s="2"/>
      <c r="I543" s="2"/>
      <c r="J543" s="2"/>
      <c r="K543" s="2"/>
      <c r="L543" s="2"/>
      <c r="M543" s="2"/>
      <c r="N543" s="376"/>
      <c r="O543" s="376"/>
      <c r="P543" s="4"/>
      <c r="Q543" s="376"/>
      <c r="R543" s="376"/>
      <c r="S543" s="376"/>
      <c r="T543" s="376"/>
      <c r="U543" s="377"/>
      <c r="V543" s="376"/>
      <c r="W543" s="377"/>
      <c r="X543" s="376"/>
      <c r="Y543" s="377"/>
      <c r="Z543" s="376"/>
      <c r="AA543" s="377"/>
      <c r="AB543" s="378"/>
    </row>
    <row r="544" spans="1:28" s="379" customFormat="1" x14ac:dyDescent="0.25">
      <c r="A544" s="2"/>
      <c r="B544" s="2"/>
      <c r="C544" s="2"/>
      <c r="D544" s="2"/>
      <c r="E544" s="2"/>
      <c r="F544" s="2"/>
      <c r="G544" s="2"/>
      <c r="H544" s="2"/>
      <c r="I544" s="2"/>
      <c r="J544" s="2"/>
      <c r="K544" s="2"/>
      <c r="L544" s="2"/>
      <c r="M544" s="2"/>
      <c r="N544" s="376"/>
      <c r="O544" s="376"/>
      <c r="P544" s="4"/>
      <c r="Q544" s="376"/>
      <c r="R544" s="376"/>
      <c r="S544" s="376"/>
      <c r="T544" s="376"/>
      <c r="U544" s="377"/>
      <c r="V544" s="376"/>
      <c r="W544" s="377"/>
      <c r="X544" s="376"/>
      <c r="Y544" s="377"/>
      <c r="Z544" s="376"/>
      <c r="AA544" s="377"/>
      <c r="AB544" s="378"/>
    </row>
    <row r="545" spans="1:28" s="379" customFormat="1" x14ac:dyDescent="0.25">
      <c r="A545" s="2"/>
      <c r="B545" s="2"/>
      <c r="C545" s="2"/>
      <c r="D545" s="2"/>
      <c r="E545" s="2"/>
      <c r="F545" s="2"/>
      <c r="G545" s="2"/>
      <c r="H545" s="2"/>
      <c r="I545" s="2"/>
      <c r="J545" s="2"/>
      <c r="K545" s="2"/>
      <c r="L545" s="2"/>
      <c r="M545" s="2"/>
      <c r="N545" s="376"/>
      <c r="O545" s="376"/>
      <c r="P545" s="4"/>
      <c r="Q545" s="376"/>
      <c r="R545" s="376"/>
      <c r="S545" s="376"/>
      <c r="T545" s="376"/>
      <c r="U545" s="377"/>
      <c r="V545" s="376"/>
      <c r="W545" s="377"/>
      <c r="X545" s="376"/>
      <c r="Y545" s="377"/>
      <c r="Z545" s="376"/>
      <c r="AA545" s="377"/>
      <c r="AB545" s="378"/>
    </row>
    <row r="546" spans="1:28" s="379" customFormat="1" x14ac:dyDescent="0.25">
      <c r="A546" s="2"/>
      <c r="B546" s="2"/>
      <c r="C546" s="2"/>
      <c r="D546" s="2"/>
      <c r="E546" s="2"/>
      <c r="F546" s="2"/>
      <c r="G546" s="2"/>
      <c r="H546" s="2"/>
      <c r="I546" s="2"/>
      <c r="J546" s="2"/>
      <c r="K546" s="2"/>
      <c r="L546" s="2"/>
      <c r="M546" s="2"/>
      <c r="N546" s="376"/>
      <c r="O546" s="376"/>
      <c r="P546" s="4"/>
      <c r="Q546" s="376"/>
      <c r="R546" s="376"/>
      <c r="S546" s="376"/>
      <c r="T546" s="376"/>
      <c r="U546" s="377"/>
      <c r="V546" s="376"/>
      <c r="W546" s="377"/>
      <c r="X546" s="376"/>
      <c r="Y546" s="377"/>
      <c r="Z546" s="376"/>
      <c r="AA546" s="377"/>
      <c r="AB546" s="378"/>
    </row>
    <row r="547" spans="1:28" s="379" customFormat="1" x14ac:dyDescent="0.25">
      <c r="A547" s="2"/>
      <c r="B547" s="2"/>
      <c r="C547" s="2"/>
      <c r="D547" s="2"/>
      <c r="E547" s="2"/>
      <c r="F547" s="2"/>
      <c r="G547" s="2"/>
      <c r="H547" s="2"/>
      <c r="I547" s="2"/>
      <c r="J547" s="2"/>
      <c r="K547" s="2"/>
      <c r="L547" s="2"/>
      <c r="M547" s="2"/>
      <c r="N547" s="376"/>
      <c r="O547" s="376"/>
      <c r="P547" s="4"/>
      <c r="Q547" s="376"/>
      <c r="R547" s="376"/>
      <c r="S547" s="376"/>
      <c r="T547" s="376"/>
      <c r="U547" s="377"/>
      <c r="V547" s="376"/>
      <c r="W547" s="377"/>
      <c r="X547" s="376"/>
      <c r="Y547" s="377"/>
      <c r="Z547" s="376"/>
      <c r="AA547" s="377"/>
      <c r="AB547" s="378"/>
    </row>
    <row r="548" spans="1:28" s="379" customFormat="1" x14ac:dyDescent="0.25">
      <c r="A548" s="2"/>
      <c r="B548" s="2"/>
      <c r="C548" s="2"/>
      <c r="D548" s="2"/>
      <c r="E548" s="2"/>
      <c r="F548" s="2"/>
      <c r="G548" s="2"/>
      <c r="H548" s="2"/>
      <c r="I548" s="2"/>
      <c r="J548" s="2"/>
      <c r="K548" s="2"/>
      <c r="L548" s="2"/>
      <c r="M548" s="2"/>
      <c r="N548" s="376"/>
      <c r="O548" s="376"/>
      <c r="P548" s="4"/>
      <c r="Q548" s="376"/>
      <c r="R548" s="376"/>
      <c r="S548" s="376"/>
      <c r="T548" s="376"/>
      <c r="U548" s="377"/>
      <c r="V548" s="376"/>
      <c r="W548" s="377"/>
      <c r="X548" s="376"/>
      <c r="Y548" s="377"/>
      <c r="Z548" s="376"/>
      <c r="AA548" s="377"/>
      <c r="AB548" s="378"/>
    </row>
    <row r="549" spans="1:28" s="379" customFormat="1" x14ac:dyDescent="0.25">
      <c r="A549" s="2"/>
      <c r="B549" s="2"/>
      <c r="C549" s="2"/>
      <c r="D549" s="2"/>
      <c r="E549" s="2"/>
      <c r="F549" s="2"/>
      <c r="G549" s="2"/>
      <c r="H549" s="2"/>
      <c r="I549" s="2"/>
      <c r="J549" s="2"/>
      <c r="K549" s="2"/>
      <c r="L549" s="2"/>
      <c r="M549" s="2"/>
      <c r="N549" s="376"/>
      <c r="O549" s="376"/>
      <c r="P549" s="4"/>
      <c r="Q549" s="376"/>
      <c r="R549" s="376"/>
      <c r="S549" s="376"/>
      <c r="T549" s="376"/>
      <c r="U549" s="377"/>
      <c r="V549" s="376"/>
      <c r="W549" s="377"/>
      <c r="X549" s="376"/>
      <c r="Y549" s="377"/>
      <c r="Z549" s="376"/>
      <c r="AA549" s="377"/>
      <c r="AB549" s="378"/>
    </row>
    <row r="550" spans="1:28" s="379" customFormat="1" x14ac:dyDescent="0.25">
      <c r="A550" s="2"/>
      <c r="B550" s="2"/>
      <c r="C550" s="2"/>
      <c r="D550" s="2"/>
      <c r="E550" s="2"/>
      <c r="F550" s="2"/>
      <c r="G550" s="2"/>
      <c r="H550" s="2"/>
      <c r="I550" s="2"/>
      <c r="J550" s="2"/>
      <c r="K550" s="2"/>
      <c r="L550" s="2"/>
      <c r="M550" s="2"/>
      <c r="N550" s="376"/>
      <c r="O550" s="376"/>
      <c r="P550" s="4"/>
      <c r="Q550" s="376"/>
      <c r="R550" s="376"/>
      <c r="S550" s="376"/>
      <c r="T550" s="376"/>
      <c r="U550" s="377"/>
      <c r="V550" s="376"/>
      <c r="W550" s="377"/>
      <c r="X550" s="376"/>
      <c r="Y550" s="377"/>
      <c r="Z550" s="376"/>
      <c r="AA550" s="377"/>
      <c r="AB550" s="378"/>
    </row>
    <row r="551" spans="1:28" s="379" customFormat="1" x14ac:dyDescent="0.25">
      <c r="A551" s="2"/>
      <c r="B551" s="2"/>
      <c r="C551" s="2"/>
      <c r="D551" s="2"/>
      <c r="E551" s="2"/>
      <c r="F551" s="2"/>
      <c r="G551" s="2"/>
      <c r="H551" s="2"/>
      <c r="I551" s="2"/>
      <c r="J551" s="2"/>
      <c r="K551" s="2"/>
      <c r="L551" s="2"/>
      <c r="M551" s="2"/>
      <c r="N551" s="376"/>
      <c r="O551" s="376"/>
      <c r="P551" s="4"/>
      <c r="Q551" s="376"/>
      <c r="R551" s="376"/>
      <c r="S551" s="376"/>
      <c r="T551" s="376"/>
      <c r="U551" s="377"/>
      <c r="V551" s="376"/>
      <c r="W551" s="377"/>
      <c r="X551" s="376"/>
      <c r="Y551" s="377"/>
      <c r="Z551" s="376"/>
      <c r="AA551" s="377"/>
      <c r="AB551" s="378"/>
    </row>
    <row r="552" spans="1:28" s="379" customFormat="1" x14ac:dyDescent="0.25">
      <c r="A552" s="2"/>
      <c r="B552" s="2"/>
      <c r="C552" s="2"/>
      <c r="D552" s="2"/>
      <c r="E552" s="2"/>
      <c r="F552" s="2"/>
      <c r="G552" s="2"/>
      <c r="H552" s="2"/>
      <c r="I552" s="2"/>
      <c r="J552" s="2"/>
      <c r="K552" s="2"/>
      <c r="L552" s="2"/>
      <c r="M552" s="2"/>
      <c r="N552" s="376"/>
      <c r="O552" s="376"/>
      <c r="P552" s="4"/>
      <c r="Q552" s="376"/>
      <c r="R552" s="376"/>
      <c r="S552" s="376"/>
      <c r="T552" s="376"/>
      <c r="U552" s="377"/>
      <c r="V552" s="376"/>
      <c r="W552" s="377"/>
      <c r="X552" s="376"/>
      <c r="Y552" s="377"/>
      <c r="Z552" s="376"/>
      <c r="AA552" s="377"/>
      <c r="AB552" s="378"/>
    </row>
    <row r="553" spans="1:28" s="379" customFormat="1" x14ac:dyDescent="0.25">
      <c r="A553" s="2"/>
      <c r="B553" s="2"/>
      <c r="C553" s="2"/>
      <c r="D553" s="2"/>
      <c r="E553" s="2"/>
      <c r="F553" s="2"/>
      <c r="G553" s="2"/>
      <c r="H553" s="2"/>
      <c r="I553" s="2"/>
      <c r="J553" s="2"/>
      <c r="K553" s="2"/>
      <c r="L553" s="2"/>
      <c r="M553" s="2"/>
      <c r="N553" s="376"/>
      <c r="O553" s="376"/>
      <c r="P553" s="4"/>
      <c r="Q553" s="376"/>
      <c r="R553" s="376"/>
      <c r="S553" s="376"/>
      <c r="T553" s="376"/>
      <c r="U553" s="377"/>
      <c r="V553" s="376"/>
      <c r="W553" s="377"/>
      <c r="X553" s="376"/>
      <c r="Y553" s="377"/>
      <c r="Z553" s="376"/>
      <c r="AA553" s="377"/>
      <c r="AB553" s="378"/>
    </row>
    <row r="554" spans="1:28" s="379" customFormat="1" x14ac:dyDescent="0.25">
      <c r="A554" s="2"/>
      <c r="B554" s="2"/>
      <c r="C554" s="2"/>
      <c r="D554" s="2"/>
      <c r="E554" s="2"/>
      <c r="F554" s="2"/>
      <c r="G554" s="2"/>
      <c r="H554" s="2"/>
      <c r="I554" s="2"/>
      <c r="J554" s="2"/>
      <c r="K554" s="2"/>
      <c r="L554" s="2"/>
      <c r="M554" s="2"/>
      <c r="N554" s="376"/>
      <c r="O554" s="376"/>
      <c r="P554" s="4"/>
      <c r="Q554" s="376"/>
      <c r="R554" s="376"/>
      <c r="S554" s="376"/>
      <c r="T554" s="376"/>
      <c r="U554" s="377"/>
      <c r="V554" s="376"/>
      <c r="W554" s="377"/>
      <c r="X554" s="376"/>
      <c r="Y554" s="377"/>
      <c r="Z554" s="376"/>
      <c r="AA554" s="377"/>
      <c r="AB554" s="378"/>
    </row>
    <row r="555" spans="1:28" s="379" customFormat="1" x14ac:dyDescent="0.25">
      <c r="A555" s="2"/>
      <c r="B555" s="2"/>
      <c r="C555" s="2"/>
      <c r="D555" s="2"/>
      <c r="E555" s="2"/>
      <c r="F555" s="2"/>
      <c r="G555" s="2"/>
      <c r="H555" s="2"/>
      <c r="I555" s="2"/>
      <c r="J555" s="2"/>
      <c r="K555" s="2"/>
      <c r="L555" s="2"/>
      <c r="M555" s="2"/>
      <c r="N555" s="376"/>
      <c r="O555" s="376"/>
      <c r="P555" s="4"/>
      <c r="Q555" s="376"/>
      <c r="R555" s="376"/>
      <c r="S555" s="376"/>
      <c r="T555" s="376"/>
      <c r="U555" s="377"/>
      <c r="V555" s="376"/>
      <c r="W555" s="377"/>
      <c r="X555" s="376"/>
      <c r="Y555" s="377"/>
      <c r="Z555" s="376"/>
      <c r="AA555" s="377"/>
      <c r="AB555" s="378"/>
    </row>
    <row r="556" spans="1:28" s="379" customFormat="1" x14ac:dyDescent="0.25">
      <c r="A556" s="2"/>
      <c r="B556" s="2"/>
      <c r="C556" s="2"/>
      <c r="D556" s="2"/>
      <c r="E556" s="2"/>
      <c r="F556" s="2"/>
      <c r="G556" s="2"/>
      <c r="H556" s="2"/>
      <c r="I556" s="2"/>
      <c r="J556" s="2"/>
      <c r="K556" s="2"/>
      <c r="L556" s="2"/>
      <c r="M556" s="2"/>
      <c r="N556" s="376"/>
      <c r="O556" s="376"/>
      <c r="P556" s="4"/>
      <c r="Q556" s="376"/>
      <c r="R556" s="376"/>
      <c r="S556" s="376"/>
      <c r="T556" s="376"/>
      <c r="U556" s="377"/>
      <c r="V556" s="376"/>
      <c r="W556" s="377"/>
      <c r="X556" s="376"/>
      <c r="Y556" s="377"/>
      <c r="Z556" s="376"/>
      <c r="AA556" s="377"/>
      <c r="AB556" s="378"/>
    </row>
    <row r="557" spans="1:28" s="379" customFormat="1" x14ac:dyDescent="0.25">
      <c r="A557" s="2"/>
      <c r="B557" s="2"/>
      <c r="C557" s="2"/>
      <c r="D557" s="2"/>
      <c r="E557" s="2"/>
      <c r="F557" s="2"/>
      <c r="G557" s="2"/>
      <c r="H557" s="2"/>
      <c r="I557" s="2"/>
      <c r="J557" s="2"/>
      <c r="K557" s="2"/>
      <c r="L557" s="2"/>
      <c r="M557" s="2"/>
      <c r="N557" s="376"/>
      <c r="O557" s="376"/>
      <c r="P557" s="4"/>
      <c r="Q557" s="376"/>
      <c r="R557" s="376"/>
      <c r="S557" s="376"/>
      <c r="T557" s="376"/>
      <c r="U557" s="377"/>
      <c r="V557" s="376"/>
      <c r="W557" s="377"/>
      <c r="X557" s="376"/>
      <c r="Y557" s="377"/>
      <c r="Z557" s="376"/>
      <c r="AA557" s="377"/>
      <c r="AB557" s="378"/>
    </row>
    <row r="558" spans="1:28" s="379" customFormat="1" x14ac:dyDescent="0.25">
      <c r="A558" s="2"/>
      <c r="B558" s="2"/>
      <c r="C558" s="2"/>
      <c r="D558" s="2"/>
      <c r="E558" s="2"/>
      <c r="F558" s="2"/>
      <c r="G558" s="2"/>
      <c r="H558" s="2"/>
      <c r="I558" s="2"/>
      <c r="J558" s="2"/>
      <c r="K558" s="2"/>
      <c r="L558" s="2"/>
      <c r="M558" s="2"/>
      <c r="N558" s="376"/>
      <c r="O558" s="376"/>
      <c r="P558" s="4"/>
      <c r="Q558" s="376"/>
      <c r="R558" s="376"/>
      <c r="S558" s="376"/>
      <c r="T558" s="376"/>
      <c r="U558" s="377"/>
      <c r="V558" s="376"/>
      <c r="W558" s="377"/>
      <c r="X558" s="376"/>
      <c r="Y558" s="377"/>
      <c r="Z558" s="376"/>
      <c r="AA558" s="377"/>
      <c r="AB558" s="378"/>
    </row>
    <row r="559" spans="1:28" s="379" customFormat="1" x14ac:dyDescent="0.25">
      <c r="A559" s="2"/>
      <c r="B559" s="2"/>
      <c r="C559" s="2"/>
      <c r="D559" s="2"/>
      <c r="E559" s="2"/>
      <c r="F559" s="2"/>
      <c r="G559" s="2"/>
      <c r="H559" s="2"/>
      <c r="I559" s="2"/>
      <c r="J559" s="2"/>
      <c r="K559" s="2"/>
      <c r="L559" s="2"/>
      <c r="M559" s="2"/>
      <c r="N559" s="376"/>
      <c r="O559" s="376"/>
      <c r="P559" s="4"/>
      <c r="Q559" s="376"/>
      <c r="R559" s="376"/>
      <c r="S559" s="376"/>
      <c r="T559" s="376"/>
      <c r="U559" s="377"/>
      <c r="V559" s="376"/>
      <c r="W559" s="377"/>
      <c r="X559" s="376"/>
      <c r="Y559" s="377"/>
      <c r="Z559" s="376"/>
      <c r="AA559" s="377"/>
      <c r="AB559" s="378"/>
    </row>
    <row r="560" spans="1:28" s="379" customFormat="1" x14ac:dyDescent="0.25">
      <c r="A560" s="2"/>
      <c r="B560" s="2"/>
      <c r="C560" s="2"/>
      <c r="D560" s="2"/>
      <c r="E560" s="2"/>
      <c r="F560" s="2"/>
      <c r="G560" s="2"/>
      <c r="H560" s="2"/>
      <c r="I560" s="2"/>
      <c r="J560" s="2"/>
      <c r="K560" s="2"/>
      <c r="L560" s="2"/>
      <c r="M560" s="2"/>
      <c r="N560" s="376"/>
      <c r="O560" s="376"/>
      <c r="P560" s="4"/>
      <c r="Q560" s="376"/>
      <c r="R560" s="376"/>
      <c r="S560" s="376"/>
      <c r="T560" s="376"/>
      <c r="U560" s="377"/>
      <c r="V560" s="376"/>
      <c r="W560" s="377"/>
      <c r="X560" s="376"/>
      <c r="Y560" s="377"/>
      <c r="Z560" s="376"/>
      <c r="AA560" s="377"/>
      <c r="AB560" s="378"/>
    </row>
    <row r="561" spans="1:28" s="379" customFormat="1" x14ac:dyDescent="0.25">
      <c r="A561" s="2"/>
      <c r="B561" s="2"/>
      <c r="C561" s="2"/>
      <c r="D561" s="2"/>
      <c r="E561" s="2"/>
      <c r="F561" s="2"/>
      <c r="G561" s="2"/>
      <c r="H561" s="2"/>
      <c r="I561" s="2"/>
      <c r="J561" s="2"/>
      <c r="K561" s="2"/>
      <c r="L561" s="2"/>
      <c r="M561" s="2"/>
      <c r="N561" s="376"/>
      <c r="O561" s="376"/>
      <c r="P561" s="4"/>
      <c r="Q561" s="376"/>
      <c r="R561" s="376"/>
      <c r="S561" s="376"/>
      <c r="T561" s="376"/>
      <c r="U561" s="377"/>
      <c r="V561" s="376"/>
      <c r="W561" s="377"/>
      <c r="X561" s="376"/>
      <c r="Y561" s="377"/>
      <c r="Z561" s="376"/>
      <c r="AA561" s="377"/>
      <c r="AB561" s="378"/>
    </row>
    <row r="562" spans="1:28" s="379" customFormat="1" x14ac:dyDescent="0.25">
      <c r="A562" s="2"/>
      <c r="B562" s="2"/>
      <c r="C562" s="2"/>
      <c r="D562" s="2"/>
      <c r="E562" s="2"/>
      <c r="F562" s="2"/>
      <c r="G562" s="2"/>
      <c r="H562" s="2"/>
      <c r="I562" s="2"/>
      <c r="J562" s="2"/>
      <c r="K562" s="2"/>
      <c r="L562" s="2"/>
      <c r="M562" s="2"/>
      <c r="N562" s="376"/>
      <c r="O562" s="376"/>
      <c r="P562" s="4"/>
      <c r="Q562" s="376"/>
      <c r="R562" s="376"/>
      <c r="S562" s="376"/>
      <c r="T562" s="376"/>
      <c r="U562" s="377"/>
      <c r="V562" s="376"/>
      <c r="W562" s="377"/>
      <c r="X562" s="376"/>
      <c r="Y562" s="377"/>
      <c r="Z562" s="376"/>
      <c r="AA562" s="377"/>
      <c r="AB562" s="378"/>
    </row>
    <row r="563" spans="1:28" s="379" customFormat="1" x14ac:dyDescent="0.25">
      <c r="A563" s="2"/>
      <c r="B563" s="2"/>
      <c r="C563" s="2"/>
      <c r="D563" s="2"/>
      <c r="E563" s="2"/>
      <c r="F563" s="2"/>
      <c r="G563" s="2"/>
      <c r="H563" s="2"/>
      <c r="I563" s="2"/>
      <c r="J563" s="2"/>
      <c r="K563" s="2"/>
      <c r="L563" s="2"/>
      <c r="M563" s="2"/>
      <c r="N563" s="376"/>
      <c r="O563" s="376"/>
      <c r="P563" s="4"/>
      <c r="Q563" s="376"/>
      <c r="R563" s="376"/>
      <c r="S563" s="376"/>
      <c r="T563" s="376"/>
      <c r="U563" s="377"/>
      <c r="V563" s="376"/>
      <c r="W563" s="377"/>
      <c r="X563" s="376"/>
      <c r="Y563" s="377"/>
      <c r="Z563" s="376"/>
      <c r="AA563" s="377"/>
      <c r="AB563" s="378"/>
    </row>
    <row r="564" spans="1:28" s="379" customFormat="1" x14ac:dyDescent="0.25">
      <c r="A564" s="2"/>
      <c r="B564" s="2"/>
      <c r="C564" s="2"/>
      <c r="D564" s="2"/>
      <c r="E564" s="2"/>
      <c r="F564" s="2"/>
      <c r="G564" s="2"/>
      <c r="H564" s="2"/>
      <c r="I564" s="2"/>
      <c r="J564" s="2"/>
      <c r="K564" s="2"/>
      <c r="L564" s="2"/>
      <c r="M564" s="2"/>
      <c r="N564" s="376"/>
      <c r="O564" s="376"/>
      <c r="P564" s="4"/>
      <c r="Q564" s="376"/>
      <c r="R564" s="376"/>
      <c r="S564" s="376"/>
      <c r="T564" s="376"/>
      <c r="U564" s="377"/>
      <c r="V564" s="376"/>
      <c r="W564" s="377"/>
      <c r="X564" s="376"/>
      <c r="Y564" s="377"/>
      <c r="Z564" s="376"/>
      <c r="AA564" s="377"/>
      <c r="AB564" s="378"/>
    </row>
    <row r="565" spans="1:28" s="379" customFormat="1" x14ac:dyDescent="0.25">
      <c r="A565" s="2"/>
      <c r="B565" s="2"/>
      <c r="C565" s="2"/>
      <c r="D565" s="2"/>
      <c r="E565" s="2"/>
      <c r="F565" s="2"/>
      <c r="G565" s="2"/>
      <c r="H565" s="2"/>
      <c r="I565" s="2"/>
      <c r="J565" s="2"/>
      <c r="K565" s="2"/>
      <c r="L565" s="2"/>
      <c r="M565" s="2"/>
      <c r="N565" s="376"/>
      <c r="O565" s="376"/>
      <c r="P565" s="4"/>
      <c r="Q565" s="376"/>
      <c r="R565" s="376"/>
      <c r="S565" s="376"/>
      <c r="T565" s="376"/>
      <c r="U565" s="377"/>
      <c r="V565" s="376"/>
      <c r="W565" s="377"/>
      <c r="X565" s="376"/>
      <c r="Y565" s="377"/>
      <c r="Z565" s="376"/>
      <c r="AA565" s="377"/>
      <c r="AB565" s="378"/>
    </row>
    <row r="566" spans="1:28" s="379" customFormat="1" x14ac:dyDescent="0.25">
      <c r="A566" s="2"/>
      <c r="B566" s="2"/>
      <c r="C566" s="2"/>
      <c r="D566" s="2"/>
      <c r="E566" s="2"/>
      <c r="F566" s="2"/>
      <c r="G566" s="2"/>
      <c r="H566" s="2"/>
      <c r="I566" s="2"/>
      <c r="J566" s="2"/>
      <c r="K566" s="2"/>
      <c r="L566" s="2"/>
      <c r="M566" s="2"/>
      <c r="N566" s="376"/>
      <c r="O566" s="376"/>
      <c r="P566" s="4"/>
      <c r="Q566" s="376"/>
      <c r="R566" s="376"/>
      <c r="S566" s="376"/>
      <c r="T566" s="376"/>
      <c r="U566" s="377"/>
      <c r="V566" s="376"/>
      <c r="W566" s="377"/>
      <c r="X566" s="376"/>
      <c r="Y566" s="377"/>
      <c r="Z566" s="376"/>
      <c r="AA566" s="377"/>
      <c r="AB566" s="378"/>
    </row>
    <row r="567" spans="1:28" s="379" customFormat="1" x14ac:dyDescent="0.25">
      <c r="A567" s="2"/>
      <c r="B567" s="2"/>
      <c r="C567" s="2"/>
      <c r="D567" s="2"/>
      <c r="E567" s="2"/>
      <c r="F567" s="2"/>
      <c r="G567" s="2"/>
      <c r="H567" s="2"/>
      <c r="I567" s="2"/>
      <c r="J567" s="2"/>
      <c r="K567" s="2"/>
      <c r="L567" s="2"/>
      <c r="M567" s="2"/>
      <c r="N567" s="376"/>
      <c r="O567" s="376"/>
      <c r="P567" s="4"/>
      <c r="Q567" s="376"/>
      <c r="R567" s="376"/>
      <c r="S567" s="376"/>
      <c r="T567" s="376"/>
      <c r="U567" s="377"/>
      <c r="V567" s="376"/>
      <c r="W567" s="377"/>
      <c r="X567" s="376"/>
      <c r="Y567" s="377"/>
      <c r="Z567" s="376"/>
      <c r="AA567" s="377"/>
      <c r="AB567" s="378"/>
    </row>
    <row r="568" spans="1:28" s="379" customFormat="1" x14ac:dyDescent="0.25">
      <c r="A568" s="2"/>
      <c r="B568" s="2"/>
      <c r="C568" s="2"/>
      <c r="D568" s="2"/>
      <c r="E568" s="2"/>
      <c r="F568" s="2"/>
      <c r="G568" s="2"/>
      <c r="H568" s="2"/>
      <c r="I568" s="2"/>
      <c r="J568" s="2"/>
      <c r="K568" s="2"/>
      <c r="L568" s="2"/>
      <c r="M568" s="2"/>
      <c r="N568" s="376"/>
      <c r="O568" s="376"/>
      <c r="P568" s="4"/>
      <c r="Q568" s="376"/>
      <c r="R568" s="376"/>
      <c r="S568" s="376"/>
      <c r="T568" s="376"/>
      <c r="U568" s="377"/>
      <c r="V568" s="376"/>
      <c r="W568" s="377"/>
      <c r="X568" s="376"/>
      <c r="Y568" s="377"/>
      <c r="Z568" s="376"/>
      <c r="AA568" s="377"/>
      <c r="AB568" s="378"/>
    </row>
    <row r="569" spans="1:28" s="379" customFormat="1" x14ac:dyDescent="0.25">
      <c r="A569" s="2"/>
      <c r="B569" s="2"/>
      <c r="C569" s="2"/>
      <c r="D569" s="2"/>
      <c r="E569" s="2"/>
      <c r="F569" s="2"/>
      <c r="G569" s="2"/>
      <c r="H569" s="2"/>
      <c r="I569" s="2"/>
      <c r="J569" s="2"/>
      <c r="K569" s="2"/>
      <c r="L569" s="2"/>
      <c r="M569" s="2"/>
      <c r="N569" s="376"/>
      <c r="O569" s="376"/>
      <c r="P569" s="4"/>
      <c r="Q569" s="376"/>
      <c r="R569" s="376"/>
      <c r="S569" s="376"/>
      <c r="T569" s="376"/>
      <c r="U569" s="377"/>
      <c r="V569" s="376"/>
      <c r="W569" s="377"/>
      <c r="X569" s="376"/>
      <c r="Y569" s="377"/>
      <c r="Z569" s="376"/>
      <c r="AA569" s="377"/>
      <c r="AB569" s="378"/>
    </row>
    <row r="570" spans="1:28" s="379" customFormat="1" x14ac:dyDescent="0.25">
      <c r="A570" s="2"/>
      <c r="B570" s="2"/>
      <c r="C570" s="2"/>
      <c r="D570" s="2"/>
      <c r="E570" s="2"/>
      <c r="F570" s="2"/>
      <c r="G570" s="2"/>
      <c r="H570" s="2"/>
      <c r="I570" s="2"/>
      <c r="J570" s="2"/>
      <c r="K570" s="2"/>
      <c r="L570" s="2"/>
      <c r="M570" s="2"/>
      <c r="N570" s="376"/>
      <c r="O570" s="376"/>
      <c r="P570" s="4"/>
      <c r="Q570" s="376"/>
      <c r="R570" s="376"/>
      <c r="S570" s="376"/>
      <c r="T570" s="376"/>
      <c r="U570" s="377"/>
      <c r="V570" s="376"/>
      <c r="W570" s="377"/>
      <c r="X570" s="376"/>
      <c r="Y570" s="377"/>
      <c r="Z570" s="376"/>
      <c r="AA570" s="377"/>
      <c r="AB570" s="378"/>
    </row>
    <row r="571" spans="1:28" s="379" customFormat="1" x14ac:dyDescent="0.25">
      <c r="A571" s="2"/>
      <c r="B571" s="2"/>
      <c r="C571" s="2"/>
      <c r="D571" s="2"/>
      <c r="E571" s="2"/>
      <c r="F571" s="2"/>
      <c r="G571" s="2"/>
      <c r="H571" s="2"/>
      <c r="I571" s="2"/>
      <c r="J571" s="2"/>
      <c r="K571" s="2"/>
      <c r="L571" s="2"/>
      <c r="M571" s="2"/>
      <c r="N571" s="376"/>
      <c r="O571" s="376"/>
      <c r="P571" s="4"/>
      <c r="Q571" s="376"/>
      <c r="R571" s="376"/>
      <c r="S571" s="376"/>
      <c r="T571" s="376"/>
      <c r="U571" s="377"/>
      <c r="V571" s="376"/>
      <c r="W571" s="377"/>
      <c r="X571" s="376"/>
      <c r="Y571" s="377"/>
      <c r="Z571" s="376"/>
      <c r="AA571" s="377"/>
      <c r="AB571" s="378"/>
    </row>
    <row r="572" spans="1:28" s="379" customFormat="1" x14ac:dyDescent="0.25">
      <c r="A572" s="2"/>
      <c r="B572" s="2"/>
      <c r="C572" s="2"/>
      <c r="D572" s="2"/>
      <c r="E572" s="2"/>
      <c r="F572" s="2"/>
      <c r="G572" s="2"/>
      <c r="H572" s="2"/>
      <c r="I572" s="2"/>
      <c r="J572" s="2"/>
      <c r="K572" s="2"/>
      <c r="L572" s="2"/>
      <c r="M572" s="2"/>
      <c r="N572" s="376"/>
      <c r="O572" s="376"/>
      <c r="P572" s="4"/>
      <c r="Q572" s="376"/>
      <c r="R572" s="376"/>
      <c r="S572" s="376"/>
      <c r="T572" s="376"/>
      <c r="U572" s="377"/>
      <c r="V572" s="376"/>
      <c r="W572" s="377"/>
      <c r="X572" s="376"/>
      <c r="Y572" s="377"/>
      <c r="Z572" s="376"/>
      <c r="AA572" s="377"/>
      <c r="AB572" s="378"/>
    </row>
    <row r="573" spans="1:28" s="379" customFormat="1" x14ac:dyDescent="0.25">
      <c r="A573" s="2"/>
      <c r="B573" s="2"/>
      <c r="C573" s="2"/>
      <c r="D573" s="2"/>
      <c r="E573" s="2"/>
      <c r="F573" s="2"/>
      <c r="G573" s="2"/>
      <c r="H573" s="2"/>
      <c r="I573" s="2"/>
      <c r="J573" s="2"/>
      <c r="K573" s="2"/>
      <c r="L573" s="2"/>
      <c r="M573" s="2"/>
      <c r="N573" s="376"/>
      <c r="O573" s="376"/>
      <c r="P573" s="4"/>
      <c r="Q573" s="376"/>
      <c r="R573" s="376"/>
      <c r="S573" s="376"/>
      <c r="T573" s="376"/>
      <c r="U573" s="377"/>
      <c r="V573" s="376"/>
      <c r="W573" s="377"/>
      <c r="X573" s="376"/>
      <c r="Y573" s="377"/>
      <c r="Z573" s="376"/>
      <c r="AA573" s="377"/>
      <c r="AB573" s="378"/>
    </row>
    <row r="574" spans="1:28" s="379" customFormat="1" x14ac:dyDescent="0.25">
      <c r="A574" s="2"/>
      <c r="B574" s="2"/>
      <c r="C574" s="2"/>
      <c r="D574" s="2"/>
      <c r="E574" s="2"/>
      <c r="F574" s="2"/>
      <c r="G574" s="2"/>
      <c r="H574" s="2"/>
      <c r="I574" s="2"/>
      <c r="J574" s="2"/>
      <c r="K574" s="2"/>
      <c r="L574" s="2"/>
      <c r="M574" s="2"/>
      <c r="N574" s="376"/>
      <c r="O574" s="376"/>
      <c r="P574" s="4"/>
      <c r="Q574" s="376"/>
      <c r="R574" s="376"/>
      <c r="S574" s="376"/>
      <c r="T574" s="376"/>
      <c r="U574" s="377"/>
      <c r="V574" s="376"/>
      <c r="W574" s="377"/>
      <c r="X574" s="376"/>
      <c r="Y574" s="377"/>
      <c r="Z574" s="376"/>
      <c r="AA574" s="377"/>
      <c r="AB574" s="378"/>
    </row>
    <row r="575" spans="1:28" s="379" customFormat="1" x14ac:dyDescent="0.25">
      <c r="A575" s="2"/>
      <c r="B575" s="2"/>
      <c r="C575" s="2"/>
      <c r="D575" s="2"/>
      <c r="E575" s="2"/>
      <c r="F575" s="2"/>
      <c r="G575" s="2"/>
      <c r="H575" s="2"/>
      <c r="I575" s="2"/>
      <c r="J575" s="2"/>
      <c r="K575" s="2"/>
      <c r="L575" s="2"/>
      <c r="M575" s="2"/>
      <c r="N575" s="376"/>
      <c r="O575" s="376"/>
      <c r="P575" s="4"/>
      <c r="Q575" s="376"/>
      <c r="R575" s="376"/>
      <c r="S575" s="376"/>
      <c r="T575" s="376"/>
      <c r="U575" s="377"/>
      <c r="V575" s="376"/>
      <c r="W575" s="377"/>
      <c r="X575" s="376"/>
      <c r="Y575" s="377"/>
      <c r="Z575" s="376"/>
      <c r="AA575" s="377"/>
      <c r="AB575" s="378"/>
    </row>
    <row r="576" spans="1:28" s="379" customFormat="1" x14ac:dyDescent="0.25">
      <c r="A576" s="2"/>
      <c r="B576" s="2"/>
      <c r="C576" s="2"/>
      <c r="D576" s="2"/>
      <c r="E576" s="2"/>
      <c r="F576" s="2"/>
      <c r="G576" s="2"/>
      <c r="H576" s="2"/>
      <c r="I576" s="2"/>
      <c r="J576" s="2"/>
      <c r="K576" s="2"/>
      <c r="L576" s="2"/>
      <c r="M576" s="2"/>
      <c r="N576" s="376"/>
      <c r="O576" s="376"/>
      <c r="P576" s="4"/>
      <c r="Q576" s="376"/>
      <c r="R576" s="376"/>
      <c r="S576" s="376"/>
      <c r="T576" s="376"/>
      <c r="U576" s="377"/>
      <c r="V576" s="376"/>
      <c r="W576" s="377"/>
      <c r="X576" s="376"/>
      <c r="Y576" s="377"/>
      <c r="Z576" s="376"/>
      <c r="AA576" s="377"/>
      <c r="AB576" s="378"/>
    </row>
    <row r="577" spans="1:28" s="379" customFormat="1" x14ac:dyDescent="0.25">
      <c r="A577" s="2"/>
      <c r="B577" s="2"/>
      <c r="C577" s="2"/>
      <c r="D577" s="2"/>
      <c r="E577" s="2"/>
      <c r="F577" s="2"/>
      <c r="G577" s="2"/>
      <c r="H577" s="2"/>
      <c r="I577" s="2"/>
      <c r="J577" s="2"/>
      <c r="K577" s="2"/>
      <c r="L577" s="2"/>
      <c r="M577" s="2"/>
      <c r="N577" s="376"/>
      <c r="O577" s="376"/>
      <c r="P577" s="4"/>
      <c r="Q577" s="376"/>
      <c r="R577" s="376"/>
      <c r="S577" s="376"/>
      <c r="T577" s="376"/>
      <c r="U577" s="377"/>
      <c r="V577" s="376"/>
      <c r="W577" s="377"/>
      <c r="X577" s="376"/>
      <c r="Y577" s="377"/>
      <c r="Z577" s="376"/>
      <c r="AA577" s="377"/>
      <c r="AB577" s="378"/>
    </row>
    <row r="578" spans="1:28" s="379" customFormat="1" x14ac:dyDescent="0.25">
      <c r="A578" s="2"/>
      <c r="B578" s="2"/>
      <c r="C578" s="2"/>
      <c r="D578" s="2"/>
      <c r="E578" s="2"/>
      <c r="F578" s="2"/>
      <c r="G578" s="2"/>
      <c r="H578" s="2"/>
      <c r="I578" s="2"/>
      <c r="J578" s="2"/>
      <c r="K578" s="2"/>
      <c r="L578" s="2"/>
      <c r="M578" s="2"/>
      <c r="N578" s="376"/>
      <c r="O578" s="376"/>
      <c r="P578" s="4"/>
      <c r="Q578" s="376"/>
      <c r="R578" s="376"/>
      <c r="S578" s="376"/>
      <c r="T578" s="376"/>
      <c r="U578" s="377"/>
      <c r="V578" s="376"/>
      <c r="W578" s="377"/>
      <c r="X578" s="376"/>
      <c r="Y578" s="377"/>
      <c r="Z578" s="376"/>
      <c r="AA578" s="377"/>
      <c r="AB578" s="378"/>
    </row>
    <row r="579" spans="1:28" s="379" customFormat="1" x14ac:dyDescent="0.25">
      <c r="A579" s="2"/>
      <c r="B579" s="2"/>
      <c r="C579" s="2"/>
      <c r="D579" s="2"/>
      <c r="E579" s="2"/>
      <c r="F579" s="2"/>
      <c r="G579" s="2"/>
      <c r="H579" s="2"/>
      <c r="I579" s="2"/>
      <c r="J579" s="2"/>
      <c r="K579" s="2"/>
      <c r="L579" s="2"/>
      <c r="M579" s="2"/>
      <c r="N579" s="376"/>
      <c r="O579" s="376"/>
      <c r="P579" s="4"/>
      <c r="Q579" s="376"/>
      <c r="R579" s="376"/>
      <c r="S579" s="376"/>
      <c r="T579" s="376"/>
      <c r="U579" s="377"/>
      <c r="V579" s="376"/>
      <c r="W579" s="377"/>
      <c r="X579" s="376"/>
      <c r="Y579" s="377"/>
      <c r="Z579" s="376"/>
      <c r="AA579" s="377"/>
      <c r="AB579" s="378"/>
    </row>
    <row r="580" spans="1:28" s="379" customFormat="1" x14ac:dyDescent="0.25">
      <c r="A580" s="2"/>
      <c r="B580" s="2"/>
      <c r="C580" s="2"/>
      <c r="D580" s="2"/>
      <c r="E580" s="2"/>
      <c r="F580" s="2"/>
      <c r="G580" s="2"/>
      <c r="H580" s="2"/>
      <c r="I580" s="2"/>
      <c r="J580" s="2"/>
      <c r="K580" s="2"/>
      <c r="L580" s="2"/>
      <c r="M580" s="2"/>
      <c r="N580" s="376"/>
      <c r="O580" s="376"/>
      <c r="P580" s="4"/>
      <c r="Q580" s="376"/>
      <c r="R580" s="376"/>
      <c r="S580" s="376"/>
      <c r="T580" s="376"/>
      <c r="U580" s="377"/>
      <c r="V580" s="376"/>
      <c r="W580" s="377"/>
      <c r="X580" s="376"/>
      <c r="Y580" s="377"/>
      <c r="Z580" s="376"/>
      <c r="AA580" s="377"/>
      <c r="AB580" s="378"/>
    </row>
    <row r="581" spans="1:28" s="379" customFormat="1" x14ac:dyDescent="0.25">
      <c r="A581" s="2"/>
      <c r="B581" s="2"/>
      <c r="C581" s="2"/>
      <c r="D581" s="2"/>
      <c r="E581" s="2"/>
      <c r="F581" s="2"/>
      <c r="G581" s="2"/>
      <c r="H581" s="2"/>
      <c r="I581" s="2"/>
      <c r="J581" s="2"/>
      <c r="K581" s="2"/>
      <c r="L581" s="2"/>
      <c r="M581" s="2"/>
      <c r="N581" s="376"/>
      <c r="O581" s="376"/>
      <c r="P581" s="4"/>
      <c r="Q581" s="376"/>
      <c r="R581" s="376"/>
      <c r="S581" s="376"/>
      <c r="T581" s="376"/>
      <c r="U581" s="377"/>
      <c r="V581" s="376"/>
      <c r="W581" s="377"/>
      <c r="X581" s="376"/>
      <c r="Y581" s="377"/>
      <c r="Z581" s="376"/>
      <c r="AA581" s="377"/>
      <c r="AB581" s="378"/>
    </row>
    <row r="582" spans="1:28" s="379" customFormat="1" x14ac:dyDescent="0.25">
      <c r="A582" s="2"/>
      <c r="B582" s="2"/>
      <c r="C582" s="2"/>
      <c r="D582" s="2"/>
      <c r="E582" s="2"/>
      <c r="F582" s="2"/>
      <c r="G582" s="2"/>
      <c r="H582" s="2"/>
      <c r="I582" s="2"/>
      <c r="J582" s="2"/>
      <c r="K582" s="2"/>
      <c r="L582" s="2"/>
      <c r="M582" s="2"/>
      <c r="N582" s="376"/>
      <c r="O582" s="376"/>
      <c r="P582" s="4"/>
      <c r="Q582" s="376"/>
      <c r="R582" s="376"/>
      <c r="S582" s="376"/>
      <c r="T582" s="376"/>
      <c r="U582" s="377"/>
      <c r="V582" s="376"/>
      <c r="W582" s="377"/>
      <c r="X582" s="376"/>
      <c r="Y582" s="377"/>
      <c r="Z582" s="376"/>
      <c r="AA582" s="377"/>
      <c r="AB582" s="378"/>
    </row>
    <row r="583" spans="1:28" s="379" customFormat="1" x14ac:dyDescent="0.25">
      <c r="A583" s="2"/>
      <c r="B583" s="2"/>
      <c r="C583" s="2"/>
      <c r="D583" s="2"/>
      <c r="E583" s="2"/>
      <c r="F583" s="2"/>
      <c r="G583" s="2"/>
      <c r="H583" s="2"/>
      <c r="I583" s="2"/>
      <c r="J583" s="2"/>
      <c r="K583" s="2"/>
      <c r="L583" s="2"/>
      <c r="M583" s="2"/>
      <c r="N583" s="376"/>
      <c r="O583" s="376"/>
      <c r="P583" s="4"/>
      <c r="Q583" s="376"/>
      <c r="R583" s="376"/>
      <c r="S583" s="376"/>
      <c r="T583" s="376"/>
      <c r="U583" s="377"/>
      <c r="V583" s="376"/>
      <c r="W583" s="377"/>
      <c r="X583" s="376"/>
      <c r="Y583" s="377"/>
      <c r="Z583" s="376"/>
      <c r="AA583" s="377"/>
      <c r="AB583" s="378"/>
    </row>
    <row r="584" spans="1:28" s="379" customFormat="1" x14ac:dyDescent="0.25">
      <c r="A584" s="2"/>
      <c r="B584" s="2"/>
      <c r="C584" s="2"/>
      <c r="D584" s="2"/>
      <c r="E584" s="2"/>
      <c r="F584" s="2"/>
      <c r="G584" s="2"/>
      <c r="H584" s="2"/>
      <c r="I584" s="2"/>
      <c r="J584" s="2"/>
      <c r="K584" s="2"/>
      <c r="L584" s="2"/>
      <c r="M584" s="2"/>
      <c r="N584" s="376"/>
      <c r="O584" s="376"/>
      <c r="P584" s="4"/>
      <c r="Q584" s="376"/>
      <c r="R584" s="376"/>
      <c r="S584" s="376"/>
      <c r="T584" s="376"/>
      <c r="U584" s="377"/>
      <c r="V584" s="376"/>
      <c r="W584" s="377"/>
      <c r="X584" s="376"/>
      <c r="Y584" s="377"/>
      <c r="Z584" s="376"/>
      <c r="AA584" s="377"/>
      <c r="AB584" s="378"/>
    </row>
    <row r="585" spans="1:28" s="379" customFormat="1" x14ac:dyDescent="0.25">
      <c r="A585" s="2"/>
      <c r="B585" s="2"/>
      <c r="C585" s="2"/>
      <c r="D585" s="2"/>
      <c r="E585" s="2"/>
      <c r="F585" s="2"/>
      <c r="G585" s="2"/>
      <c r="H585" s="2"/>
      <c r="I585" s="2"/>
      <c r="J585" s="2"/>
      <c r="K585" s="2"/>
      <c r="L585" s="2"/>
      <c r="M585" s="2"/>
      <c r="N585" s="376"/>
      <c r="O585" s="376"/>
      <c r="P585" s="4"/>
      <c r="Q585" s="376"/>
      <c r="R585" s="376"/>
      <c r="S585" s="376"/>
      <c r="T585" s="376"/>
      <c r="U585" s="377"/>
      <c r="V585" s="376"/>
      <c r="W585" s="377"/>
      <c r="X585" s="376"/>
      <c r="Y585" s="377"/>
      <c r="Z585" s="376"/>
      <c r="AA585" s="377"/>
      <c r="AB585" s="378"/>
    </row>
    <row r="586" spans="1:28" s="379" customFormat="1" x14ac:dyDescent="0.25">
      <c r="A586" s="2"/>
      <c r="B586" s="2"/>
      <c r="C586" s="2"/>
      <c r="D586" s="2"/>
      <c r="E586" s="2"/>
      <c r="F586" s="2"/>
      <c r="G586" s="2"/>
      <c r="H586" s="2"/>
      <c r="I586" s="2"/>
      <c r="J586" s="2"/>
      <c r="K586" s="2"/>
      <c r="L586" s="2"/>
      <c r="M586" s="2"/>
      <c r="N586" s="376"/>
      <c r="O586" s="376"/>
      <c r="P586" s="4"/>
      <c r="Q586" s="376"/>
      <c r="R586" s="376"/>
      <c r="S586" s="376"/>
      <c r="T586" s="376"/>
      <c r="U586" s="377"/>
      <c r="V586" s="376"/>
      <c r="W586" s="377"/>
      <c r="X586" s="376"/>
      <c r="Y586" s="377"/>
      <c r="Z586" s="376"/>
      <c r="AA586" s="377"/>
      <c r="AB586" s="378"/>
    </row>
    <row r="587" spans="1:28" s="379" customFormat="1" x14ac:dyDescent="0.25">
      <c r="A587" s="2"/>
      <c r="B587" s="2"/>
      <c r="C587" s="2"/>
      <c r="D587" s="2"/>
      <c r="E587" s="2"/>
      <c r="F587" s="2"/>
      <c r="G587" s="2"/>
      <c r="H587" s="2"/>
      <c r="I587" s="2"/>
      <c r="J587" s="2"/>
      <c r="K587" s="2"/>
      <c r="L587" s="2"/>
      <c r="M587" s="2"/>
      <c r="N587" s="376"/>
      <c r="O587" s="376"/>
      <c r="P587" s="4"/>
      <c r="Q587" s="376"/>
      <c r="R587" s="376"/>
      <c r="S587" s="376"/>
      <c r="T587" s="376"/>
      <c r="U587" s="377"/>
      <c r="V587" s="376"/>
      <c r="W587" s="377"/>
      <c r="X587" s="376"/>
      <c r="Y587" s="377"/>
      <c r="Z587" s="376"/>
      <c r="AA587" s="377"/>
      <c r="AB587" s="378"/>
    </row>
    <row r="588" spans="1:28" s="379" customFormat="1" x14ac:dyDescent="0.25">
      <c r="A588" s="2"/>
      <c r="B588" s="2"/>
      <c r="C588" s="2"/>
      <c r="D588" s="2"/>
      <c r="E588" s="2"/>
      <c r="F588" s="2"/>
      <c r="G588" s="2"/>
      <c r="H588" s="2"/>
      <c r="I588" s="2"/>
      <c r="J588" s="2"/>
      <c r="K588" s="2"/>
      <c r="L588" s="2"/>
      <c r="M588" s="2"/>
      <c r="N588" s="376"/>
      <c r="O588" s="376"/>
      <c r="P588" s="4"/>
      <c r="Q588" s="376"/>
      <c r="R588" s="376"/>
      <c r="S588" s="376"/>
      <c r="T588" s="376"/>
      <c r="U588" s="377"/>
      <c r="V588" s="376"/>
      <c r="W588" s="377"/>
      <c r="X588" s="376"/>
      <c r="Y588" s="377"/>
      <c r="Z588" s="376"/>
      <c r="AA588" s="377"/>
      <c r="AB588" s="378"/>
    </row>
    <row r="589" spans="1:28" s="379" customFormat="1" x14ac:dyDescent="0.25">
      <c r="A589" s="2"/>
      <c r="B589" s="2"/>
      <c r="C589" s="2"/>
      <c r="D589" s="2"/>
      <c r="E589" s="2"/>
      <c r="F589" s="2"/>
      <c r="G589" s="2"/>
      <c r="H589" s="2"/>
      <c r="I589" s="2"/>
      <c r="J589" s="2"/>
      <c r="K589" s="2"/>
      <c r="L589" s="2"/>
      <c r="M589" s="2"/>
      <c r="N589" s="376"/>
      <c r="O589" s="376"/>
      <c r="P589" s="4"/>
      <c r="Q589" s="376"/>
      <c r="R589" s="376"/>
      <c r="S589" s="376"/>
      <c r="T589" s="376"/>
      <c r="U589" s="377"/>
      <c r="V589" s="376"/>
      <c r="W589" s="377"/>
      <c r="X589" s="376"/>
      <c r="Y589" s="377"/>
      <c r="Z589" s="376"/>
      <c r="AA589" s="377"/>
      <c r="AB589" s="378"/>
    </row>
    <row r="590" spans="1:28" s="379" customFormat="1" x14ac:dyDescent="0.25">
      <c r="A590" s="2"/>
      <c r="B590" s="2"/>
      <c r="C590" s="2"/>
      <c r="D590" s="2"/>
      <c r="E590" s="2"/>
      <c r="F590" s="2"/>
      <c r="G590" s="2"/>
      <c r="H590" s="2"/>
      <c r="I590" s="2"/>
      <c r="J590" s="2"/>
      <c r="K590" s="2"/>
      <c r="L590" s="2"/>
      <c r="M590" s="2"/>
      <c r="N590" s="376"/>
      <c r="O590" s="376"/>
      <c r="P590" s="4"/>
      <c r="Q590" s="376"/>
      <c r="R590" s="376"/>
      <c r="S590" s="376"/>
      <c r="T590" s="376"/>
      <c r="U590" s="377"/>
      <c r="V590" s="376"/>
      <c r="W590" s="377"/>
      <c r="X590" s="376"/>
      <c r="Y590" s="377"/>
      <c r="Z590" s="376"/>
      <c r="AA590" s="377"/>
      <c r="AB590" s="378"/>
    </row>
    <row r="591" spans="1:28" s="379" customFormat="1" x14ac:dyDescent="0.25">
      <c r="A591" s="2"/>
      <c r="B591" s="2"/>
      <c r="C591" s="2"/>
      <c r="D591" s="2"/>
      <c r="E591" s="2"/>
      <c r="F591" s="2"/>
      <c r="G591" s="2"/>
      <c r="H591" s="2"/>
      <c r="I591" s="2"/>
      <c r="J591" s="2"/>
      <c r="K591" s="2"/>
      <c r="L591" s="2"/>
      <c r="M591" s="2"/>
      <c r="N591" s="376"/>
      <c r="O591" s="376"/>
      <c r="P591" s="4"/>
      <c r="Q591" s="376"/>
      <c r="R591" s="376"/>
      <c r="S591" s="376"/>
      <c r="T591" s="376"/>
      <c r="U591" s="377"/>
      <c r="V591" s="376"/>
      <c r="W591" s="377"/>
      <c r="X591" s="376"/>
      <c r="Y591" s="377"/>
      <c r="Z591" s="376"/>
      <c r="AA591" s="377"/>
      <c r="AB591" s="378"/>
    </row>
    <row r="592" spans="1:28" s="379" customFormat="1" x14ac:dyDescent="0.25">
      <c r="A592" s="2"/>
      <c r="B592" s="2"/>
      <c r="C592" s="2"/>
      <c r="D592" s="2"/>
      <c r="E592" s="2"/>
      <c r="F592" s="2"/>
      <c r="G592" s="2"/>
      <c r="H592" s="2"/>
      <c r="I592" s="2"/>
      <c r="J592" s="2"/>
      <c r="K592" s="2"/>
      <c r="L592" s="2"/>
      <c r="M592" s="2"/>
      <c r="N592" s="376"/>
      <c r="O592" s="376"/>
      <c r="P592" s="4"/>
      <c r="Q592" s="376"/>
      <c r="R592" s="376"/>
      <c r="S592" s="376"/>
      <c r="T592" s="376"/>
      <c r="U592" s="377"/>
      <c r="V592" s="376"/>
      <c r="W592" s="377"/>
      <c r="X592" s="376"/>
      <c r="Y592" s="377"/>
      <c r="Z592" s="376"/>
      <c r="AA592" s="377"/>
      <c r="AB592" s="378"/>
    </row>
    <row r="593" spans="1:28" s="379" customFormat="1" x14ac:dyDescent="0.25">
      <c r="A593" s="2"/>
      <c r="B593" s="2"/>
      <c r="C593" s="2"/>
      <c r="D593" s="2"/>
      <c r="E593" s="2"/>
      <c r="F593" s="2"/>
      <c r="G593" s="2"/>
      <c r="H593" s="2"/>
      <c r="I593" s="2"/>
      <c r="J593" s="2"/>
      <c r="K593" s="2"/>
      <c r="L593" s="2"/>
      <c r="M593" s="2"/>
      <c r="N593" s="376"/>
      <c r="O593" s="376"/>
      <c r="P593" s="4"/>
      <c r="Q593" s="376"/>
      <c r="R593" s="376"/>
      <c r="S593" s="376"/>
      <c r="T593" s="376"/>
      <c r="U593" s="377"/>
      <c r="V593" s="376"/>
      <c r="W593" s="377"/>
      <c r="X593" s="376"/>
      <c r="Y593" s="377"/>
      <c r="Z593" s="376"/>
      <c r="AA593" s="377"/>
      <c r="AB593" s="378"/>
    </row>
    <row r="594" spans="1:28" s="379" customFormat="1" x14ac:dyDescent="0.25">
      <c r="A594" s="2"/>
      <c r="B594" s="2"/>
      <c r="C594" s="2"/>
      <c r="D594" s="2"/>
      <c r="E594" s="2"/>
      <c r="F594" s="2"/>
      <c r="G594" s="2"/>
      <c r="H594" s="2"/>
      <c r="I594" s="2"/>
      <c r="J594" s="2"/>
      <c r="K594" s="2"/>
      <c r="L594" s="2"/>
      <c r="M594" s="2"/>
      <c r="N594" s="376"/>
      <c r="O594" s="376"/>
      <c r="P594" s="4"/>
      <c r="Q594" s="376"/>
      <c r="R594" s="376"/>
      <c r="S594" s="376"/>
      <c r="T594" s="376"/>
      <c r="U594" s="377"/>
      <c r="V594" s="376"/>
      <c r="W594" s="377"/>
      <c r="X594" s="376"/>
      <c r="Y594" s="377"/>
      <c r="Z594" s="376"/>
      <c r="AA594" s="377"/>
      <c r="AB594" s="378"/>
    </row>
    <row r="595" spans="1:28" s="379" customFormat="1" x14ac:dyDescent="0.25">
      <c r="A595" s="2"/>
      <c r="B595" s="2"/>
      <c r="C595" s="2"/>
      <c r="D595" s="2"/>
      <c r="E595" s="2"/>
      <c r="F595" s="2"/>
      <c r="G595" s="2"/>
      <c r="H595" s="2"/>
      <c r="I595" s="2"/>
      <c r="J595" s="2"/>
      <c r="K595" s="2"/>
      <c r="L595" s="2"/>
      <c r="M595" s="2"/>
      <c r="N595" s="376"/>
      <c r="O595" s="376"/>
      <c r="P595" s="4"/>
      <c r="Q595" s="376"/>
      <c r="R595" s="376"/>
      <c r="S595" s="376"/>
      <c r="T595" s="376"/>
      <c r="U595" s="377"/>
      <c r="V595" s="376"/>
      <c r="W595" s="377"/>
      <c r="X595" s="376"/>
      <c r="Y595" s="377"/>
      <c r="Z595" s="376"/>
      <c r="AA595" s="377"/>
      <c r="AB595" s="378"/>
    </row>
    <row r="596" spans="1:28" s="379" customFormat="1" x14ac:dyDescent="0.25">
      <c r="A596" s="2"/>
      <c r="B596" s="2"/>
      <c r="C596" s="2"/>
      <c r="D596" s="2"/>
      <c r="E596" s="2"/>
      <c r="F596" s="2"/>
      <c r="G596" s="2"/>
      <c r="H596" s="2"/>
      <c r="I596" s="2"/>
      <c r="J596" s="2"/>
      <c r="K596" s="2"/>
      <c r="L596" s="2"/>
      <c r="M596" s="2"/>
      <c r="N596" s="376"/>
      <c r="O596" s="376"/>
      <c r="P596" s="4"/>
      <c r="Q596" s="376"/>
      <c r="R596" s="376"/>
      <c r="S596" s="376"/>
      <c r="T596" s="376"/>
      <c r="U596" s="377"/>
      <c r="V596" s="376"/>
      <c r="W596" s="377"/>
      <c r="X596" s="376"/>
      <c r="Y596" s="377"/>
      <c r="Z596" s="376"/>
      <c r="AA596" s="377"/>
      <c r="AB596" s="378"/>
    </row>
    <row r="597" spans="1:28" s="379" customFormat="1" x14ac:dyDescent="0.25">
      <c r="A597" s="2"/>
      <c r="B597" s="2"/>
      <c r="C597" s="2"/>
      <c r="D597" s="2"/>
      <c r="E597" s="2"/>
      <c r="F597" s="2"/>
      <c r="G597" s="2"/>
      <c r="H597" s="2"/>
      <c r="I597" s="2"/>
      <c r="J597" s="2"/>
      <c r="K597" s="2"/>
      <c r="L597" s="2"/>
      <c r="M597" s="2"/>
      <c r="N597" s="376"/>
      <c r="O597" s="376"/>
      <c r="P597" s="4"/>
      <c r="Q597" s="376"/>
      <c r="R597" s="376"/>
      <c r="S597" s="376"/>
      <c r="T597" s="376"/>
      <c r="U597" s="377"/>
      <c r="V597" s="376"/>
      <c r="W597" s="377"/>
      <c r="X597" s="376"/>
      <c r="Y597" s="377"/>
      <c r="Z597" s="376"/>
      <c r="AA597" s="377"/>
      <c r="AB597" s="378"/>
    </row>
    <row r="598" spans="1:28" s="379" customFormat="1" x14ac:dyDescent="0.25">
      <c r="A598" s="2"/>
      <c r="B598" s="2"/>
      <c r="C598" s="2"/>
      <c r="D598" s="2"/>
      <c r="E598" s="2"/>
      <c r="F598" s="2"/>
      <c r="G598" s="2"/>
      <c r="H598" s="2"/>
      <c r="I598" s="2"/>
      <c r="J598" s="2"/>
      <c r="K598" s="2"/>
      <c r="L598" s="2"/>
      <c r="M598" s="2"/>
      <c r="N598" s="376"/>
      <c r="O598" s="376"/>
      <c r="P598" s="4"/>
      <c r="Q598" s="376"/>
      <c r="R598" s="376"/>
      <c r="S598" s="376"/>
      <c r="T598" s="376"/>
      <c r="U598" s="377"/>
      <c r="V598" s="376"/>
      <c r="W598" s="377"/>
      <c r="X598" s="376"/>
      <c r="Y598" s="377"/>
      <c r="Z598" s="376"/>
      <c r="AA598" s="377"/>
      <c r="AB598" s="378"/>
    </row>
    <row r="599" spans="1:28" s="379" customFormat="1" x14ac:dyDescent="0.25">
      <c r="A599" s="2"/>
      <c r="B599" s="2"/>
      <c r="C599" s="2"/>
      <c r="D599" s="2"/>
      <c r="E599" s="2"/>
      <c r="F599" s="2"/>
      <c r="G599" s="2"/>
      <c r="H599" s="2"/>
      <c r="I599" s="2"/>
      <c r="J599" s="2"/>
      <c r="K599" s="2"/>
      <c r="L599" s="2"/>
      <c r="M599" s="2"/>
      <c r="N599" s="376"/>
      <c r="O599" s="376"/>
      <c r="P599" s="4"/>
      <c r="Q599" s="376"/>
      <c r="R599" s="376"/>
      <c r="S599" s="376"/>
      <c r="T599" s="376"/>
      <c r="U599" s="377"/>
      <c r="V599" s="376"/>
      <c r="W599" s="377"/>
      <c r="X599" s="376"/>
      <c r="Y599" s="377"/>
      <c r="Z599" s="376"/>
      <c r="AA599" s="377"/>
      <c r="AB599" s="378"/>
    </row>
    <row r="600" spans="1:28" s="379" customFormat="1" x14ac:dyDescent="0.25">
      <c r="A600" s="2"/>
      <c r="B600" s="2"/>
      <c r="C600" s="2"/>
      <c r="D600" s="2"/>
      <c r="E600" s="2"/>
      <c r="F600" s="2"/>
      <c r="G600" s="2"/>
      <c r="H600" s="2"/>
      <c r="I600" s="2"/>
      <c r="J600" s="2"/>
      <c r="K600" s="2"/>
      <c r="L600" s="2"/>
      <c r="M600" s="2"/>
      <c r="N600" s="376"/>
      <c r="O600" s="376"/>
      <c r="P600" s="4"/>
      <c r="Q600" s="376"/>
      <c r="R600" s="376"/>
      <c r="S600" s="376"/>
      <c r="T600" s="376"/>
      <c r="U600" s="377"/>
      <c r="V600" s="376"/>
      <c r="W600" s="377"/>
      <c r="X600" s="376"/>
      <c r="Y600" s="377"/>
      <c r="Z600" s="376"/>
      <c r="AA600" s="377"/>
      <c r="AB600" s="378"/>
    </row>
    <row r="601" spans="1:28" s="379" customFormat="1" x14ac:dyDescent="0.25">
      <c r="A601" s="2"/>
      <c r="B601" s="2"/>
      <c r="C601" s="2"/>
      <c r="D601" s="2"/>
      <c r="E601" s="2"/>
      <c r="F601" s="2"/>
      <c r="G601" s="2"/>
      <c r="H601" s="2"/>
      <c r="I601" s="2"/>
      <c r="J601" s="2"/>
      <c r="K601" s="2"/>
      <c r="L601" s="2"/>
      <c r="M601" s="2"/>
      <c r="N601" s="376"/>
      <c r="O601" s="376"/>
      <c r="P601" s="4"/>
      <c r="Q601" s="376"/>
      <c r="R601" s="376"/>
      <c r="S601" s="376"/>
      <c r="T601" s="376"/>
      <c r="U601" s="377"/>
      <c r="V601" s="376"/>
      <c r="W601" s="377"/>
      <c r="X601" s="376"/>
      <c r="Y601" s="377"/>
      <c r="Z601" s="376"/>
      <c r="AA601" s="377"/>
      <c r="AB601" s="378"/>
    </row>
    <row r="602" spans="1:28" s="379" customFormat="1" x14ac:dyDescent="0.25">
      <c r="A602" s="2"/>
      <c r="B602" s="2"/>
      <c r="C602" s="2"/>
      <c r="D602" s="2"/>
      <c r="E602" s="2"/>
      <c r="F602" s="2"/>
      <c r="G602" s="2"/>
      <c r="H602" s="2"/>
      <c r="I602" s="2"/>
      <c r="J602" s="2"/>
      <c r="K602" s="2"/>
      <c r="L602" s="2"/>
      <c r="M602" s="2"/>
      <c r="N602" s="376"/>
      <c r="O602" s="376"/>
      <c r="P602" s="4"/>
      <c r="Q602" s="376"/>
      <c r="R602" s="376"/>
      <c r="S602" s="376"/>
      <c r="T602" s="376"/>
      <c r="U602" s="377"/>
      <c r="V602" s="376"/>
      <c r="W602" s="377"/>
      <c r="X602" s="376"/>
      <c r="Y602" s="377"/>
      <c r="Z602" s="376"/>
      <c r="AA602" s="377"/>
      <c r="AB602" s="378"/>
    </row>
    <row r="603" spans="1:28" s="379" customFormat="1" x14ac:dyDescent="0.25">
      <c r="A603" s="2"/>
      <c r="B603" s="2"/>
      <c r="C603" s="2"/>
      <c r="D603" s="2"/>
      <c r="E603" s="2"/>
      <c r="F603" s="2"/>
      <c r="G603" s="2"/>
      <c r="H603" s="2"/>
      <c r="I603" s="2"/>
      <c r="J603" s="2"/>
      <c r="K603" s="2"/>
      <c r="L603" s="2"/>
      <c r="M603" s="2"/>
      <c r="N603" s="376"/>
      <c r="O603" s="376"/>
      <c r="P603" s="4"/>
      <c r="Q603" s="376"/>
      <c r="R603" s="376"/>
      <c r="S603" s="376"/>
      <c r="T603" s="376"/>
      <c r="U603" s="377"/>
      <c r="V603" s="376"/>
      <c r="W603" s="377"/>
      <c r="X603" s="376"/>
      <c r="Y603" s="377"/>
      <c r="Z603" s="376"/>
      <c r="AA603" s="377"/>
      <c r="AB603" s="378"/>
    </row>
    <row r="604" spans="1:28" s="379" customFormat="1" x14ac:dyDescent="0.25">
      <c r="A604" s="2"/>
      <c r="B604" s="2"/>
      <c r="C604" s="2"/>
      <c r="D604" s="2"/>
      <c r="E604" s="2"/>
      <c r="F604" s="2"/>
      <c r="G604" s="2"/>
      <c r="H604" s="2"/>
      <c r="I604" s="2"/>
      <c r="J604" s="2"/>
      <c r="K604" s="2"/>
      <c r="L604" s="2"/>
      <c r="M604" s="2"/>
      <c r="N604" s="376"/>
      <c r="O604" s="376"/>
      <c r="P604" s="4"/>
      <c r="Q604" s="376"/>
      <c r="R604" s="376"/>
      <c r="S604" s="376"/>
      <c r="T604" s="376"/>
      <c r="U604" s="377"/>
      <c r="V604" s="376"/>
      <c r="W604" s="377"/>
      <c r="X604" s="376"/>
      <c r="Y604" s="377"/>
      <c r="Z604" s="376"/>
      <c r="AA604" s="377"/>
      <c r="AB604" s="378"/>
    </row>
    <row r="605" spans="1:28" s="379" customFormat="1" x14ac:dyDescent="0.25">
      <c r="A605" s="2"/>
      <c r="B605" s="2"/>
      <c r="C605" s="2"/>
      <c r="D605" s="2"/>
      <c r="E605" s="2"/>
      <c r="F605" s="2"/>
      <c r="G605" s="2"/>
      <c r="H605" s="2"/>
      <c r="I605" s="2"/>
      <c r="J605" s="2"/>
      <c r="K605" s="2"/>
      <c r="L605" s="2"/>
      <c r="M605" s="2"/>
      <c r="N605" s="376"/>
      <c r="O605" s="376"/>
      <c r="P605" s="4"/>
      <c r="Q605" s="376"/>
      <c r="R605" s="376"/>
      <c r="S605" s="376"/>
      <c r="T605" s="376"/>
      <c r="U605" s="377"/>
      <c r="V605" s="376"/>
      <c r="W605" s="377"/>
      <c r="X605" s="376"/>
      <c r="Y605" s="377"/>
      <c r="Z605" s="376"/>
      <c r="AA605" s="377"/>
      <c r="AB605" s="378"/>
    </row>
    <row r="606" spans="1:28" s="379" customFormat="1" x14ac:dyDescent="0.25">
      <c r="A606" s="2"/>
      <c r="B606" s="2"/>
      <c r="C606" s="2"/>
      <c r="D606" s="2"/>
      <c r="E606" s="2"/>
      <c r="F606" s="2"/>
      <c r="G606" s="2"/>
      <c r="H606" s="2"/>
      <c r="I606" s="2"/>
      <c r="J606" s="2"/>
      <c r="K606" s="2"/>
      <c r="L606" s="2"/>
      <c r="M606" s="2"/>
      <c r="N606" s="376"/>
      <c r="O606" s="376"/>
      <c r="P606" s="4"/>
      <c r="Q606" s="376"/>
      <c r="R606" s="376"/>
      <c r="S606" s="376"/>
      <c r="T606" s="376"/>
      <c r="U606" s="377"/>
      <c r="V606" s="376"/>
      <c r="W606" s="377"/>
      <c r="X606" s="376"/>
      <c r="Y606" s="377"/>
      <c r="Z606" s="376"/>
      <c r="AA606" s="377"/>
      <c r="AB606" s="378"/>
    </row>
    <row r="607" spans="1:28" s="379" customFormat="1" x14ac:dyDescent="0.25">
      <c r="A607" s="2"/>
      <c r="B607" s="2"/>
      <c r="C607" s="2"/>
      <c r="D607" s="2"/>
      <c r="E607" s="2"/>
      <c r="F607" s="2"/>
      <c r="G607" s="2"/>
      <c r="H607" s="2"/>
      <c r="I607" s="2"/>
      <c r="J607" s="2"/>
      <c r="K607" s="2"/>
      <c r="L607" s="2"/>
      <c r="M607" s="2"/>
      <c r="N607" s="376"/>
      <c r="O607" s="376"/>
      <c r="P607" s="4"/>
      <c r="Q607" s="376"/>
      <c r="R607" s="376"/>
      <c r="S607" s="376"/>
      <c r="T607" s="376"/>
      <c r="U607" s="377"/>
      <c r="V607" s="376"/>
      <c r="W607" s="377"/>
      <c r="X607" s="376"/>
      <c r="Y607" s="377"/>
      <c r="Z607" s="376"/>
      <c r="AA607" s="377"/>
      <c r="AB607" s="378"/>
    </row>
    <row r="608" spans="1:28" s="379" customFormat="1" x14ac:dyDescent="0.25">
      <c r="A608" s="2"/>
      <c r="B608" s="2"/>
      <c r="C608" s="2"/>
      <c r="D608" s="2"/>
      <c r="E608" s="2"/>
      <c r="F608" s="2"/>
      <c r="G608" s="2"/>
      <c r="H608" s="2"/>
      <c r="I608" s="2"/>
      <c r="J608" s="2"/>
      <c r="K608" s="2"/>
      <c r="L608" s="2"/>
      <c r="M608" s="2"/>
      <c r="N608" s="376"/>
      <c r="O608" s="376"/>
      <c r="P608" s="4"/>
      <c r="Q608" s="376"/>
      <c r="R608" s="376"/>
      <c r="S608" s="376"/>
      <c r="T608" s="376"/>
      <c r="U608" s="377"/>
      <c r="V608" s="376"/>
      <c r="W608" s="377"/>
      <c r="X608" s="376"/>
      <c r="Y608" s="377"/>
      <c r="Z608" s="376"/>
      <c r="AA608" s="377"/>
      <c r="AB608" s="378"/>
    </row>
    <row r="609" spans="1:28" s="379" customFormat="1" x14ac:dyDescent="0.25">
      <c r="A609" s="2"/>
      <c r="B609" s="2"/>
      <c r="C609" s="2"/>
      <c r="D609" s="2"/>
      <c r="E609" s="2"/>
      <c r="F609" s="2"/>
      <c r="G609" s="2"/>
      <c r="H609" s="2"/>
      <c r="I609" s="2"/>
      <c r="J609" s="2"/>
      <c r="K609" s="2"/>
      <c r="L609" s="2"/>
      <c r="M609" s="2"/>
      <c r="N609" s="376"/>
      <c r="O609" s="376"/>
      <c r="P609" s="4"/>
      <c r="Q609" s="376"/>
      <c r="R609" s="376"/>
      <c r="S609" s="376"/>
      <c r="T609" s="376"/>
      <c r="U609" s="377"/>
      <c r="V609" s="376"/>
      <c r="W609" s="377"/>
      <c r="X609" s="376"/>
      <c r="Y609" s="377"/>
      <c r="Z609" s="376"/>
      <c r="AA609" s="377"/>
      <c r="AB609" s="378"/>
    </row>
    <row r="610" spans="1:28" s="379" customFormat="1" x14ac:dyDescent="0.25">
      <c r="A610" s="2"/>
      <c r="B610" s="2"/>
      <c r="C610" s="2"/>
      <c r="D610" s="2"/>
      <c r="E610" s="2"/>
      <c r="F610" s="2"/>
      <c r="G610" s="2"/>
      <c r="H610" s="2"/>
      <c r="I610" s="2"/>
      <c r="J610" s="2"/>
      <c r="K610" s="2"/>
      <c r="L610" s="2"/>
      <c r="M610" s="2"/>
      <c r="N610" s="376"/>
      <c r="O610" s="376"/>
      <c r="P610" s="4"/>
      <c r="Q610" s="376"/>
      <c r="R610" s="376"/>
      <c r="S610" s="376"/>
      <c r="T610" s="376"/>
      <c r="U610" s="377"/>
      <c r="V610" s="376"/>
      <c r="W610" s="377"/>
      <c r="X610" s="376"/>
      <c r="Y610" s="377"/>
      <c r="Z610" s="376"/>
      <c r="AA610" s="377"/>
      <c r="AB610" s="378"/>
    </row>
    <row r="611" spans="1:28" s="379" customFormat="1" x14ac:dyDescent="0.25">
      <c r="A611" s="2"/>
      <c r="B611" s="2"/>
      <c r="C611" s="2"/>
      <c r="D611" s="2"/>
      <c r="E611" s="2"/>
      <c r="F611" s="2"/>
      <c r="G611" s="2"/>
      <c r="H611" s="2"/>
      <c r="I611" s="2"/>
      <c r="J611" s="2"/>
      <c r="K611" s="2"/>
      <c r="L611" s="2"/>
      <c r="M611" s="2"/>
      <c r="N611" s="376"/>
      <c r="O611" s="376"/>
      <c r="P611" s="4"/>
      <c r="Q611" s="376"/>
      <c r="R611" s="376"/>
      <c r="S611" s="376"/>
      <c r="T611" s="376"/>
      <c r="U611" s="377"/>
      <c r="V611" s="376"/>
      <c r="W611" s="377"/>
      <c r="X611" s="376"/>
      <c r="Y611" s="377"/>
      <c r="Z611" s="376"/>
      <c r="AA611" s="377"/>
      <c r="AB611" s="378"/>
    </row>
    <row r="612" spans="1:28" s="379" customFormat="1" x14ac:dyDescent="0.25">
      <c r="A612" s="2"/>
      <c r="B612" s="2"/>
      <c r="C612" s="2"/>
      <c r="D612" s="2"/>
      <c r="E612" s="2"/>
      <c r="F612" s="2"/>
      <c r="G612" s="2"/>
      <c r="H612" s="2"/>
      <c r="I612" s="2"/>
      <c r="J612" s="2"/>
      <c r="K612" s="2"/>
      <c r="L612" s="2"/>
      <c r="M612" s="2"/>
      <c r="N612" s="376"/>
      <c r="O612" s="376"/>
      <c r="P612" s="4"/>
      <c r="Q612" s="376"/>
      <c r="R612" s="376"/>
      <c r="S612" s="376"/>
      <c r="T612" s="376"/>
      <c r="U612" s="377"/>
      <c r="V612" s="376"/>
      <c r="W612" s="377"/>
      <c r="X612" s="376"/>
      <c r="Y612" s="377"/>
      <c r="Z612" s="376"/>
      <c r="AA612" s="377"/>
      <c r="AB612" s="378"/>
    </row>
    <row r="613" spans="1:28" s="379" customFormat="1" x14ac:dyDescent="0.25">
      <c r="A613" s="2"/>
      <c r="B613" s="2"/>
      <c r="C613" s="2"/>
      <c r="D613" s="2"/>
      <c r="E613" s="2"/>
      <c r="F613" s="2"/>
      <c r="G613" s="2"/>
      <c r="H613" s="2"/>
      <c r="I613" s="2"/>
      <c r="J613" s="2"/>
      <c r="K613" s="2"/>
      <c r="L613" s="2"/>
      <c r="M613" s="2"/>
      <c r="N613" s="376"/>
      <c r="O613" s="376"/>
      <c r="P613" s="4"/>
      <c r="Q613" s="376"/>
      <c r="R613" s="376"/>
      <c r="S613" s="376"/>
      <c r="T613" s="376"/>
      <c r="U613" s="377"/>
      <c r="V613" s="376"/>
      <c r="W613" s="377"/>
      <c r="X613" s="376"/>
      <c r="Y613" s="377"/>
      <c r="Z613" s="376"/>
      <c r="AA613" s="377"/>
      <c r="AB613" s="378"/>
    </row>
    <row r="614" spans="1:28" s="379" customFormat="1" x14ac:dyDescent="0.25">
      <c r="A614" s="2"/>
      <c r="B614" s="2"/>
      <c r="C614" s="2"/>
      <c r="D614" s="2"/>
      <c r="E614" s="2"/>
      <c r="F614" s="2"/>
      <c r="G614" s="2"/>
      <c r="H614" s="2"/>
      <c r="I614" s="2"/>
      <c r="J614" s="2"/>
      <c r="K614" s="2"/>
      <c r="L614" s="2"/>
      <c r="M614" s="2"/>
      <c r="N614" s="376"/>
      <c r="O614" s="376"/>
      <c r="P614" s="4"/>
      <c r="Q614" s="376"/>
      <c r="R614" s="376"/>
      <c r="S614" s="376"/>
      <c r="T614" s="376"/>
      <c r="U614" s="377"/>
      <c r="V614" s="376"/>
      <c r="W614" s="377"/>
      <c r="X614" s="376"/>
      <c r="Y614" s="377"/>
      <c r="Z614" s="376"/>
      <c r="AA614" s="377"/>
      <c r="AB614" s="378"/>
    </row>
    <row r="615" spans="1:28" s="379" customFormat="1" x14ac:dyDescent="0.25">
      <c r="A615" s="2"/>
      <c r="B615" s="2"/>
      <c r="C615" s="2"/>
      <c r="D615" s="2"/>
      <c r="E615" s="2"/>
      <c r="F615" s="2"/>
      <c r="G615" s="2"/>
      <c r="H615" s="2"/>
      <c r="I615" s="2"/>
      <c r="J615" s="2"/>
      <c r="K615" s="2"/>
      <c r="L615" s="2"/>
      <c r="M615" s="2"/>
      <c r="N615" s="376"/>
      <c r="O615" s="376"/>
      <c r="P615" s="4"/>
      <c r="Q615" s="376"/>
      <c r="R615" s="376"/>
      <c r="S615" s="376"/>
      <c r="T615" s="376"/>
      <c r="U615" s="377"/>
      <c r="V615" s="376"/>
      <c r="W615" s="377"/>
      <c r="X615" s="376"/>
      <c r="Y615" s="377"/>
      <c r="Z615" s="376"/>
      <c r="AA615" s="377"/>
      <c r="AB615" s="378"/>
    </row>
    <row r="616" spans="1:28" s="379" customFormat="1" x14ac:dyDescent="0.25">
      <c r="A616" s="2"/>
      <c r="B616" s="2"/>
      <c r="C616" s="2"/>
      <c r="D616" s="2"/>
      <c r="E616" s="2"/>
      <c r="F616" s="2"/>
      <c r="G616" s="2"/>
      <c r="H616" s="2"/>
      <c r="I616" s="2"/>
      <c r="J616" s="2"/>
      <c r="K616" s="2"/>
      <c r="L616" s="2"/>
      <c r="M616" s="2"/>
      <c r="N616" s="376"/>
      <c r="O616" s="376"/>
      <c r="P616" s="4"/>
      <c r="Q616" s="376"/>
      <c r="R616" s="376"/>
      <c r="S616" s="376"/>
      <c r="T616" s="376"/>
      <c r="U616" s="377"/>
      <c r="V616" s="376"/>
      <c r="W616" s="377"/>
      <c r="X616" s="376"/>
      <c r="Y616" s="377"/>
      <c r="Z616" s="376"/>
      <c r="AA616" s="377"/>
      <c r="AB616" s="378"/>
    </row>
    <row r="617" spans="1:28" s="379" customFormat="1" x14ac:dyDescent="0.25">
      <c r="A617" s="2"/>
      <c r="B617" s="2"/>
      <c r="C617" s="2"/>
      <c r="D617" s="2"/>
      <c r="E617" s="2"/>
      <c r="F617" s="2"/>
      <c r="G617" s="2"/>
      <c r="H617" s="2"/>
      <c r="I617" s="2"/>
      <c r="J617" s="2"/>
      <c r="K617" s="2"/>
      <c r="L617" s="2"/>
      <c r="M617" s="2"/>
      <c r="N617" s="376"/>
      <c r="O617" s="376"/>
      <c r="P617" s="4"/>
      <c r="Q617" s="376"/>
      <c r="R617" s="376"/>
      <c r="S617" s="376"/>
      <c r="T617" s="376"/>
      <c r="U617" s="377"/>
      <c r="V617" s="376"/>
      <c r="W617" s="377"/>
      <c r="X617" s="376"/>
      <c r="Y617" s="377"/>
      <c r="Z617" s="376"/>
      <c r="AA617" s="377"/>
      <c r="AB617" s="378"/>
    </row>
    <row r="618" spans="1:28" s="379" customFormat="1" x14ac:dyDescent="0.25">
      <c r="A618" s="2"/>
      <c r="B618" s="2"/>
      <c r="C618" s="2"/>
      <c r="D618" s="2"/>
      <c r="E618" s="2"/>
      <c r="F618" s="2"/>
      <c r="G618" s="2"/>
      <c r="H618" s="2"/>
      <c r="I618" s="2"/>
      <c r="J618" s="2"/>
      <c r="K618" s="2"/>
      <c r="L618" s="2"/>
      <c r="M618" s="2"/>
      <c r="N618" s="376"/>
      <c r="O618" s="376"/>
      <c r="P618" s="4"/>
      <c r="Q618" s="376"/>
      <c r="R618" s="376"/>
      <c r="S618" s="376"/>
      <c r="T618" s="376"/>
      <c r="U618" s="377"/>
      <c r="V618" s="376"/>
      <c r="W618" s="377"/>
      <c r="X618" s="376"/>
      <c r="Y618" s="377"/>
      <c r="Z618" s="376"/>
      <c r="AA618" s="377"/>
      <c r="AB618" s="378"/>
    </row>
    <row r="619" spans="1:28" s="379" customFormat="1" x14ac:dyDescent="0.25">
      <c r="A619" s="2"/>
      <c r="B619" s="2"/>
      <c r="C619" s="2"/>
      <c r="D619" s="2"/>
      <c r="E619" s="2"/>
      <c r="F619" s="2"/>
      <c r="G619" s="2"/>
      <c r="H619" s="2"/>
      <c r="I619" s="2"/>
      <c r="J619" s="2"/>
      <c r="K619" s="2"/>
      <c r="L619" s="2"/>
      <c r="M619" s="2"/>
      <c r="N619" s="376"/>
      <c r="O619" s="376"/>
      <c r="P619" s="4"/>
      <c r="Q619" s="376"/>
      <c r="R619" s="376"/>
      <c r="S619" s="376"/>
      <c r="T619" s="376"/>
      <c r="U619" s="377"/>
      <c r="V619" s="376"/>
      <c r="W619" s="377"/>
      <c r="X619" s="376"/>
      <c r="Y619" s="377"/>
      <c r="Z619" s="376"/>
      <c r="AA619" s="377"/>
      <c r="AB619" s="378"/>
    </row>
    <row r="620" spans="1:28" s="379" customFormat="1" x14ac:dyDescent="0.25">
      <c r="A620" s="2"/>
      <c r="B620" s="2"/>
      <c r="C620" s="2"/>
      <c r="D620" s="2"/>
      <c r="E620" s="2"/>
      <c r="F620" s="2"/>
      <c r="G620" s="2"/>
      <c r="H620" s="2"/>
      <c r="I620" s="2"/>
      <c r="J620" s="2"/>
      <c r="K620" s="2"/>
      <c r="L620" s="2"/>
      <c r="M620" s="2"/>
      <c r="N620" s="376"/>
      <c r="O620" s="376"/>
      <c r="P620" s="4"/>
      <c r="Q620" s="376"/>
      <c r="R620" s="376"/>
      <c r="S620" s="376"/>
      <c r="T620" s="376"/>
      <c r="U620" s="377"/>
      <c r="V620" s="376"/>
      <c r="W620" s="377"/>
      <c r="X620" s="376"/>
      <c r="Y620" s="377"/>
      <c r="Z620" s="376"/>
      <c r="AA620" s="377"/>
      <c r="AB620" s="378"/>
    </row>
    <row r="621" spans="1:28" s="379" customFormat="1" x14ac:dyDescent="0.25">
      <c r="A621" s="2"/>
      <c r="B621" s="2"/>
      <c r="C621" s="2"/>
      <c r="D621" s="2"/>
      <c r="E621" s="2"/>
      <c r="F621" s="2"/>
      <c r="G621" s="2"/>
      <c r="H621" s="2"/>
      <c r="I621" s="2"/>
      <c r="J621" s="2"/>
      <c r="K621" s="2"/>
      <c r="L621" s="2"/>
      <c r="M621" s="2"/>
      <c r="N621" s="376"/>
      <c r="O621" s="376"/>
      <c r="P621" s="4"/>
      <c r="Q621" s="376"/>
      <c r="R621" s="376"/>
      <c r="S621" s="376"/>
      <c r="T621" s="376"/>
      <c r="U621" s="377"/>
      <c r="V621" s="376"/>
      <c r="W621" s="377"/>
      <c r="X621" s="376"/>
      <c r="Y621" s="377"/>
      <c r="Z621" s="376"/>
      <c r="AA621" s="377"/>
      <c r="AB621" s="378"/>
    </row>
    <row r="622" spans="1:28" s="379" customFormat="1" x14ac:dyDescent="0.25">
      <c r="A622" s="2"/>
      <c r="B622" s="2"/>
      <c r="C622" s="2"/>
      <c r="D622" s="2"/>
      <c r="E622" s="2"/>
      <c r="F622" s="2"/>
      <c r="G622" s="2"/>
      <c r="H622" s="2"/>
      <c r="I622" s="2"/>
      <c r="J622" s="2"/>
      <c r="K622" s="2"/>
      <c r="L622" s="2"/>
      <c r="M622" s="2"/>
      <c r="N622" s="376"/>
      <c r="O622" s="376"/>
      <c r="P622" s="4"/>
      <c r="Q622" s="376"/>
      <c r="R622" s="376"/>
      <c r="S622" s="376"/>
      <c r="T622" s="376"/>
      <c r="U622" s="377"/>
      <c r="V622" s="376"/>
      <c r="W622" s="377"/>
      <c r="X622" s="376"/>
      <c r="Y622" s="377"/>
      <c r="Z622" s="376"/>
      <c r="AA622" s="377"/>
      <c r="AB622" s="378"/>
    </row>
    <row r="623" spans="1:28" s="379" customFormat="1" x14ac:dyDescent="0.25">
      <c r="A623" s="2"/>
      <c r="B623" s="2"/>
      <c r="C623" s="2"/>
      <c r="D623" s="2"/>
      <c r="E623" s="2"/>
      <c r="F623" s="2"/>
      <c r="G623" s="2"/>
      <c r="H623" s="2"/>
      <c r="I623" s="2"/>
      <c r="J623" s="2"/>
      <c r="K623" s="2"/>
      <c r="L623" s="2"/>
      <c r="M623" s="2"/>
      <c r="N623" s="376"/>
      <c r="O623" s="376"/>
      <c r="P623" s="4"/>
      <c r="Q623" s="376"/>
      <c r="R623" s="376"/>
      <c r="S623" s="376"/>
      <c r="T623" s="376"/>
      <c r="U623" s="377"/>
      <c r="V623" s="376"/>
      <c r="W623" s="377"/>
      <c r="X623" s="376"/>
      <c r="Y623" s="377"/>
      <c r="Z623" s="376"/>
      <c r="AA623" s="377"/>
      <c r="AB623" s="378"/>
    </row>
    <row r="624" spans="1:28" s="379" customFormat="1" x14ac:dyDescent="0.25">
      <c r="A624" s="2"/>
      <c r="B624" s="2"/>
      <c r="C624" s="2"/>
      <c r="D624" s="2"/>
      <c r="E624" s="2"/>
      <c r="F624" s="2"/>
      <c r="G624" s="2"/>
      <c r="H624" s="2"/>
      <c r="I624" s="2"/>
      <c r="J624" s="2"/>
      <c r="K624" s="2"/>
      <c r="L624" s="2"/>
      <c r="M624" s="2"/>
      <c r="N624" s="376"/>
      <c r="O624" s="376"/>
      <c r="P624" s="4"/>
      <c r="Q624" s="376"/>
      <c r="R624" s="376"/>
      <c r="S624" s="376"/>
      <c r="T624" s="376"/>
      <c r="U624" s="377"/>
      <c r="V624" s="376"/>
      <c r="W624" s="377"/>
      <c r="X624" s="376"/>
      <c r="Y624" s="377"/>
      <c r="Z624" s="376"/>
      <c r="AA624" s="377"/>
      <c r="AB624" s="378"/>
    </row>
    <row r="625" spans="1:28" s="379" customFormat="1" x14ac:dyDescent="0.25">
      <c r="A625" s="2"/>
      <c r="B625" s="2"/>
      <c r="C625" s="2"/>
      <c r="D625" s="2"/>
      <c r="E625" s="2"/>
      <c r="F625" s="2"/>
      <c r="G625" s="2"/>
      <c r="H625" s="2"/>
      <c r="I625" s="2"/>
      <c r="J625" s="2"/>
      <c r="K625" s="2"/>
      <c r="L625" s="2"/>
      <c r="M625" s="2"/>
      <c r="N625" s="376"/>
      <c r="O625" s="376"/>
      <c r="P625" s="4"/>
      <c r="Q625" s="376"/>
      <c r="R625" s="376"/>
      <c r="S625" s="376"/>
      <c r="T625" s="376"/>
      <c r="U625" s="377"/>
      <c r="V625" s="376"/>
      <c r="W625" s="377"/>
      <c r="X625" s="376"/>
      <c r="Y625" s="377"/>
      <c r="Z625" s="376"/>
      <c r="AA625" s="377"/>
      <c r="AB625" s="378"/>
    </row>
    <row r="626" spans="1:28" s="379" customFormat="1" x14ac:dyDescent="0.25">
      <c r="A626" s="2"/>
      <c r="B626" s="2"/>
      <c r="C626" s="2"/>
      <c r="D626" s="2"/>
      <c r="E626" s="2"/>
      <c r="F626" s="2"/>
      <c r="G626" s="2"/>
      <c r="H626" s="2"/>
      <c r="I626" s="2"/>
      <c r="J626" s="2"/>
      <c r="K626" s="2"/>
      <c r="L626" s="2"/>
      <c r="M626" s="2"/>
      <c r="N626" s="376"/>
      <c r="O626" s="376"/>
      <c r="P626" s="4"/>
      <c r="Q626" s="376"/>
      <c r="R626" s="376"/>
      <c r="S626" s="376"/>
      <c r="T626" s="376"/>
      <c r="U626" s="377"/>
      <c r="V626" s="376"/>
      <c r="W626" s="377"/>
      <c r="X626" s="376"/>
      <c r="Y626" s="377"/>
      <c r="Z626" s="376"/>
      <c r="AA626" s="377"/>
      <c r="AB626" s="378"/>
    </row>
    <row r="627" spans="1:28" s="379" customFormat="1" x14ac:dyDescent="0.25">
      <c r="A627" s="2"/>
      <c r="B627" s="2"/>
      <c r="C627" s="2"/>
      <c r="D627" s="2"/>
      <c r="E627" s="2"/>
      <c r="F627" s="2"/>
      <c r="G627" s="2"/>
      <c r="H627" s="2"/>
      <c r="I627" s="2"/>
      <c r="J627" s="2"/>
      <c r="K627" s="2"/>
      <c r="L627" s="2"/>
      <c r="M627" s="2"/>
      <c r="N627" s="376"/>
      <c r="O627" s="376"/>
      <c r="P627" s="4"/>
      <c r="Q627" s="376"/>
      <c r="R627" s="376"/>
      <c r="S627" s="376"/>
      <c r="T627" s="376"/>
      <c r="U627" s="377"/>
      <c r="V627" s="376"/>
      <c r="W627" s="377"/>
      <c r="X627" s="376"/>
      <c r="Y627" s="377"/>
      <c r="Z627" s="376"/>
      <c r="AA627" s="377"/>
      <c r="AB627" s="378"/>
    </row>
    <row r="628" spans="1:28" s="379" customFormat="1" x14ac:dyDescent="0.25">
      <c r="A628" s="2"/>
      <c r="B628" s="2"/>
      <c r="C628" s="2"/>
      <c r="D628" s="2"/>
      <c r="E628" s="2"/>
      <c r="F628" s="2"/>
      <c r="G628" s="2"/>
      <c r="H628" s="2"/>
      <c r="I628" s="2"/>
      <c r="J628" s="2"/>
      <c r="K628" s="2"/>
      <c r="L628" s="2"/>
      <c r="M628" s="2"/>
      <c r="N628" s="376"/>
      <c r="O628" s="376"/>
      <c r="P628" s="4"/>
      <c r="Q628" s="376"/>
      <c r="R628" s="376"/>
      <c r="S628" s="376"/>
      <c r="T628" s="376"/>
      <c r="U628" s="377"/>
      <c r="V628" s="376"/>
      <c r="W628" s="377"/>
      <c r="X628" s="376"/>
      <c r="Y628" s="377"/>
      <c r="Z628" s="376"/>
      <c r="AA628" s="377"/>
      <c r="AB628" s="378"/>
    </row>
    <row r="629" spans="1:28" s="379" customFormat="1" x14ac:dyDescent="0.25">
      <c r="A629" s="2"/>
      <c r="B629" s="2"/>
      <c r="C629" s="2"/>
      <c r="D629" s="2"/>
      <c r="E629" s="2"/>
      <c r="F629" s="2"/>
      <c r="G629" s="2"/>
      <c r="H629" s="2"/>
      <c r="I629" s="2"/>
      <c r="J629" s="2"/>
      <c r="K629" s="2"/>
      <c r="L629" s="2"/>
      <c r="M629" s="2"/>
      <c r="N629" s="376"/>
      <c r="O629" s="376"/>
      <c r="P629" s="4"/>
      <c r="Q629" s="376"/>
      <c r="R629" s="376"/>
      <c r="S629" s="376"/>
      <c r="T629" s="376"/>
      <c r="U629" s="377"/>
      <c r="V629" s="376"/>
      <c r="W629" s="377"/>
      <c r="X629" s="376"/>
      <c r="Y629" s="377"/>
      <c r="Z629" s="376"/>
      <c r="AA629" s="377"/>
      <c r="AB629" s="378"/>
    </row>
    <row r="630" spans="1:28" s="379" customFormat="1" x14ac:dyDescent="0.25">
      <c r="A630" s="2"/>
      <c r="B630" s="2"/>
      <c r="C630" s="2"/>
      <c r="D630" s="2"/>
      <c r="E630" s="2"/>
      <c r="F630" s="2"/>
      <c r="G630" s="2"/>
      <c r="H630" s="2"/>
      <c r="I630" s="2"/>
      <c r="J630" s="2"/>
      <c r="K630" s="2"/>
      <c r="L630" s="2"/>
      <c r="M630" s="2"/>
      <c r="N630" s="376"/>
      <c r="O630" s="376"/>
      <c r="P630" s="4"/>
      <c r="Q630" s="376"/>
      <c r="R630" s="376"/>
      <c r="S630" s="376"/>
      <c r="T630" s="376"/>
      <c r="U630" s="377"/>
      <c r="V630" s="376"/>
      <c r="W630" s="377"/>
      <c r="X630" s="376"/>
      <c r="Y630" s="377"/>
      <c r="Z630" s="376"/>
      <c r="AA630" s="377"/>
      <c r="AB630" s="378"/>
    </row>
    <row r="631" spans="1:28" s="379" customFormat="1" x14ac:dyDescent="0.25">
      <c r="A631" s="2"/>
      <c r="B631" s="2"/>
      <c r="C631" s="2"/>
      <c r="D631" s="2"/>
      <c r="E631" s="2"/>
      <c r="F631" s="2"/>
      <c r="G631" s="2"/>
      <c r="H631" s="2"/>
      <c r="I631" s="2"/>
      <c r="J631" s="2"/>
      <c r="K631" s="2"/>
      <c r="L631" s="2"/>
      <c r="M631" s="2"/>
      <c r="N631" s="376"/>
      <c r="O631" s="376"/>
      <c r="P631" s="4"/>
      <c r="Q631" s="376"/>
      <c r="R631" s="376"/>
      <c r="S631" s="376"/>
      <c r="T631" s="376"/>
      <c r="U631" s="377"/>
      <c r="V631" s="376"/>
      <c r="W631" s="377"/>
      <c r="X631" s="376"/>
      <c r="Y631" s="377"/>
      <c r="Z631" s="376"/>
      <c r="AA631" s="377"/>
      <c r="AB631" s="378"/>
    </row>
    <row r="632" spans="1:28" s="379" customFormat="1" x14ac:dyDescent="0.25">
      <c r="A632" s="2"/>
      <c r="B632" s="2"/>
      <c r="C632" s="2"/>
      <c r="D632" s="2"/>
      <c r="E632" s="2"/>
      <c r="F632" s="2"/>
      <c r="G632" s="2"/>
      <c r="H632" s="2"/>
      <c r="I632" s="2"/>
      <c r="J632" s="2"/>
      <c r="K632" s="2"/>
      <c r="L632" s="2"/>
      <c r="M632" s="2"/>
      <c r="N632" s="376"/>
      <c r="O632" s="376"/>
      <c r="P632" s="4"/>
      <c r="Q632" s="376"/>
      <c r="R632" s="376"/>
      <c r="S632" s="376"/>
      <c r="T632" s="376"/>
      <c r="U632" s="377"/>
      <c r="V632" s="376"/>
      <c r="W632" s="377"/>
      <c r="X632" s="376"/>
      <c r="Y632" s="377"/>
      <c r="Z632" s="376"/>
      <c r="AA632" s="377"/>
      <c r="AB632" s="378"/>
    </row>
    <row r="633" spans="1:28" s="379" customFormat="1" x14ac:dyDescent="0.25">
      <c r="A633" s="2"/>
      <c r="B633" s="2"/>
      <c r="C633" s="2"/>
      <c r="D633" s="2"/>
      <c r="E633" s="2"/>
      <c r="F633" s="2"/>
      <c r="G633" s="2"/>
      <c r="H633" s="2"/>
      <c r="I633" s="2"/>
      <c r="J633" s="2"/>
      <c r="K633" s="2"/>
      <c r="L633" s="2"/>
      <c r="M633" s="2"/>
      <c r="N633" s="376"/>
      <c r="O633" s="376"/>
      <c r="P633" s="4"/>
      <c r="Q633" s="376"/>
      <c r="R633" s="376"/>
      <c r="S633" s="376"/>
      <c r="T633" s="376"/>
      <c r="U633" s="377"/>
      <c r="V633" s="376"/>
      <c r="W633" s="377"/>
      <c r="X633" s="376"/>
      <c r="Y633" s="377"/>
      <c r="Z633" s="376"/>
      <c r="AA633" s="377"/>
      <c r="AB633" s="378"/>
    </row>
    <row r="634" spans="1:28" s="379" customFormat="1" x14ac:dyDescent="0.25">
      <c r="A634" s="2"/>
      <c r="B634" s="2"/>
      <c r="C634" s="2"/>
      <c r="D634" s="2"/>
      <c r="E634" s="2"/>
      <c r="F634" s="2"/>
      <c r="G634" s="2"/>
      <c r="H634" s="2"/>
      <c r="I634" s="2"/>
      <c r="J634" s="2"/>
      <c r="K634" s="2"/>
      <c r="L634" s="2"/>
      <c r="M634" s="2"/>
      <c r="N634" s="376"/>
      <c r="O634" s="376"/>
      <c r="P634" s="4"/>
      <c r="Q634" s="376"/>
      <c r="R634" s="376"/>
      <c r="S634" s="376"/>
      <c r="T634" s="376"/>
      <c r="U634" s="377"/>
      <c r="V634" s="376"/>
      <c r="W634" s="377"/>
      <c r="X634" s="376"/>
      <c r="Y634" s="377"/>
      <c r="Z634" s="376"/>
      <c r="AA634" s="377"/>
      <c r="AB634" s="378"/>
    </row>
    <row r="635" spans="1:28" s="379" customFormat="1" x14ac:dyDescent="0.25">
      <c r="A635" s="2"/>
      <c r="B635" s="2"/>
      <c r="C635" s="2"/>
      <c r="D635" s="2"/>
      <c r="E635" s="2"/>
      <c r="F635" s="2"/>
      <c r="G635" s="2"/>
      <c r="H635" s="2"/>
      <c r="I635" s="2"/>
      <c r="J635" s="2"/>
      <c r="K635" s="2"/>
      <c r="L635" s="2"/>
      <c r="M635" s="2"/>
      <c r="N635" s="376"/>
      <c r="O635" s="376"/>
      <c r="P635" s="4"/>
      <c r="Q635" s="376"/>
      <c r="R635" s="376"/>
      <c r="S635" s="376"/>
      <c r="T635" s="376"/>
      <c r="U635" s="377"/>
      <c r="V635" s="376"/>
      <c r="W635" s="377"/>
      <c r="X635" s="376"/>
      <c r="Y635" s="377"/>
      <c r="Z635" s="376"/>
      <c r="AA635" s="377"/>
      <c r="AB635" s="378"/>
    </row>
    <row r="636" spans="1:28" s="379" customFormat="1" x14ac:dyDescent="0.25">
      <c r="A636" s="2"/>
      <c r="B636" s="2"/>
      <c r="C636" s="2"/>
      <c r="D636" s="2"/>
      <c r="E636" s="2"/>
      <c r="F636" s="2"/>
      <c r="G636" s="2"/>
      <c r="H636" s="2"/>
      <c r="I636" s="2"/>
      <c r="J636" s="2"/>
      <c r="K636" s="2"/>
      <c r="L636" s="2"/>
      <c r="M636" s="2"/>
      <c r="N636" s="376"/>
      <c r="O636" s="376"/>
      <c r="P636" s="4"/>
      <c r="Q636" s="376"/>
      <c r="R636" s="376"/>
      <c r="S636" s="376"/>
      <c r="T636" s="376"/>
      <c r="U636" s="377"/>
      <c r="V636" s="376"/>
      <c r="W636" s="377"/>
      <c r="X636" s="376"/>
      <c r="Y636" s="377"/>
      <c r="Z636" s="376"/>
      <c r="AA636" s="377"/>
      <c r="AB636" s="378"/>
    </row>
    <row r="637" spans="1:28" s="379" customFormat="1" x14ac:dyDescent="0.25">
      <c r="A637" s="2"/>
      <c r="B637" s="2"/>
      <c r="C637" s="2"/>
      <c r="D637" s="2"/>
      <c r="E637" s="2"/>
      <c r="F637" s="2"/>
      <c r="G637" s="2"/>
      <c r="H637" s="2"/>
      <c r="I637" s="2"/>
      <c r="J637" s="2"/>
      <c r="K637" s="2"/>
      <c r="L637" s="2"/>
      <c r="M637" s="2"/>
      <c r="N637" s="376"/>
      <c r="O637" s="376"/>
      <c r="P637" s="4"/>
      <c r="Q637" s="376"/>
      <c r="R637" s="376"/>
      <c r="S637" s="376"/>
      <c r="T637" s="376"/>
      <c r="U637" s="377"/>
      <c r="V637" s="376"/>
      <c r="W637" s="377"/>
      <c r="X637" s="376"/>
      <c r="Y637" s="377"/>
      <c r="Z637" s="376"/>
      <c r="AA637" s="377"/>
      <c r="AB637" s="378"/>
    </row>
    <row r="638" spans="1:28" s="379" customFormat="1" x14ac:dyDescent="0.25">
      <c r="A638" s="2"/>
      <c r="B638" s="2"/>
      <c r="C638" s="2"/>
      <c r="D638" s="2"/>
      <c r="E638" s="2"/>
      <c r="F638" s="2"/>
      <c r="G638" s="2"/>
      <c r="H638" s="2"/>
      <c r="I638" s="2"/>
      <c r="J638" s="2"/>
      <c r="K638" s="2"/>
      <c r="L638" s="2"/>
      <c r="M638" s="2"/>
      <c r="N638" s="376"/>
      <c r="O638" s="376"/>
      <c r="P638" s="4"/>
      <c r="Q638" s="376"/>
      <c r="R638" s="376"/>
      <c r="S638" s="376"/>
      <c r="T638" s="376"/>
      <c r="U638" s="377"/>
      <c r="V638" s="376"/>
      <c r="W638" s="377"/>
      <c r="X638" s="376"/>
      <c r="Y638" s="377"/>
      <c r="Z638" s="376"/>
      <c r="AA638" s="377"/>
      <c r="AB638" s="378"/>
    </row>
    <row r="639" spans="1:28" s="379" customFormat="1" x14ac:dyDescent="0.25">
      <c r="A639" s="2"/>
      <c r="B639" s="2"/>
      <c r="C639" s="2"/>
      <c r="D639" s="2"/>
      <c r="E639" s="2"/>
      <c r="F639" s="2"/>
      <c r="G639" s="2"/>
      <c r="H639" s="2"/>
      <c r="I639" s="2"/>
      <c r="J639" s="2"/>
      <c r="K639" s="2"/>
      <c r="L639" s="2"/>
      <c r="M639" s="2"/>
      <c r="N639" s="376"/>
      <c r="O639" s="376"/>
      <c r="P639" s="4"/>
      <c r="Q639" s="376"/>
      <c r="R639" s="376"/>
      <c r="S639" s="376"/>
      <c r="T639" s="376"/>
      <c r="U639" s="377"/>
      <c r="V639" s="376"/>
      <c r="W639" s="377"/>
      <c r="X639" s="376"/>
      <c r="Y639" s="377"/>
      <c r="Z639" s="376"/>
      <c r="AA639" s="377"/>
      <c r="AB639" s="378"/>
    </row>
    <row r="640" spans="1:28" s="379" customFormat="1" x14ac:dyDescent="0.25">
      <c r="A640" s="2"/>
      <c r="B640" s="2"/>
      <c r="C640" s="2"/>
      <c r="D640" s="2"/>
      <c r="E640" s="2"/>
      <c r="F640" s="2"/>
      <c r="G640" s="2"/>
      <c r="H640" s="2"/>
      <c r="I640" s="2"/>
      <c r="J640" s="2"/>
      <c r="K640" s="2"/>
      <c r="L640" s="2"/>
      <c r="M640" s="2"/>
      <c r="N640" s="376"/>
      <c r="O640" s="376"/>
      <c r="P640" s="4"/>
      <c r="Q640" s="376"/>
      <c r="R640" s="376"/>
      <c r="S640" s="376"/>
      <c r="T640" s="376"/>
      <c r="U640" s="377"/>
      <c r="V640" s="376"/>
      <c r="W640" s="377"/>
      <c r="X640" s="376"/>
      <c r="Y640" s="377"/>
      <c r="Z640" s="376"/>
      <c r="AA640" s="377"/>
      <c r="AB640" s="378"/>
    </row>
    <row r="641" spans="1:28" s="379" customFormat="1" x14ac:dyDescent="0.25">
      <c r="A641" s="2"/>
      <c r="B641" s="2"/>
      <c r="C641" s="2"/>
      <c r="D641" s="2"/>
      <c r="E641" s="2"/>
      <c r="F641" s="2"/>
      <c r="G641" s="2"/>
      <c r="H641" s="2"/>
      <c r="I641" s="2"/>
      <c r="J641" s="2"/>
      <c r="K641" s="2"/>
      <c r="L641" s="2"/>
      <c r="M641" s="2"/>
      <c r="N641" s="376"/>
      <c r="O641" s="376"/>
      <c r="P641" s="4"/>
      <c r="Q641" s="376"/>
      <c r="R641" s="376"/>
      <c r="S641" s="376"/>
      <c r="T641" s="376"/>
      <c r="U641" s="377"/>
      <c r="V641" s="376"/>
      <c r="W641" s="377"/>
      <c r="X641" s="376"/>
      <c r="Y641" s="377"/>
      <c r="Z641" s="376"/>
      <c r="AA641" s="377"/>
      <c r="AB641" s="378"/>
    </row>
    <row r="642" spans="1:28" s="379" customFormat="1" x14ac:dyDescent="0.25">
      <c r="A642" s="2"/>
      <c r="B642" s="2"/>
      <c r="C642" s="2"/>
      <c r="D642" s="2"/>
      <c r="E642" s="2"/>
      <c r="F642" s="2"/>
      <c r="G642" s="2"/>
      <c r="H642" s="2"/>
      <c r="I642" s="2"/>
      <c r="J642" s="2"/>
      <c r="K642" s="2"/>
      <c r="L642" s="2"/>
      <c r="M642" s="2"/>
      <c r="N642" s="376"/>
      <c r="O642" s="376"/>
      <c r="P642" s="4"/>
      <c r="Q642" s="376"/>
      <c r="R642" s="376"/>
      <c r="S642" s="376"/>
      <c r="T642" s="376"/>
      <c r="U642" s="377"/>
      <c r="V642" s="376"/>
      <c r="W642" s="377"/>
      <c r="X642" s="376"/>
      <c r="Y642" s="377"/>
      <c r="Z642" s="376"/>
      <c r="AA642" s="377"/>
      <c r="AB642" s="378"/>
    </row>
    <row r="643" spans="1:28" s="379" customFormat="1" x14ac:dyDescent="0.25">
      <c r="A643" s="2"/>
      <c r="B643" s="2"/>
      <c r="C643" s="2"/>
      <c r="D643" s="2"/>
      <c r="E643" s="2"/>
      <c r="F643" s="2"/>
      <c r="G643" s="2"/>
      <c r="H643" s="2"/>
      <c r="I643" s="2"/>
      <c r="J643" s="2"/>
      <c r="K643" s="2"/>
      <c r="L643" s="2"/>
      <c r="M643" s="2"/>
      <c r="N643" s="376"/>
      <c r="O643" s="376"/>
      <c r="P643" s="4"/>
      <c r="Q643" s="376"/>
      <c r="R643" s="376"/>
      <c r="S643" s="376"/>
      <c r="T643" s="376"/>
      <c r="U643" s="377"/>
      <c r="V643" s="376"/>
      <c r="W643" s="377"/>
      <c r="X643" s="376"/>
      <c r="Y643" s="377"/>
      <c r="Z643" s="376"/>
      <c r="AA643" s="377"/>
      <c r="AB643" s="378"/>
    </row>
    <row r="644" spans="1:28" s="379" customFormat="1" x14ac:dyDescent="0.25">
      <c r="A644" s="2"/>
      <c r="B644" s="2"/>
      <c r="C644" s="2"/>
      <c r="D644" s="2"/>
      <c r="E644" s="2"/>
      <c r="F644" s="2"/>
      <c r="G644" s="2"/>
      <c r="H644" s="2"/>
      <c r="I644" s="2"/>
      <c r="J644" s="2"/>
      <c r="K644" s="2"/>
      <c r="L644" s="2"/>
      <c r="M644" s="2"/>
      <c r="N644" s="376"/>
      <c r="O644" s="376"/>
      <c r="P644" s="4"/>
      <c r="Q644" s="376"/>
      <c r="R644" s="376"/>
      <c r="S644" s="376"/>
      <c r="T644" s="376"/>
      <c r="U644" s="377"/>
      <c r="V644" s="376"/>
      <c r="W644" s="377"/>
      <c r="X644" s="376"/>
      <c r="Y644" s="377"/>
      <c r="Z644" s="376"/>
      <c r="AA644" s="377"/>
      <c r="AB644" s="378"/>
    </row>
    <row r="645" spans="1:28" s="379" customFormat="1" x14ac:dyDescent="0.25">
      <c r="A645" s="2"/>
      <c r="B645" s="2"/>
      <c r="C645" s="2"/>
      <c r="D645" s="2"/>
      <c r="E645" s="2"/>
      <c r="F645" s="2"/>
      <c r="G645" s="2"/>
      <c r="H645" s="2"/>
      <c r="I645" s="2"/>
      <c r="J645" s="2"/>
      <c r="K645" s="2"/>
      <c r="L645" s="2"/>
      <c r="M645" s="2"/>
      <c r="N645" s="376"/>
      <c r="O645" s="376"/>
      <c r="P645" s="4"/>
      <c r="Q645" s="376"/>
      <c r="R645" s="376"/>
      <c r="S645" s="376"/>
      <c r="T645" s="376"/>
      <c r="U645" s="377"/>
      <c r="V645" s="376"/>
      <c r="W645" s="377"/>
      <c r="X645" s="376"/>
      <c r="Y645" s="377"/>
      <c r="Z645" s="376"/>
      <c r="AA645" s="377"/>
      <c r="AB645" s="378"/>
    </row>
    <row r="646" spans="1:28" s="379" customFormat="1" x14ac:dyDescent="0.25">
      <c r="A646" s="2"/>
      <c r="B646" s="2"/>
      <c r="C646" s="2"/>
      <c r="D646" s="2"/>
      <c r="E646" s="2"/>
      <c r="F646" s="2"/>
      <c r="G646" s="2"/>
      <c r="H646" s="2"/>
      <c r="I646" s="2"/>
      <c r="J646" s="2"/>
      <c r="K646" s="2"/>
      <c r="L646" s="2"/>
      <c r="M646" s="2"/>
      <c r="N646" s="376"/>
      <c r="O646" s="376"/>
      <c r="P646" s="4"/>
      <c r="Q646" s="376"/>
      <c r="R646" s="376"/>
      <c r="S646" s="376"/>
      <c r="T646" s="376"/>
      <c r="U646" s="377"/>
      <c r="V646" s="376"/>
      <c r="W646" s="377"/>
      <c r="X646" s="376"/>
      <c r="Y646" s="377"/>
      <c r="Z646" s="376"/>
      <c r="AA646" s="377"/>
      <c r="AB646" s="378"/>
    </row>
    <row r="647" spans="1:28" s="379" customFormat="1" x14ac:dyDescent="0.25">
      <c r="A647" s="2"/>
      <c r="B647" s="2"/>
      <c r="C647" s="2"/>
      <c r="D647" s="2"/>
      <c r="E647" s="2"/>
      <c r="F647" s="2"/>
      <c r="G647" s="2"/>
      <c r="H647" s="2"/>
      <c r="I647" s="2"/>
      <c r="J647" s="2"/>
      <c r="K647" s="2"/>
      <c r="L647" s="2"/>
      <c r="M647" s="2"/>
      <c r="N647" s="376"/>
      <c r="O647" s="376"/>
      <c r="P647" s="4"/>
      <c r="Q647" s="376"/>
      <c r="R647" s="376"/>
      <c r="S647" s="376"/>
      <c r="T647" s="376"/>
      <c r="U647" s="377"/>
      <c r="V647" s="376"/>
      <c r="W647" s="377"/>
      <c r="X647" s="376"/>
      <c r="Y647" s="377"/>
      <c r="Z647" s="376"/>
      <c r="AA647" s="377"/>
      <c r="AB647" s="378"/>
    </row>
    <row r="648" spans="1:28" s="379" customFormat="1" x14ac:dyDescent="0.25">
      <c r="A648" s="2"/>
      <c r="B648" s="2"/>
      <c r="C648" s="2"/>
      <c r="D648" s="2"/>
      <c r="E648" s="2"/>
      <c r="F648" s="2"/>
      <c r="G648" s="2"/>
      <c r="H648" s="2"/>
      <c r="I648" s="2"/>
      <c r="J648" s="2"/>
      <c r="K648" s="2"/>
      <c r="L648" s="2"/>
      <c r="M648" s="2"/>
      <c r="N648" s="376"/>
      <c r="O648" s="376"/>
      <c r="P648" s="4"/>
      <c r="Q648" s="376"/>
      <c r="R648" s="376"/>
      <c r="S648" s="376"/>
      <c r="T648" s="376"/>
      <c r="U648" s="377"/>
      <c r="V648" s="376"/>
      <c r="W648" s="377"/>
      <c r="X648" s="376"/>
      <c r="Y648" s="377"/>
      <c r="Z648" s="376"/>
      <c r="AA648" s="377"/>
      <c r="AB648" s="378"/>
    </row>
    <row r="649" spans="1:28" s="379" customFormat="1" x14ac:dyDescent="0.25">
      <c r="A649" s="2"/>
      <c r="B649" s="2"/>
      <c r="C649" s="2"/>
      <c r="D649" s="2"/>
      <c r="E649" s="2"/>
      <c r="F649" s="2"/>
      <c r="G649" s="2"/>
      <c r="H649" s="2"/>
      <c r="I649" s="2"/>
      <c r="J649" s="2"/>
      <c r="K649" s="2"/>
      <c r="L649" s="2"/>
      <c r="M649" s="2"/>
      <c r="N649" s="376"/>
      <c r="O649" s="376"/>
      <c r="P649" s="4"/>
      <c r="Q649" s="376"/>
      <c r="R649" s="376"/>
      <c r="S649" s="376"/>
      <c r="T649" s="376"/>
      <c r="U649" s="377"/>
      <c r="V649" s="376"/>
      <c r="W649" s="377"/>
      <c r="X649" s="376"/>
      <c r="Y649" s="377"/>
      <c r="Z649" s="376"/>
      <c r="AA649" s="377"/>
      <c r="AB649" s="378"/>
    </row>
    <row r="650" spans="1:28" s="379" customFormat="1" x14ac:dyDescent="0.25">
      <c r="A650" s="2"/>
      <c r="B650" s="2"/>
      <c r="C650" s="2"/>
      <c r="D650" s="2"/>
      <c r="E650" s="2"/>
      <c r="F650" s="2"/>
      <c r="G650" s="2"/>
      <c r="H650" s="2"/>
      <c r="I650" s="2"/>
      <c r="J650" s="2"/>
      <c r="K650" s="2"/>
      <c r="L650" s="2"/>
      <c r="M650" s="2"/>
      <c r="N650" s="376"/>
      <c r="O650" s="376"/>
      <c r="P650" s="4"/>
      <c r="Q650" s="376"/>
      <c r="R650" s="376"/>
      <c r="S650" s="376"/>
      <c r="T650" s="376"/>
      <c r="U650" s="377"/>
      <c r="V650" s="376"/>
      <c r="W650" s="377"/>
      <c r="X650" s="376"/>
      <c r="Y650" s="377"/>
      <c r="Z650" s="376"/>
      <c r="AA650" s="377"/>
      <c r="AB650" s="378"/>
    </row>
    <row r="651" spans="1:28" s="379" customFormat="1" x14ac:dyDescent="0.25">
      <c r="A651" s="2"/>
      <c r="B651" s="2"/>
      <c r="C651" s="2"/>
      <c r="D651" s="2"/>
      <c r="E651" s="2"/>
      <c r="F651" s="2"/>
      <c r="G651" s="2"/>
      <c r="H651" s="2"/>
      <c r="I651" s="2"/>
      <c r="J651" s="2"/>
      <c r="K651" s="2"/>
      <c r="L651" s="2"/>
      <c r="M651" s="2"/>
      <c r="N651" s="376"/>
      <c r="O651" s="376"/>
      <c r="P651" s="4"/>
      <c r="Q651" s="376"/>
      <c r="R651" s="376"/>
      <c r="S651" s="376"/>
      <c r="T651" s="376"/>
      <c r="U651" s="377"/>
      <c r="V651" s="376"/>
      <c r="W651" s="377"/>
      <c r="X651" s="376"/>
      <c r="Y651" s="377"/>
      <c r="Z651" s="376"/>
      <c r="AA651" s="377"/>
      <c r="AB651" s="378"/>
    </row>
    <row r="652" spans="1:28" s="379" customFormat="1" x14ac:dyDescent="0.25">
      <c r="A652" s="2"/>
      <c r="B652" s="2"/>
      <c r="C652" s="2"/>
      <c r="D652" s="2"/>
      <c r="E652" s="2"/>
      <c r="F652" s="2"/>
      <c r="G652" s="2"/>
      <c r="H652" s="2"/>
      <c r="I652" s="2"/>
      <c r="J652" s="2"/>
      <c r="K652" s="2"/>
      <c r="L652" s="2"/>
      <c r="M652" s="2"/>
      <c r="N652" s="376"/>
      <c r="O652" s="376"/>
      <c r="P652" s="4"/>
      <c r="Q652" s="376"/>
      <c r="R652" s="376"/>
      <c r="S652" s="376"/>
      <c r="T652" s="376"/>
      <c r="U652" s="377"/>
      <c r="V652" s="376"/>
      <c r="W652" s="377"/>
      <c r="X652" s="376"/>
      <c r="Y652" s="377"/>
      <c r="Z652" s="376"/>
      <c r="AA652" s="377"/>
      <c r="AB652" s="378"/>
    </row>
    <row r="653" spans="1:28" s="379" customFormat="1" x14ac:dyDescent="0.25">
      <c r="A653" s="2"/>
      <c r="B653" s="2"/>
      <c r="C653" s="2"/>
      <c r="D653" s="2"/>
      <c r="E653" s="2"/>
      <c r="F653" s="2"/>
      <c r="G653" s="2"/>
      <c r="H653" s="2"/>
      <c r="I653" s="2"/>
      <c r="J653" s="2"/>
      <c r="K653" s="2"/>
      <c r="L653" s="2"/>
      <c r="M653" s="2"/>
      <c r="N653" s="376"/>
      <c r="O653" s="376"/>
      <c r="P653" s="4"/>
      <c r="Q653" s="376"/>
      <c r="R653" s="376"/>
      <c r="S653" s="376"/>
      <c r="T653" s="376"/>
      <c r="U653" s="377"/>
      <c r="V653" s="376"/>
      <c r="W653" s="377"/>
      <c r="X653" s="376"/>
      <c r="Y653" s="377"/>
      <c r="Z653" s="376"/>
      <c r="AA653" s="377"/>
      <c r="AB653" s="378"/>
    </row>
    <row r="654" spans="1:28" s="379" customFormat="1" x14ac:dyDescent="0.25">
      <c r="A654" s="2"/>
      <c r="B654" s="2"/>
      <c r="C654" s="2"/>
      <c r="D654" s="2"/>
      <c r="E654" s="2"/>
      <c r="F654" s="2"/>
      <c r="G654" s="2"/>
      <c r="H654" s="2"/>
      <c r="I654" s="2"/>
      <c r="J654" s="2"/>
      <c r="K654" s="2"/>
      <c r="L654" s="2"/>
      <c r="M654" s="2"/>
      <c r="N654" s="376"/>
      <c r="O654" s="376"/>
      <c r="P654" s="4"/>
      <c r="Q654" s="376"/>
      <c r="R654" s="376"/>
      <c r="S654" s="376"/>
      <c r="T654" s="376"/>
      <c r="U654" s="377"/>
      <c r="V654" s="376"/>
      <c r="W654" s="377"/>
      <c r="X654" s="376"/>
      <c r="Y654" s="377"/>
      <c r="Z654" s="376"/>
      <c r="AA654" s="377"/>
      <c r="AB654" s="378"/>
    </row>
    <row r="655" spans="1:28" s="379" customFormat="1" x14ac:dyDescent="0.25">
      <c r="A655" s="2"/>
      <c r="B655" s="2"/>
      <c r="C655" s="2"/>
      <c r="D655" s="2"/>
      <c r="E655" s="2"/>
      <c r="F655" s="2"/>
      <c r="G655" s="2"/>
      <c r="H655" s="2"/>
      <c r="I655" s="2"/>
      <c r="J655" s="2"/>
      <c r="K655" s="2"/>
      <c r="L655" s="2"/>
      <c r="M655" s="2"/>
      <c r="N655" s="376"/>
      <c r="O655" s="376"/>
      <c r="P655" s="4"/>
      <c r="Q655" s="376"/>
      <c r="R655" s="376"/>
      <c r="S655" s="376"/>
      <c r="T655" s="376"/>
      <c r="U655" s="377"/>
      <c r="V655" s="376"/>
      <c r="W655" s="377"/>
      <c r="X655" s="376"/>
      <c r="Y655" s="377"/>
      <c r="Z655" s="376"/>
      <c r="AA655" s="377"/>
      <c r="AB655" s="378"/>
    </row>
    <row r="656" spans="1:28" s="379" customFormat="1" x14ac:dyDescent="0.25">
      <c r="A656" s="2"/>
      <c r="B656" s="2"/>
      <c r="C656" s="2"/>
      <c r="D656" s="2"/>
      <c r="E656" s="2"/>
      <c r="F656" s="2"/>
      <c r="G656" s="2"/>
      <c r="H656" s="2"/>
      <c r="I656" s="2"/>
      <c r="J656" s="2"/>
      <c r="K656" s="2"/>
      <c r="L656" s="2"/>
      <c r="M656" s="2"/>
      <c r="N656" s="376"/>
      <c r="O656" s="376"/>
      <c r="P656" s="4"/>
      <c r="Q656" s="376"/>
      <c r="R656" s="376"/>
      <c r="S656" s="376"/>
      <c r="T656" s="376"/>
      <c r="U656" s="377"/>
      <c r="V656" s="376"/>
      <c r="W656" s="377"/>
      <c r="X656" s="376"/>
      <c r="Y656" s="377"/>
      <c r="Z656" s="376"/>
      <c r="AA656" s="377"/>
      <c r="AB656" s="378"/>
    </row>
    <row r="657" spans="1:28" s="379" customFormat="1" x14ac:dyDescent="0.25">
      <c r="A657" s="2"/>
      <c r="B657" s="2"/>
      <c r="C657" s="2"/>
      <c r="D657" s="2"/>
      <c r="E657" s="2"/>
      <c r="F657" s="2"/>
      <c r="G657" s="2"/>
      <c r="H657" s="2"/>
      <c r="I657" s="2"/>
      <c r="J657" s="2"/>
      <c r="K657" s="2"/>
      <c r="L657" s="2"/>
      <c r="M657" s="2"/>
      <c r="N657" s="376"/>
      <c r="O657" s="376"/>
      <c r="P657" s="4"/>
      <c r="Q657" s="376"/>
      <c r="R657" s="376"/>
      <c r="S657" s="376"/>
      <c r="T657" s="376"/>
      <c r="U657" s="377"/>
      <c r="V657" s="376"/>
      <c r="W657" s="377"/>
      <c r="X657" s="376"/>
      <c r="Y657" s="377"/>
      <c r="Z657" s="376"/>
      <c r="AA657" s="377"/>
      <c r="AB657" s="378"/>
    </row>
    <row r="658" spans="1:28" s="379" customFormat="1" x14ac:dyDescent="0.25">
      <c r="A658" s="2"/>
      <c r="B658" s="2"/>
      <c r="C658" s="2"/>
      <c r="D658" s="2"/>
      <c r="E658" s="2"/>
      <c r="F658" s="2"/>
      <c r="G658" s="2"/>
      <c r="H658" s="2"/>
      <c r="I658" s="2"/>
      <c r="J658" s="2"/>
      <c r="K658" s="2"/>
      <c r="L658" s="2"/>
      <c r="M658" s="2"/>
      <c r="N658" s="376"/>
      <c r="O658" s="376"/>
      <c r="P658" s="4"/>
      <c r="Q658" s="376"/>
      <c r="R658" s="376"/>
      <c r="S658" s="376"/>
      <c r="T658" s="376"/>
      <c r="U658" s="377"/>
      <c r="V658" s="376"/>
      <c r="W658" s="377"/>
      <c r="X658" s="376"/>
      <c r="Y658" s="377"/>
      <c r="Z658" s="376"/>
      <c r="AA658" s="377"/>
      <c r="AB658" s="378"/>
    </row>
    <row r="659" spans="1:28" s="379" customFormat="1" x14ac:dyDescent="0.25">
      <c r="A659" s="2"/>
      <c r="B659" s="2"/>
      <c r="C659" s="2"/>
      <c r="D659" s="2"/>
      <c r="E659" s="2"/>
      <c r="F659" s="2"/>
      <c r="G659" s="2"/>
      <c r="H659" s="2"/>
      <c r="I659" s="2"/>
      <c r="J659" s="2"/>
      <c r="K659" s="2"/>
      <c r="L659" s="2"/>
      <c r="M659" s="2"/>
      <c r="N659" s="376"/>
      <c r="O659" s="376"/>
      <c r="P659" s="4"/>
      <c r="Q659" s="376"/>
      <c r="R659" s="376"/>
      <c r="S659" s="376"/>
      <c r="T659" s="376"/>
      <c r="U659" s="377"/>
      <c r="V659" s="376"/>
      <c r="W659" s="377"/>
      <c r="X659" s="376"/>
      <c r="Y659" s="377"/>
      <c r="Z659" s="376"/>
      <c r="AA659" s="377"/>
      <c r="AB659" s="378"/>
    </row>
    <row r="660" spans="1:28" s="379" customFormat="1" x14ac:dyDescent="0.25">
      <c r="A660" s="2"/>
      <c r="B660" s="2"/>
      <c r="C660" s="2"/>
      <c r="D660" s="2"/>
      <c r="E660" s="2"/>
      <c r="F660" s="2"/>
      <c r="G660" s="2"/>
      <c r="H660" s="2"/>
      <c r="I660" s="2"/>
      <c r="J660" s="2"/>
      <c r="K660" s="2"/>
      <c r="L660" s="2"/>
      <c r="M660" s="2"/>
      <c r="N660" s="376"/>
      <c r="O660" s="376"/>
      <c r="P660" s="4"/>
      <c r="Q660" s="376"/>
      <c r="R660" s="376"/>
      <c r="S660" s="376"/>
      <c r="T660" s="376"/>
      <c r="U660" s="377"/>
      <c r="V660" s="376"/>
      <c r="W660" s="377"/>
      <c r="X660" s="376"/>
      <c r="Y660" s="377"/>
      <c r="Z660" s="376"/>
      <c r="AA660" s="377"/>
      <c r="AB660" s="378"/>
    </row>
    <row r="661" spans="1:28" s="379" customFormat="1" x14ac:dyDescent="0.25">
      <c r="A661" s="2"/>
      <c r="B661" s="2"/>
      <c r="C661" s="2"/>
      <c r="D661" s="2"/>
      <c r="E661" s="2"/>
      <c r="F661" s="2"/>
      <c r="G661" s="2"/>
      <c r="H661" s="2"/>
      <c r="I661" s="2"/>
      <c r="J661" s="2"/>
      <c r="K661" s="2"/>
      <c r="L661" s="2"/>
      <c r="M661" s="2"/>
      <c r="N661" s="376"/>
      <c r="O661" s="376"/>
      <c r="P661" s="4"/>
      <c r="Q661" s="376"/>
      <c r="R661" s="376"/>
      <c r="S661" s="376"/>
      <c r="T661" s="376"/>
      <c r="U661" s="377"/>
      <c r="V661" s="376"/>
      <c r="W661" s="377"/>
      <c r="X661" s="376"/>
      <c r="Y661" s="377"/>
      <c r="Z661" s="376"/>
      <c r="AA661" s="377"/>
      <c r="AB661" s="378"/>
    </row>
    <row r="662" spans="1:28" s="379" customFormat="1" x14ac:dyDescent="0.25">
      <c r="A662" s="2"/>
      <c r="B662" s="2"/>
      <c r="C662" s="2"/>
      <c r="D662" s="2"/>
      <c r="E662" s="2"/>
      <c r="F662" s="2"/>
      <c r="G662" s="2"/>
      <c r="H662" s="2"/>
      <c r="I662" s="2"/>
      <c r="J662" s="2"/>
      <c r="K662" s="2"/>
      <c r="L662" s="2"/>
      <c r="M662" s="2"/>
      <c r="N662" s="376"/>
      <c r="O662" s="376"/>
      <c r="P662" s="4"/>
      <c r="Q662" s="376"/>
      <c r="R662" s="376"/>
      <c r="S662" s="376"/>
      <c r="T662" s="376"/>
      <c r="U662" s="377"/>
      <c r="V662" s="376"/>
      <c r="W662" s="377"/>
      <c r="X662" s="376"/>
      <c r="Y662" s="377"/>
      <c r="Z662" s="376"/>
      <c r="AA662" s="377"/>
      <c r="AB662" s="378"/>
    </row>
    <row r="663" spans="1:28" s="379" customFormat="1" x14ac:dyDescent="0.25">
      <c r="A663" s="2"/>
      <c r="B663" s="2"/>
      <c r="C663" s="2"/>
      <c r="D663" s="2"/>
      <c r="E663" s="2"/>
      <c r="F663" s="2"/>
      <c r="G663" s="2"/>
      <c r="H663" s="2"/>
      <c r="I663" s="2"/>
      <c r="J663" s="2"/>
      <c r="K663" s="2"/>
      <c r="L663" s="2"/>
      <c r="M663" s="2"/>
      <c r="N663" s="376"/>
      <c r="O663" s="376"/>
      <c r="P663" s="4"/>
      <c r="Q663" s="376"/>
      <c r="R663" s="376"/>
      <c r="S663" s="376"/>
      <c r="T663" s="376"/>
      <c r="U663" s="377"/>
      <c r="V663" s="376"/>
      <c r="W663" s="377"/>
      <c r="X663" s="376"/>
      <c r="Y663" s="377"/>
      <c r="Z663" s="376"/>
      <c r="AA663" s="377"/>
      <c r="AB663" s="378"/>
    </row>
    <row r="664" spans="1:28" s="379" customFormat="1" x14ac:dyDescent="0.25">
      <c r="A664" s="2"/>
      <c r="B664" s="2"/>
      <c r="C664" s="2"/>
      <c r="D664" s="2"/>
      <c r="E664" s="2"/>
      <c r="F664" s="2"/>
      <c r="G664" s="2"/>
      <c r="H664" s="2"/>
      <c r="I664" s="2"/>
      <c r="J664" s="2"/>
      <c r="K664" s="2"/>
      <c r="L664" s="2"/>
      <c r="M664" s="2"/>
      <c r="N664" s="376"/>
      <c r="O664" s="376"/>
      <c r="P664" s="4"/>
      <c r="Q664" s="376"/>
      <c r="R664" s="376"/>
      <c r="S664" s="376"/>
      <c r="T664" s="376"/>
      <c r="U664" s="377"/>
      <c r="V664" s="376"/>
      <c r="W664" s="377"/>
      <c r="X664" s="376"/>
      <c r="Y664" s="377"/>
      <c r="Z664" s="376"/>
      <c r="AA664" s="377"/>
      <c r="AB664" s="378"/>
    </row>
    <row r="665" spans="1:28" s="379" customFormat="1" x14ac:dyDescent="0.25">
      <c r="A665" s="2"/>
      <c r="B665" s="2"/>
      <c r="C665" s="2"/>
      <c r="D665" s="2"/>
      <c r="E665" s="2"/>
      <c r="F665" s="2"/>
      <c r="G665" s="2"/>
      <c r="H665" s="2"/>
      <c r="I665" s="2"/>
      <c r="J665" s="2"/>
      <c r="K665" s="2"/>
      <c r="L665" s="2"/>
      <c r="M665" s="2"/>
      <c r="N665" s="376"/>
      <c r="O665" s="376"/>
      <c r="P665" s="4"/>
      <c r="Q665" s="376"/>
      <c r="R665" s="376"/>
      <c r="S665" s="376"/>
      <c r="T665" s="376"/>
      <c r="U665" s="377"/>
      <c r="V665" s="376"/>
      <c r="W665" s="377"/>
      <c r="X665" s="376"/>
      <c r="Y665" s="377"/>
      <c r="Z665" s="376"/>
      <c r="AA665" s="377"/>
      <c r="AB665" s="378"/>
    </row>
    <row r="666" spans="1:28" s="379" customFormat="1" x14ac:dyDescent="0.25">
      <c r="A666" s="2"/>
      <c r="B666" s="2"/>
      <c r="C666" s="2"/>
      <c r="D666" s="2"/>
      <c r="E666" s="2"/>
      <c r="F666" s="2"/>
      <c r="G666" s="2"/>
      <c r="H666" s="2"/>
      <c r="I666" s="2"/>
      <c r="J666" s="2"/>
      <c r="K666" s="2"/>
      <c r="L666" s="2"/>
      <c r="M666" s="2"/>
      <c r="N666" s="376"/>
      <c r="O666" s="376"/>
      <c r="P666" s="4"/>
      <c r="Q666" s="376"/>
      <c r="R666" s="376"/>
      <c r="S666" s="376"/>
      <c r="T666" s="376"/>
      <c r="U666" s="377"/>
      <c r="V666" s="376"/>
      <c r="W666" s="377"/>
      <c r="X666" s="376"/>
      <c r="Y666" s="377"/>
      <c r="Z666" s="376"/>
      <c r="AA666" s="377"/>
      <c r="AB666" s="378"/>
    </row>
    <row r="667" spans="1:28" s="379" customFormat="1" x14ac:dyDescent="0.25">
      <c r="A667" s="2"/>
      <c r="B667" s="2"/>
      <c r="C667" s="2"/>
      <c r="D667" s="2"/>
      <c r="E667" s="2"/>
      <c r="F667" s="2"/>
      <c r="G667" s="2"/>
      <c r="H667" s="2"/>
      <c r="I667" s="2"/>
      <c r="J667" s="2"/>
      <c r="K667" s="2"/>
      <c r="L667" s="2"/>
      <c r="M667" s="2"/>
      <c r="N667" s="376"/>
      <c r="O667" s="376"/>
      <c r="P667" s="4"/>
      <c r="Q667" s="376"/>
      <c r="R667" s="376"/>
      <c r="S667" s="376"/>
      <c r="T667" s="376"/>
      <c r="U667" s="377"/>
      <c r="V667" s="376"/>
      <c r="W667" s="377"/>
      <c r="X667" s="376"/>
      <c r="Y667" s="377"/>
      <c r="Z667" s="376"/>
      <c r="AA667" s="377"/>
      <c r="AB667" s="378"/>
    </row>
    <row r="668" spans="1:28" s="379" customFormat="1" x14ac:dyDescent="0.25">
      <c r="A668" s="2"/>
      <c r="B668" s="2"/>
      <c r="C668" s="2"/>
      <c r="D668" s="2"/>
      <c r="E668" s="2"/>
      <c r="F668" s="2"/>
      <c r="G668" s="2"/>
      <c r="H668" s="2"/>
      <c r="I668" s="2"/>
      <c r="J668" s="2"/>
      <c r="K668" s="2"/>
      <c r="L668" s="2"/>
      <c r="M668" s="2"/>
      <c r="N668" s="376"/>
      <c r="O668" s="376"/>
      <c r="P668" s="4"/>
      <c r="Q668" s="376"/>
      <c r="R668" s="376"/>
      <c r="S668" s="376"/>
      <c r="T668" s="376"/>
      <c r="U668" s="377"/>
      <c r="V668" s="376"/>
      <c r="W668" s="377"/>
      <c r="X668" s="376"/>
      <c r="Y668" s="377"/>
      <c r="Z668" s="376"/>
      <c r="AA668" s="377"/>
      <c r="AB668" s="378"/>
    </row>
    <row r="669" spans="1:28" s="379" customFormat="1" x14ac:dyDescent="0.25">
      <c r="A669" s="2"/>
      <c r="B669" s="2"/>
      <c r="C669" s="2"/>
      <c r="D669" s="2"/>
      <c r="E669" s="2"/>
      <c r="F669" s="2"/>
      <c r="G669" s="2"/>
      <c r="H669" s="2"/>
      <c r="I669" s="2"/>
      <c r="J669" s="2"/>
      <c r="K669" s="2"/>
      <c r="L669" s="2"/>
      <c r="M669" s="2"/>
      <c r="N669" s="376"/>
      <c r="O669" s="376"/>
      <c r="P669" s="4"/>
      <c r="Q669" s="376"/>
      <c r="R669" s="376"/>
      <c r="S669" s="376"/>
      <c r="T669" s="376"/>
      <c r="U669" s="377"/>
      <c r="V669" s="376"/>
      <c r="W669" s="377"/>
      <c r="X669" s="376"/>
      <c r="Y669" s="377"/>
      <c r="Z669" s="376"/>
      <c r="AA669" s="377"/>
      <c r="AB669" s="378"/>
    </row>
    <row r="670" spans="1:28" s="379" customFormat="1" x14ac:dyDescent="0.25">
      <c r="A670" s="2"/>
      <c r="B670" s="2"/>
      <c r="C670" s="2"/>
      <c r="D670" s="2"/>
      <c r="E670" s="2"/>
      <c r="F670" s="2"/>
      <c r="G670" s="2"/>
      <c r="H670" s="2"/>
      <c r="I670" s="2"/>
      <c r="J670" s="2"/>
      <c r="K670" s="2"/>
      <c r="L670" s="2"/>
      <c r="M670" s="2"/>
      <c r="N670" s="376"/>
      <c r="O670" s="376"/>
      <c r="P670" s="4"/>
      <c r="Q670" s="376"/>
      <c r="R670" s="376"/>
      <c r="S670" s="376"/>
      <c r="T670" s="376"/>
      <c r="U670" s="377"/>
      <c r="V670" s="376"/>
      <c r="W670" s="377"/>
      <c r="X670" s="376"/>
      <c r="Y670" s="377"/>
      <c r="Z670" s="376"/>
      <c r="AA670" s="377"/>
      <c r="AB670" s="378"/>
    </row>
    <row r="671" spans="1:28" s="379" customFormat="1" x14ac:dyDescent="0.25">
      <c r="A671" s="2"/>
      <c r="B671" s="2"/>
      <c r="C671" s="2"/>
      <c r="D671" s="2"/>
      <c r="E671" s="2"/>
      <c r="F671" s="2"/>
      <c r="G671" s="2"/>
      <c r="H671" s="2"/>
      <c r="I671" s="2"/>
      <c r="J671" s="2"/>
      <c r="K671" s="2"/>
      <c r="L671" s="2"/>
      <c r="M671" s="2"/>
      <c r="N671" s="376"/>
      <c r="O671" s="376"/>
      <c r="P671" s="4"/>
      <c r="Q671" s="376"/>
      <c r="R671" s="376"/>
      <c r="S671" s="376"/>
      <c r="T671" s="376"/>
      <c r="U671" s="377"/>
      <c r="V671" s="376"/>
      <c r="W671" s="377"/>
      <c r="X671" s="376"/>
      <c r="Y671" s="377"/>
      <c r="Z671" s="376"/>
      <c r="AA671" s="377"/>
      <c r="AB671" s="378"/>
    </row>
    <row r="672" spans="1:28" s="379" customFormat="1" x14ac:dyDescent="0.25">
      <c r="A672" s="2"/>
      <c r="B672" s="2"/>
      <c r="C672" s="2"/>
      <c r="D672" s="2"/>
      <c r="E672" s="2"/>
      <c r="F672" s="2"/>
      <c r="G672" s="2"/>
      <c r="H672" s="2"/>
      <c r="I672" s="2"/>
      <c r="J672" s="2"/>
      <c r="K672" s="2"/>
      <c r="L672" s="2"/>
      <c r="M672" s="2"/>
      <c r="N672" s="376"/>
      <c r="O672" s="376"/>
      <c r="P672" s="4"/>
      <c r="Q672" s="376"/>
      <c r="R672" s="376"/>
      <c r="S672" s="376"/>
      <c r="T672" s="376"/>
      <c r="U672" s="377"/>
      <c r="V672" s="376"/>
      <c r="W672" s="377"/>
      <c r="X672" s="376"/>
      <c r="Y672" s="377"/>
      <c r="Z672" s="376"/>
      <c r="AA672" s="377"/>
      <c r="AB672" s="378"/>
    </row>
    <row r="673" spans="1:28" s="379" customFormat="1" x14ac:dyDescent="0.25">
      <c r="A673" s="2"/>
      <c r="B673" s="2"/>
      <c r="C673" s="2"/>
      <c r="D673" s="2"/>
      <c r="E673" s="2"/>
      <c r="F673" s="2"/>
      <c r="G673" s="2"/>
      <c r="H673" s="2"/>
      <c r="I673" s="2"/>
      <c r="J673" s="2"/>
      <c r="K673" s="2"/>
      <c r="L673" s="2"/>
      <c r="M673" s="2"/>
      <c r="N673" s="376"/>
      <c r="O673" s="376"/>
      <c r="P673" s="4"/>
      <c r="Q673" s="376"/>
      <c r="R673" s="376"/>
      <c r="S673" s="376"/>
      <c r="T673" s="376"/>
      <c r="U673" s="377"/>
      <c r="V673" s="376"/>
      <c r="W673" s="377"/>
      <c r="X673" s="376"/>
      <c r="Y673" s="377"/>
      <c r="Z673" s="376"/>
      <c r="AA673" s="377"/>
      <c r="AB673" s="378"/>
    </row>
    <row r="674" spans="1:28" s="379" customFormat="1" x14ac:dyDescent="0.25">
      <c r="A674" s="2"/>
      <c r="B674" s="2"/>
      <c r="C674" s="2"/>
      <c r="D674" s="2"/>
      <c r="E674" s="2"/>
      <c r="F674" s="2"/>
      <c r="G674" s="2"/>
      <c r="H674" s="2"/>
      <c r="I674" s="2"/>
      <c r="J674" s="2"/>
      <c r="K674" s="2"/>
      <c r="L674" s="2"/>
      <c r="M674" s="2"/>
      <c r="N674" s="376"/>
      <c r="O674" s="376"/>
      <c r="P674" s="4"/>
      <c r="Q674" s="376"/>
      <c r="R674" s="376"/>
      <c r="S674" s="376"/>
      <c r="T674" s="376"/>
      <c r="U674" s="377"/>
      <c r="V674" s="376"/>
      <c r="W674" s="377"/>
      <c r="X674" s="376"/>
      <c r="Y674" s="377"/>
      <c r="Z674" s="376"/>
      <c r="AA674" s="377"/>
      <c r="AB674" s="378"/>
    </row>
    <row r="675" spans="1:28" s="379" customFormat="1" x14ac:dyDescent="0.25">
      <c r="A675" s="2"/>
      <c r="B675" s="2"/>
      <c r="C675" s="2"/>
      <c r="D675" s="2"/>
      <c r="E675" s="2"/>
      <c r="F675" s="2"/>
      <c r="G675" s="2"/>
      <c r="H675" s="2"/>
      <c r="I675" s="2"/>
      <c r="J675" s="2"/>
      <c r="K675" s="2"/>
      <c r="L675" s="2"/>
      <c r="M675" s="2"/>
      <c r="N675" s="376"/>
      <c r="O675" s="376"/>
      <c r="P675" s="4"/>
      <c r="Q675" s="376"/>
      <c r="R675" s="376"/>
      <c r="S675" s="376"/>
      <c r="T675" s="376"/>
      <c r="U675" s="377"/>
      <c r="V675" s="376"/>
      <c r="W675" s="377"/>
      <c r="X675" s="376"/>
      <c r="Y675" s="377"/>
      <c r="Z675" s="376"/>
      <c r="AA675" s="377"/>
      <c r="AB675" s="378"/>
    </row>
    <row r="676" spans="1:28" s="379" customFormat="1" x14ac:dyDescent="0.25">
      <c r="A676" s="2"/>
      <c r="B676" s="2"/>
      <c r="C676" s="2"/>
      <c r="D676" s="2"/>
      <c r="E676" s="2"/>
      <c r="F676" s="2"/>
      <c r="G676" s="2"/>
      <c r="H676" s="2"/>
      <c r="I676" s="2"/>
      <c r="J676" s="2"/>
      <c r="K676" s="2"/>
      <c r="L676" s="2"/>
      <c r="M676" s="2"/>
      <c r="N676" s="376"/>
      <c r="O676" s="376"/>
      <c r="P676" s="4"/>
      <c r="Q676" s="376"/>
      <c r="R676" s="376"/>
      <c r="S676" s="376"/>
      <c r="T676" s="376"/>
      <c r="U676" s="377"/>
      <c r="V676" s="376"/>
      <c r="W676" s="377"/>
      <c r="X676" s="376"/>
      <c r="Y676" s="377"/>
      <c r="Z676" s="376"/>
      <c r="AA676" s="377"/>
      <c r="AB676" s="378"/>
    </row>
    <row r="677" spans="1:28" s="379" customFormat="1" x14ac:dyDescent="0.25">
      <c r="A677" s="2"/>
      <c r="B677" s="2"/>
      <c r="C677" s="2"/>
      <c r="D677" s="2"/>
      <c r="E677" s="2"/>
      <c r="F677" s="2"/>
      <c r="G677" s="2"/>
      <c r="H677" s="2"/>
      <c r="I677" s="2"/>
      <c r="J677" s="2"/>
      <c r="K677" s="2"/>
      <c r="L677" s="2"/>
      <c r="M677" s="2"/>
      <c r="N677" s="376"/>
      <c r="O677" s="376"/>
      <c r="P677" s="4"/>
      <c r="Q677" s="376"/>
      <c r="R677" s="376"/>
      <c r="S677" s="376"/>
      <c r="T677" s="376"/>
      <c r="U677" s="377"/>
      <c r="V677" s="376"/>
      <c r="W677" s="377"/>
      <c r="X677" s="376"/>
      <c r="Y677" s="377"/>
      <c r="Z677" s="376"/>
      <c r="AA677" s="377"/>
      <c r="AB677" s="378"/>
    </row>
    <row r="678" spans="1:28" s="379" customFormat="1" x14ac:dyDescent="0.25">
      <c r="A678" s="2"/>
      <c r="B678" s="2"/>
      <c r="C678" s="2"/>
      <c r="D678" s="2"/>
      <c r="E678" s="2"/>
      <c r="F678" s="2"/>
      <c r="G678" s="2"/>
      <c r="H678" s="2"/>
      <c r="I678" s="2"/>
      <c r="J678" s="2"/>
      <c r="K678" s="2"/>
      <c r="L678" s="2"/>
      <c r="M678" s="2"/>
      <c r="N678" s="376"/>
      <c r="O678" s="376"/>
      <c r="P678" s="4"/>
      <c r="Q678" s="376"/>
      <c r="R678" s="376"/>
      <c r="S678" s="376"/>
      <c r="T678" s="376"/>
      <c r="U678" s="377"/>
      <c r="V678" s="376"/>
      <c r="W678" s="377"/>
      <c r="X678" s="376"/>
      <c r="Y678" s="377"/>
      <c r="Z678" s="376"/>
      <c r="AA678" s="377"/>
      <c r="AB678" s="378"/>
    </row>
    <row r="679" spans="1:28" s="379" customFormat="1" x14ac:dyDescent="0.25">
      <c r="A679" s="2"/>
      <c r="B679" s="2"/>
      <c r="C679" s="2"/>
      <c r="D679" s="2"/>
      <c r="E679" s="2"/>
      <c r="F679" s="2"/>
      <c r="G679" s="2"/>
      <c r="H679" s="2"/>
      <c r="I679" s="2"/>
      <c r="J679" s="2"/>
      <c r="K679" s="2"/>
      <c r="L679" s="2"/>
      <c r="M679" s="2"/>
      <c r="N679" s="376"/>
      <c r="O679" s="376"/>
      <c r="P679" s="4"/>
      <c r="Q679" s="376"/>
      <c r="R679" s="376"/>
      <c r="S679" s="376"/>
      <c r="T679" s="376"/>
      <c r="U679" s="377"/>
      <c r="V679" s="376"/>
      <c r="W679" s="377"/>
      <c r="X679" s="376"/>
      <c r="Y679" s="377"/>
      <c r="Z679" s="376"/>
      <c r="AA679" s="377"/>
      <c r="AB679" s="378"/>
    </row>
    <row r="680" spans="1:28" s="379" customFormat="1" x14ac:dyDescent="0.25">
      <c r="A680" s="2"/>
      <c r="B680" s="2"/>
      <c r="C680" s="2"/>
      <c r="D680" s="2"/>
      <c r="E680" s="2"/>
      <c r="F680" s="2"/>
      <c r="G680" s="2"/>
      <c r="H680" s="2"/>
      <c r="I680" s="2"/>
      <c r="J680" s="2"/>
      <c r="K680" s="2"/>
      <c r="L680" s="2"/>
      <c r="M680" s="2"/>
      <c r="N680" s="376"/>
      <c r="O680" s="376"/>
      <c r="P680" s="4"/>
      <c r="Q680" s="376"/>
      <c r="R680" s="376"/>
      <c r="S680" s="376"/>
      <c r="T680" s="376"/>
      <c r="U680" s="377"/>
      <c r="V680" s="376"/>
      <c r="W680" s="377"/>
      <c r="X680" s="376"/>
      <c r="Y680" s="377"/>
      <c r="Z680" s="376"/>
      <c r="AA680" s="377"/>
      <c r="AB680" s="378"/>
    </row>
    <row r="681" spans="1:28" s="379" customFormat="1" x14ac:dyDescent="0.25">
      <c r="A681" s="2"/>
      <c r="B681" s="2"/>
      <c r="C681" s="2"/>
      <c r="D681" s="2"/>
      <c r="E681" s="2"/>
      <c r="F681" s="2"/>
      <c r="G681" s="2"/>
      <c r="H681" s="2"/>
      <c r="I681" s="2"/>
      <c r="J681" s="2"/>
      <c r="K681" s="2"/>
      <c r="L681" s="2"/>
      <c r="M681" s="2"/>
      <c r="N681" s="376"/>
      <c r="O681" s="376"/>
      <c r="P681" s="4"/>
      <c r="Q681" s="376"/>
      <c r="R681" s="376"/>
      <c r="S681" s="376"/>
      <c r="T681" s="376"/>
      <c r="U681" s="377"/>
      <c r="V681" s="376"/>
      <c r="W681" s="377"/>
      <c r="X681" s="376"/>
      <c r="Y681" s="377"/>
      <c r="Z681" s="376"/>
      <c r="AA681" s="377"/>
      <c r="AB681" s="378"/>
    </row>
    <row r="682" spans="1:28" s="379" customFormat="1" x14ac:dyDescent="0.25">
      <c r="A682" s="2"/>
      <c r="B682" s="2"/>
      <c r="C682" s="2"/>
      <c r="D682" s="2"/>
      <c r="E682" s="2"/>
      <c r="F682" s="2"/>
      <c r="G682" s="2"/>
      <c r="H682" s="2"/>
      <c r="I682" s="2"/>
      <c r="J682" s="2"/>
      <c r="K682" s="2"/>
      <c r="L682" s="2"/>
      <c r="M682" s="2"/>
      <c r="N682" s="376"/>
      <c r="O682" s="376"/>
      <c r="P682" s="4"/>
      <c r="Q682" s="376"/>
      <c r="R682" s="376"/>
      <c r="S682" s="376"/>
      <c r="T682" s="376"/>
      <c r="U682" s="377"/>
      <c r="V682" s="376"/>
      <c r="W682" s="377"/>
      <c r="X682" s="376"/>
      <c r="Y682" s="377"/>
      <c r="Z682" s="376"/>
      <c r="AA682" s="377"/>
      <c r="AB682" s="378"/>
    </row>
    <row r="683" spans="1:28" s="379" customFormat="1" x14ac:dyDescent="0.25">
      <c r="A683" s="2"/>
      <c r="B683" s="2"/>
      <c r="C683" s="2"/>
      <c r="D683" s="2"/>
      <c r="E683" s="2"/>
      <c r="F683" s="2"/>
      <c r="G683" s="2"/>
      <c r="H683" s="2"/>
      <c r="I683" s="2"/>
      <c r="J683" s="2"/>
      <c r="K683" s="2"/>
      <c r="L683" s="2"/>
      <c r="M683" s="2"/>
      <c r="N683" s="376"/>
      <c r="O683" s="376"/>
      <c r="P683" s="4"/>
      <c r="Q683" s="376"/>
      <c r="R683" s="376"/>
      <c r="S683" s="376"/>
      <c r="T683" s="376"/>
      <c r="U683" s="377"/>
      <c r="V683" s="376"/>
      <c r="W683" s="377"/>
      <c r="X683" s="376"/>
      <c r="Y683" s="377"/>
      <c r="Z683" s="376"/>
      <c r="AA683" s="377"/>
      <c r="AB683" s="378"/>
    </row>
    <row r="684" spans="1:28" s="379" customFormat="1" x14ac:dyDescent="0.25">
      <c r="A684" s="2"/>
      <c r="B684" s="2"/>
      <c r="C684" s="2"/>
      <c r="D684" s="2"/>
      <c r="E684" s="2"/>
      <c r="F684" s="2"/>
      <c r="G684" s="2"/>
      <c r="H684" s="2"/>
      <c r="I684" s="2"/>
      <c r="J684" s="2"/>
      <c r="K684" s="2"/>
      <c r="L684" s="2"/>
      <c r="M684" s="2"/>
      <c r="N684" s="376"/>
      <c r="O684" s="376"/>
      <c r="P684" s="4"/>
      <c r="Q684" s="376"/>
      <c r="R684" s="376"/>
      <c r="S684" s="376"/>
      <c r="T684" s="376"/>
      <c r="U684" s="377"/>
      <c r="V684" s="376"/>
      <c r="W684" s="377"/>
      <c r="X684" s="376"/>
      <c r="Y684" s="377"/>
      <c r="Z684" s="376"/>
      <c r="AA684" s="377"/>
      <c r="AB684" s="378"/>
    </row>
    <row r="685" spans="1:28" s="379" customFormat="1" x14ac:dyDescent="0.25">
      <c r="A685" s="2"/>
      <c r="B685" s="2"/>
      <c r="C685" s="2"/>
      <c r="D685" s="2"/>
      <c r="E685" s="2"/>
      <c r="F685" s="2"/>
      <c r="G685" s="2"/>
      <c r="H685" s="2"/>
      <c r="I685" s="2"/>
      <c r="J685" s="2"/>
      <c r="K685" s="2"/>
      <c r="L685" s="2"/>
      <c r="M685" s="2"/>
      <c r="N685" s="376"/>
      <c r="O685" s="376"/>
      <c r="P685" s="4"/>
      <c r="Q685" s="376"/>
      <c r="R685" s="376"/>
      <c r="S685" s="376"/>
      <c r="T685" s="376"/>
      <c r="U685" s="377"/>
      <c r="V685" s="376"/>
      <c r="W685" s="377"/>
      <c r="X685" s="376"/>
      <c r="Y685" s="377"/>
      <c r="Z685" s="376"/>
      <c r="AA685" s="377"/>
      <c r="AB685" s="378"/>
    </row>
  </sheetData>
  <mergeCells count="256">
    <mergeCell ref="A1:I1"/>
    <mergeCell ref="A2:A3"/>
    <mergeCell ref="B2:B3"/>
    <mergeCell ref="C2:C3"/>
    <mergeCell ref="D2:D3"/>
    <mergeCell ref="E2:E3"/>
    <mergeCell ref="F2:F3"/>
    <mergeCell ref="G2:G3"/>
    <mergeCell ref="H2:H3"/>
    <mergeCell ref="I2:I3"/>
    <mergeCell ref="V2:W2"/>
    <mergeCell ref="X2:Y2"/>
    <mergeCell ref="Z2:AA2"/>
    <mergeCell ref="AB2:AB3"/>
    <mergeCell ref="A4:A51"/>
    <mergeCell ref="B4:B23"/>
    <mergeCell ref="C4:C10"/>
    <mergeCell ref="C11:C13"/>
    <mergeCell ref="C14:C17"/>
    <mergeCell ref="C18:C23"/>
    <mergeCell ref="J2:M2"/>
    <mergeCell ref="N2:O2"/>
    <mergeCell ref="P2:P3"/>
    <mergeCell ref="Q2:R2"/>
    <mergeCell ref="S2:S3"/>
    <mergeCell ref="T2:U2"/>
    <mergeCell ref="AB36:AB41"/>
    <mergeCell ref="AB32:AB35"/>
    <mergeCell ref="B24:B30"/>
    <mergeCell ref="C24:C26"/>
    <mergeCell ref="C27:C28"/>
    <mergeCell ref="C29:C30"/>
    <mergeCell ref="P18:P20"/>
    <mergeCell ref="Q18:Q20"/>
    <mergeCell ref="R18:R20"/>
    <mergeCell ref="S18:S20"/>
    <mergeCell ref="T18:T20"/>
    <mergeCell ref="U18:U20"/>
    <mergeCell ref="J18:J20"/>
    <mergeCell ref="K18:K20"/>
    <mergeCell ref="L18:L20"/>
    <mergeCell ref="M18:M20"/>
    <mergeCell ref="N18:N20"/>
    <mergeCell ref="O18:O20"/>
    <mergeCell ref="P36:P37"/>
    <mergeCell ref="Z32:Z35"/>
    <mergeCell ref="AA32:AA35"/>
    <mergeCell ref="C36:C42"/>
    <mergeCell ref="D36:D41"/>
    <mergeCell ref="E36:E41"/>
    <mergeCell ref="F36:F41"/>
    <mergeCell ref="G36:G41"/>
    <mergeCell ref="H36:H41"/>
    <mergeCell ref="I36:I37"/>
    <mergeCell ref="J36:J37"/>
    <mergeCell ref="H32:H35"/>
    <mergeCell ref="I32:I35"/>
    <mergeCell ref="V32:V35"/>
    <mergeCell ref="W32:W35"/>
    <mergeCell ref="X32:X35"/>
    <mergeCell ref="Y32:Y35"/>
    <mergeCell ref="C31:C35"/>
    <mergeCell ref="D32:D35"/>
    <mergeCell ref="W36:W41"/>
    <mergeCell ref="X36:X41"/>
    <mergeCell ref="Y36:Y41"/>
    <mergeCell ref="Z36:Z41"/>
    <mergeCell ref="AA36:AA41"/>
    <mergeCell ref="Q36:Q37"/>
    <mergeCell ref="R36:R37"/>
    <mergeCell ref="S36:S37"/>
    <mergeCell ref="T36:T37"/>
    <mergeCell ref="U36:U37"/>
    <mergeCell ref="V36:V41"/>
    <mergeCell ref="R48:R49"/>
    <mergeCell ref="S48:S49"/>
    <mergeCell ref="T48:T49"/>
    <mergeCell ref="U48:U49"/>
    <mergeCell ref="P48:P49"/>
    <mergeCell ref="Q48:Q49"/>
    <mergeCell ref="O50:O51"/>
    <mergeCell ref="J50:J51"/>
    <mergeCell ref="K50:K51"/>
    <mergeCell ref="L50:L51"/>
    <mergeCell ref="M50:M51"/>
    <mergeCell ref="N50:N51"/>
    <mergeCell ref="U50:U51"/>
    <mergeCell ref="P50:P51"/>
    <mergeCell ref="Q50:Q51"/>
    <mergeCell ref="R50:R51"/>
    <mergeCell ref="S50:S51"/>
    <mergeCell ref="T50:T51"/>
    <mergeCell ref="C43:C47"/>
    <mergeCell ref="C48:C51"/>
    <mergeCell ref="K36:K37"/>
    <mergeCell ref="L36:L37"/>
    <mergeCell ref="M36:M37"/>
    <mergeCell ref="N36:N37"/>
    <mergeCell ref="O36:O37"/>
    <mergeCell ref="B31:B51"/>
    <mergeCell ref="E32:E35"/>
    <mergeCell ref="F32:F35"/>
    <mergeCell ref="G32:G35"/>
    <mergeCell ref="J48:J49"/>
    <mergeCell ref="K48:K49"/>
    <mergeCell ref="L48:L49"/>
    <mergeCell ref="M48:M49"/>
    <mergeCell ref="N48:N49"/>
    <mergeCell ref="O48:O49"/>
    <mergeCell ref="U53:U55"/>
    <mergeCell ref="B56:B61"/>
    <mergeCell ref="C57:C59"/>
    <mergeCell ref="J57:J60"/>
    <mergeCell ref="K57:K60"/>
    <mergeCell ref="L57:L60"/>
    <mergeCell ref="M57:M60"/>
    <mergeCell ref="N57:N60"/>
    <mergeCell ref="O57:O60"/>
    <mergeCell ref="O53:O55"/>
    <mergeCell ref="P53:P55"/>
    <mergeCell ref="Q53:Q55"/>
    <mergeCell ref="R53:R55"/>
    <mergeCell ref="S53:S55"/>
    <mergeCell ref="T53:T55"/>
    <mergeCell ref="C60:C61"/>
    <mergeCell ref="P57:P60"/>
    <mergeCell ref="Q57:Q60"/>
    <mergeCell ref="R57:R60"/>
    <mergeCell ref="S57:S60"/>
    <mergeCell ref="T57:T60"/>
    <mergeCell ref="U57:U60"/>
    <mergeCell ref="B52:B55"/>
    <mergeCell ref="C52:C55"/>
    <mergeCell ref="A68:A84"/>
    <mergeCell ref="B68:B76"/>
    <mergeCell ref="C68:C71"/>
    <mergeCell ref="C72:C76"/>
    <mergeCell ref="B77:B84"/>
    <mergeCell ref="C77:C79"/>
    <mergeCell ref="P62:P67"/>
    <mergeCell ref="Q62:Q67"/>
    <mergeCell ref="R62:R67"/>
    <mergeCell ref="C80:C84"/>
    <mergeCell ref="A52:A67"/>
    <mergeCell ref="J53:J55"/>
    <mergeCell ref="K53:K55"/>
    <mergeCell ref="L53:L55"/>
    <mergeCell ref="M53:M55"/>
    <mergeCell ref="N53:N55"/>
    <mergeCell ref="M62:M67"/>
    <mergeCell ref="N62:N67"/>
    <mergeCell ref="O62:O67"/>
    <mergeCell ref="B66:B67"/>
    <mergeCell ref="C66:C67"/>
    <mergeCell ref="B62:B65"/>
    <mergeCell ref="C62:C65"/>
    <mergeCell ref="J62:J67"/>
    <mergeCell ref="S62:S67"/>
    <mergeCell ref="T62:T67"/>
    <mergeCell ref="U62:U67"/>
    <mergeCell ref="Q78:Q81"/>
    <mergeCell ref="R78:R81"/>
    <mergeCell ref="S78:S81"/>
    <mergeCell ref="T78:T81"/>
    <mergeCell ref="U78:U81"/>
    <mergeCell ref="J78:J81"/>
    <mergeCell ref="K78:K81"/>
    <mergeCell ref="L78:L81"/>
    <mergeCell ref="N78:N81"/>
    <mergeCell ref="O78:O81"/>
    <mergeCell ref="P78:P81"/>
    <mergeCell ref="K62:K67"/>
    <mergeCell ref="L62:L67"/>
    <mergeCell ref="K93:K94"/>
    <mergeCell ref="L93:L94"/>
    <mergeCell ref="M93:M94"/>
    <mergeCell ref="N93:N94"/>
    <mergeCell ref="O93:O94"/>
    <mergeCell ref="P93:P94"/>
    <mergeCell ref="A85:A108"/>
    <mergeCell ref="B85:B96"/>
    <mergeCell ref="C85:C89"/>
    <mergeCell ref="N88:N89"/>
    <mergeCell ref="O88:O89"/>
    <mergeCell ref="J96:J98"/>
    <mergeCell ref="K96:K98"/>
    <mergeCell ref="L96:L98"/>
    <mergeCell ref="M96:M98"/>
    <mergeCell ref="B100:B108"/>
    <mergeCell ref="C100:C107"/>
    <mergeCell ref="J100:J101"/>
    <mergeCell ref="K100:K101"/>
    <mergeCell ref="L100:L101"/>
    <mergeCell ref="P88:P89"/>
    <mergeCell ref="Q88:Q89"/>
    <mergeCell ref="R88:R89"/>
    <mergeCell ref="S88:S89"/>
    <mergeCell ref="T88:T89"/>
    <mergeCell ref="U88:U89"/>
    <mergeCell ref="T96:T98"/>
    <mergeCell ref="U96:U98"/>
    <mergeCell ref="B97:B99"/>
    <mergeCell ref="C97:C99"/>
    <mergeCell ref="J99:M99"/>
    <mergeCell ref="N96:N98"/>
    <mergeCell ref="O96:O98"/>
    <mergeCell ref="P96:P98"/>
    <mergeCell ref="Q96:Q98"/>
    <mergeCell ref="R96:R98"/>
    <mergeCell ref="S96:S98"/>
    <mergeCell ref="Q93:Q94"/>
    <mergeCell ref="R93:R94"/>
    <mergeCell ref="S93:S94"/>
    <mergeCell ref="T93:T94"/>
    <mergeCell ref="U93:U94"/>
    <mergeCell ref="C90:C96"/>
    <mergeCell ref="I93:I94"/>
    <mergeCell ref="J93:J94"/>
    <mergeCell ref="S100:S101"/>
    <mergeCell ref="T100:T101"/>
    <mergeCell ref="U100:U101"/>
    <mergeCell ref="J106:J107"/>
    <mergeCell ref="K106:K107"/>
    <mergeCell ref="L106:L107"/>
    <mergeCell ref="M106:M107"/>
    <mergeCell ref="N106:N107"/>
    <mergeCell ref="O106:O107"/>
    <mergeCell ref="M100:M101"/>
    <mergeCell ref="N100:N101"/>
    <mergeCell ref="O100:O101"/>
    <mergeCell ref="P100:P101"/>
    <mergeCell ref="Q100:Q101"/>
    <mergeCell ref="R100:R101"/>
    <mergeCell ref="P106:P107"/>
    <mergeCell ref="Q106:Q107"/>
    <mergeCell ref="R106:R107"/>
    <mergeCell ref="S106:S107"/>
    <mergeCell ref="T106:T107"/>
    <mergeCell ref="U106:U107"/>
    <mergeCell ref="P109:P120"/>
    <mergeCell ref="Q109:Q120"/>
    <mergeCell ref="R109:R120"/>
    <mergeCell ref="T109:T120"/>
    <mergeCell ref="U109:U120"/>
    <mergeCell ref="A109:A120"/>
    <mergeCell ref="B109:B118"/>
    <mergeCell ref="C109:C110"/>
    <mergeCell ref="J109:J120"/>
    <mergeCell ref="K109:K120"/>
    <mergeCell ref="L109:L120"/>
    <mergeCell ref="M109:M120"/>
    <mergeCell ref="N109:N120"/>
    <mergeCell ref="O109:O120"/>
    <mergeCell ref="C111:C118"/>
    <mergeCell ref="B119:B120"/>
    <mergeCell ref="C119:C120"/>
  </mergeCells>
  <conditionalFormatting sqref="L44">
    <cfRule type="duplicateValues" dxfId="528" priority="522"/>
  </conditionalFormatting>
  <conditionalFormatting sqref="L39">
    <cfRule type="duplicateValues" dxfId="527" priority="521"/>
  </conditionalFormatting>
  <conditionalFormatting sqref="L18">
    <cfRule type="duplicateValues" dxfId="526" priority="520"/>
  </conditionalFormatting>
  <conditionalFormatting sqref="L42">
    <cfRule type="duplicateValues" dxfId="525" priority="519"/>
  </conditionalFormatting>
  <conditionalFormatting sqref="L50">
    <cfRule type="duplicateValues" dxfId="524" priority="518"/>
  </conditionalFormatting>
  <conditionalFormatting sqref="P42:P120 P36 P4 P7:P32">
    <cfRule type="cellIs" dxfId="523" priority="513" operator="lessThan">
      <formula>0.4</formula>
    </cfRule>
    <cfRule type="cellIs" dxfId="522" priority="514" operator="between">
      <formula>0.4</formula>
      <formula>0.5999</formula>
    </cfRule>
    <cfRule type="cellIs" dxfId="521" priority="515" operator="between">
      <formula>0.6</formula>
      <formula>0.6999</formula>
    </cfRule>
    <cfRule type="cellIs" dxfId="520" priority="516" operator="between">
      <formula>0.7</formula>
      <formula>0.7999</formula>
    </cfRule>
    <cfRule type="cellIs" dxfId="519" priority="517" operator="greaterThan">
      <formula>0.7999</formula>
    </cfRule>
  </conditionalFormatting>
  <conditionalFormatting sqref="P4:P10 P99 P12:P18 P21:P29 P56 P34 P52 P43:P44 P46:P48 P36 P38:P41">
    <cfRule type="cellIs" dxfId="518" priority="508" operator="lessThan">
      <formula>0.4</formula>
    </cfRule>
    <cfRule type="cellIs" dxfId="517" priority="509" operator="between">
      <formula>0.4</formula>
      <formula>0.5999</formula>
    </cfRule>
    <cfRule type="cellIs" dxfId="516" priority="510" operator="between">
      <formula>0.6</formula>
      <formula>0.6999</formula>
    </cfRule>
    <cfRule type="cellIs" dxfId="515" priority="511" operator="between">
      <formula>0.7</formula>
      <formula>0.7999</formula>
    </cfRule>
    <cfRule type="cellIs" dxfId="514" priority="512" operator="greaterThan">
      <formula>0.7999</formula>
    </cfRule>
  </conditionalFormatting>
  <conditionalFormatting sqref="P61 P72 P91:P92 P68:P69 P82 P87 P95 P74:P75">
    <cfRule type="cellIs" dxfId="513" priority="503" operator="lessThan">
      <formula>0.4</formula>
    </cfRule>
    <cfRule type="cellIs" dxfId="512" priority="504" operator="between">
      <formula>0.4</formula>
      <formula>0.5999</formula>
    </cfRule>
    <cfRule type="cellIs" dxfId="511" priority="505" operator="between">
      <formula>0.6</formula>
      <formula>0.6999</formula>
    </cfRule>
    <cfRule type="cellIs" dxfId="510" priority="506" operator="between">
      <formula>0.7</formula>
      <formula>0.7999</formula>
    </cfRule>
    <cfRule type="cellIs" dxfId="509" priority="507" operator="greaterThan">
      <formula>0.7999</formula>
    </cfRule>
  </conditionalFormatting>
  <conditionalFormatting sqref="P11">
    <cfRule type="cellIs" dxfId="508" priority="498" operator="lessThan">
      <formula>0.4</formula>
    </cfRule>
    <cfRule type="cellIs" dxfId="507" priority="499" operator="between">
      <formula>0.4</formula>
      <formula>0.5999</formula>
    </cfRule>
    <cfRule type="cellIs" dxfId="506" priority="500" operator="between">
      <formula>0.6</formula>
      <formula>0.6999</formula>
    </cfRule>
    <cfRule type="cellIs" dxfId="505" priority="501" operator="between">
      <formula>0.7</formula>
      <formula>0.7999</formula>
    </cfRule>
    <cfRule type="cellIs" dxfId="504" priority="502" operator="greaterThan">
      <formula>0.7999</formula>
    </cfRule>
  </conditionalFormatting>
  <conditionalFormatting sqref="P71">
    <cfRule type="cellIs" dxfId="503" priority="493" operator="lessThan">
      <formula>0.4</formula>
    </cfRule>
    <cfRule type="cellIs" dxfId="502" priority="494" operator="between">
      <formula>0.4</formula>
      <formula>0.5999</formula>
    </cfRule>
    <cfRule type="cellIs" dxfId="501" priority="495" operator="between">
      <formula>0.6</formula>
      <formula>0.6999</formula>
    </cfRule>
    <cfRule type="cellIs" dxfId="500" priority="496" operator="between">
      <formula>0.7</formula>
      <formula>0.7999</formula>
    </cfRule>
    <cfRule type="cellIs" dxfId="499" priority="497" operator="greaterThan">
      <formula>0.7999</formula>
    </cfRule>
  </conditionalFormatting>
  <conditionalFormatting sqref="P90">
    <cfRule type="cellIs" dxfId="498" priority="488" operator="lessThan">
      <formula>0.4</formula>
    </cfRule>
    <cfRule type="cellIs" dxfId="497" priority="489" operator="between">
      <formula>0.4</formula>
      <formula>0.5999</formula>
    </cfRule>
    <cfRule type="cellIs" dxfId="496" priority="490" operator="between">
      <formula>0.6</formula>
      <formula>0.6999</formula>
    </cfRule>
    <cfRule type="cellIs" dxfId="495" priority="491" operator="between">
      <formula>0.7</formula>
      <formula>0.7999</formula>
    </cfRule>
    <cfRule type="cellIs" dxfId="494" priority="492" operator="greaterThan">
      <formula>0.7999</formula>
    </cfRule>
  </conditionalFormatting>
  <conditionalFormatting sqref="P30:P32">
    <cfRule type="cellIs" dxfId="493" priority="483" operator="lessThan">
      <formula>0.4</formula>
    </cfRule>
    <cfRule type="cellIs" dxfId="492" priority="484" operator="between">
      <formula>0.4</formula>
      <formula>0.5999</formula>
    </cfRule>
    <cfRule type="cellIs" dxfId="491" priority="485" operator="between">
      <formula>0.6</formula>
      <formula>0.6999</formula>
    </cfRule>
    <cfRule type="cellIs" dxfId="490" priority="486" operator="between">
      <formula>0.7</formula>
      <formula>0.7999</formula>
    </cfRule>
    <cfRule type="cellIs" dxfId="489" priority="487" operator="greaterThan">
      <formula>0.7999</formula>
    </cfRule>
  </conditionalFormatting>
  <conditionalFormatting sqref="P53">
    <cfRule type="cellIs" dxfId="488" priority="478" operator="lessThan">
      <formula>0.4</formula>
    </cfRule>
    <cfRule type="cellIs" dxfId="487" priority="479" operator="between">
      <formula>0.4</formula>
      <formula>0.5999</formula>
    </cfRule>
    <cfRule type="cellIs" dxfId="486" priority="480" operator="between">
      <formula>0.6</formula>
      <formula>0.6999</formula>
    </cfRule>
    <cfRule type="cellIs" dxfId="485" priority="481" operator="between">
      <formula>0.7</formula>
      <formula>0.7999</formula>
    </cfRule>
    <cfRule type="cellIs" dxfId="484" priority="482" operator="greaterThan">
      <formula>0.7999</formula>
    </cfRule>
  </conditionalFormatting>
  <conditionalFormatting sqref="P57">
    <cfRule type="cellIs" dxfId="483" priority="473" operator="lessThan">
      <formula>0.4</formula>
    </cfRule>
    <cfRule type="cellIs" dxfId="482" priority="474" operator="between">
      <formula>0.4</formula>
      <formula>0.5999</formula>
    </cfRule>
    <cfRule type="cellIs" dxfId="481" priority="475" operator="between">
      <formula>0.6</formula>
      <formula>0.6999</formula>
    </cfRule>
    <cfRule type="cellIs" dxfId="480" priority="476" operator="between">
      <formula>0.7</formula>
      <formula>0.7999</formula>
    </cfRule>
    <cfRule type="cellIs" dxfId="479" priority="477" operator="greaterThan">
      <formula>0.7999</formula>
    </cfRule>
  </conditionalFormatting>
  <conditionalFormatting sqref="P62">
    <cfRule type="cellIs" dxfId="478" priority="468" operator="lessThan">
      <formula>0.4</formula>
    </cfRule>
    <cfRule type="cellIs" dxfId="477" priority="469" operator="between">
      <formula>0.4</formula>
      <formula>0.5999</formula>
    </cfRule>
    <cfRule type="cellIs" dxfId="476" priority="470" operator="between">
      <formula>0.6</formula>
      <formula>0.6999</formula>
    </cfRule>
    <cfRule type="cellIs" dxfId="475" priority="471" operator="between">
      <formula>0.7</formula>
      <formula>0.7999</formula>
    </cfRule>
    <cfRule type="cellIs" dxfId="474" priority="472" operator="greaterThan">
      <formula>0.7999</formula>
    </cfRule>
  </conditionalFormatting>
  <conditionalFormatting sqref="P109">
    <cfRule type="cellIs" dxfId="473" priority="463" operator="lessThan">
      <formula>0.4</formula>
    </cfRule>
    <cfRule type="cellIs" dxfId="472" priority="464" operator="between">
      <formula>0.4</formula>
      <formula>0.5999</formula>
    </cfRule>
    <cfRule type="cellIs" dxfId="471" priority="465" operator="between">
      <formula>0.6</formula>
      <formula>0.6999</formula>
    </cfRule>
    <cfRule type="cellIs" dxfId="470" priority="466" operator="between">
      <formula>0.7</formula>
      <formula>0.7999</formula>
    </cfRule>
    <cfRule type="cellIs" dxfId="469" priority="467" operator="greaterThan">
      <formula>0.7999</formula>
    </cfRule>
  </conditionalFormatting>
  <conditionalFormatting sqref="P78">
    <cfRule type="cellIs" dxfId="468" priority="458" operator="lessThan">
      <formula>0.4</formula>
    </cfRule>
    <cfRule type="cellIs" dxfId="467" priority="459" operator="between">
      <formula>0.4</formula>
      <formula>0.5999</formula>
    </cfRule>
    <cfRule type="cellIs" dxfId="466" priority="460" operator="between">
      <formula>0.6</formula>
      <formula>0.6999</formula>
    </cfRule>
    <cfRule type="cellIs" dxfId="465" priority="461" operator="between">
      <formula>0.7</formula>
      <formula>0.7999</formula>
    </cfRule>
    <cfRule type="cellIs" dxfId="464" priority="462" operator="greaterThan">
      <formula>0.7999</formula>
    </cfRule>
  </conditionalFormatting>
  <conditionalFormatting sqref="P83:P84 P86">
    <cfRule type="cellIs" dxfId="463" priority="453" operator="lessThan">
      <formula>0.4</formula>
    </cfRule>
    <cfRule type="cellIs" dxfId="462" priority="454" operator="between">
      <formula>0.4</formula>
      <formula>0.5999</formula>
    </cfRule>
    <cfRule type="cellIs" dxfId="461" priority="455" operator="between">
      <formula>0.6</formula>
      <formula>0.6999</formula>
    </cfRule>
    <cfRule type="cellIs" dxfId="460" priority="456" operator="between">
      <formula>0.7</formula>
      <formula>0.7999</formula>
    </cfRule>
    <cfRule type="cellIs" dxfId="459" priority="457" operator="greaterThan">
      <formula>0.7999</formula>
    </cfRule>
  </conditionalFormatting>
  <conditionalFormatting sqref="P88">
    <cfRule type="cellIs" dxfId="458" priority="448" operator="lessThan">
      <formula>0.4</formula>
    </cfRule>
    <cfRule type="cellIs" dxfId="457" priority="449" operator="between">
      <formula>0.4</formula>
      <formula>0.5999</formula>
    </cfRule>
    <cfRule type="cellIs" dxfId="456" priority="450" operator="between">
      <formula>0.6</formula>
      <formula>0.6999</formula>
    </cfRule>
    <cfRule type="cellIs" dxfId="455" priority="451" operator="between">
      <formula>0.7</formula>
      <formula>0.7999</formula>
    </cfRule>
    <cfRule type="cellIs" dxfId="454" priority="452" operator="greaterThan">
      <formula>0.7999</formula>
    </cfRule>
  </conditionalFormatting>
  <conditionalFormatting sqref="P106">
    <cfRule type="cellIs" dxfId="453" priority="443" operator="lessThan">
      <formula>0.4</formula>
    </cfRule>
    <cfRule type="cellIs" dxfId="452" priority="444" operator="between">
      <formula>0.4</formula>
      <formula>0.5999</formula>
    </cfRule>
    <cfRule type="cellIs" dxfId="451" priority="445" operator="between">
      <formula>0.6</formula>
      <formula>0.6999</formula>
    </cfRule>
    <cfRule type="cellIs" dxfId="450" priority="446" operator="between">
      <formula>0.7</formula>
      <formula>0.7999</formula>
    </cfRule>
    <cfRule type="cellIs" dxfId="449" priority="447" operator="greaterThan">
      <formula>0.7999</formula>
    </cfRule>
  </conditionalFormatting>
  <conditionalFormatting sqref="P102">
    <cfRule type="cellIs" dxfId="448" priority="438" operator="lessThan">
      <formula>0.4</formula>
    </cfRule>
    <cfRule type="cellIs" dxfId="447" priority="439" operator="between">
      <formula>0.4</formula>
      <formula>0.5999</formula>
    </cfRule>
    <cfRule type="cellIs" dxfId="446" priority="440" operator="between">
      <formula>0.6</formula>
      <formula>0.6999</formula>
    </cfRule>
    <cfRule type="cellIs" dxfId="445" priority="441" operator="between">
      <formula>0.7</formula>
      <formula>0.7999</formula>
    </cfRule>
    <cfRule type="cellIs" dxfId="444" priority="442" operator="greaterThan">
      <formula>0.7999</formula>
    </cfRule>
  </conditionalFormatting>
  <conditionalFormatting sqref="P100">
    <cfRule type="cellIs" dxfId="443" priority="433" operator="lessThan">
      <formula>0.4</formula>
    </cfRule>
    <cfRule type="cellIs" dxfId="442" priority="434" operator="between">
      <formula>0.4</formula>
      <formula>0.5999</formula>
    </cfRule>
    <cfRule type="cellIs" dxfId="441" priority="435" operator="between">
      <formula>0.6</formula>
      <formula>0.6999</formula>
    </cfRule>
    <cfRule type="cellIs" dxfId="440" priority="436" operator="between">
      <formula>0.7</formula>
      <formula>0.7999</formula>
    </cfRule>
    <cfRule type="cellIs" dxfId="439" priority="437" operator="greaterThan">
      <formula>0.7999</formula>
    </cfRule>
  </conditionalFormatting>
  <conditionalFormatting sqref="P96">
    <cfRule type="cellIs" dxfId="438" priority="428" operator="lessThan">
      <formula>0.4</formula>
    </cfRule>
    <cfRule type="cellIs" dxfId="437" priority="429" operator="between">
      <formula>0.4</formula>
      <formula>0.5999</formula>
    </cfRule>
    <cfRule type="cellIs" dxfId="436" priority="430" operator="between">
      <formula>0.6</formula>
      <formula>0.6999</formula>
    </cfRule>
    <cfRule type="cellIs" dxfId="435" priority="431" operator="between">
      <formula>0.7</formula>
      <formula>0.7999</formula>
    </cfRule>
    <cfRule type="cellIs" dxfId="434" priority="432" operator="greaterThan">
      <formula>0.7999</formula>
    </cfRule>
  </conditionalFormatting>
  <conditionalFormatting sqref="P93">
    <cfRule type="cellIs" dxfId="433" priority="423" operator="lessThan">
      <formula>0.4</formula>
    </cfRule>
    <cfRule type="cellIs" dxfId="432" priority="424" operator="between">
      <formula>0.4</formula>
      <formula>0.5999</formula>
    </cfRule>
    <cfRule type="cellIs" dxfId="431" priority="425" operator="between">
      <formula>0.6</formula>
      <formula>0.6999</formula>
    </cfRule>
    <cfRule type="cellIs" dxfId="430" priority="426" operator="between">
      <formula>0.7</formula>
      <formula>0.7999</formula>
    </cfRule>
    <cfRule type="cellIs" dxfId="429" priority="427" operator="greaterThan">
      <formula>0.7999</formula>
    </cfRule>
  </conditionalFormatting>
  <conditionalFormatting sqref="P76">
    <cfRule type="cellIs" dxfId="428" priority="418" operator="lessThan">
      <formula>0.4</formula>
    </cfRule>
    <cfRule type="cellIs" dxfId="427" priority="419" operator="between">
      <formula>0.4</formula>
      <formula>0.5999</formula>
    </cfRule>
    <cfRule type="cellIs" dxfId="426" priority="420" operator="between">
      <formula>0.6</formula>
      <formula>0.6999</formula>
    </cfRule>
    <cfRule type="cellIs" dxfId="425" priority="421" operator="between">
      <formula>0.7</formula>
      <formula>0.7999</formula>
    </cfRule>
    <cfRule type="cellIs" dxfId="424" priority="422" operator="greaterThan">
      <formula>0.7999</formula>
    </cfRule>
  </conditionalFormatting>
  <conditionalFormatting sqref="P73">
    <cfRule type="cellIs" dxfId="423" priority="413" operator="lessThan">
      <formula>0.4</formula>
    </cfRule>
    <cfRule type="cellIs" dxfId="422" priority="414" operator="between">
      <formula>0.4</formula>
      <formula>0.5999</formula>
    </cfRule>
    <cfRule type="cellIs" dxfId="421" priority="415" operator="between">
      <formula>0.6</formula>
      <formula>0.6999</formula>
    </cfRule>
    <cfRule type="cellIs" dxfId="420" priority="416" operator="between">
      <formula>0.7</formula>
      <formula>0.7999</formula>
    </cfRule>
    <cfRule type="cellIs" dxfId="419" priority="417" operator="greaterThan">
      <formula>0.7999</formula>
    </cfRule>
  </conditionalFormatting>
  <conditionalFormatting sqref="P104">
    <cfRule type="cellIs" dxfId="418" priority="408" operator="lessThan">
      <formula>0.4</formula>
    </cfRule>
    <cfRule type="cellIs" dxfId="417" priority="409" operator="between">
      <formula>0.4</formula>
      <formula>0.5999</formula>
    </cfRule>
    <cfRule type="cellIs" dxfId="416" priority="410" operator="between">
      <formula>0.6</formula>
      <formula>0.6999</formula>
    </cfRule>
    <cfRule type="cellIs" dxfId="415" priority="411" operator="between">
      <formula>0.7</formula>
      <formula>0.7999</formula>
    </cfRule>
    <cfRule type="cellIs" dxfId="414" priority="412" operator="greaterThan">
      <formula>0.7999</formula>
    </cfRule>
  </conditionalFormatting>
  <conditionalFormatting sqref="P108">
    <cfRule type="cellIs" dxfId="413" priority="403" operator="lessThan">
      <formula>0.4</formula>
    </cfRule>
    <cfRule type="cellIs" dxfId="412" priority="404" operator="between">
      <formula>0.4</formula>
      <formula>0.5999</formula>
    </cfRule>
    <cfRule type="cellIs" dxfId="411" priority="405" operator="between">
      <formula>0.6</formula>
      <formula>0.6999</formula>
    </cfRule>
    <cfRule type="cellIs" dxfId="410" priority="406" operator="between">
      <formula>0.7</formula>
      <formula>0.7999</formula>
    </cfRule>
    <cfRule type="cellIs" dxfId="409" priority="407" operator="greaterThan">
      <formula>0.7999</formula>
    </cfRule>
  </conditionalFormatting>
  <conditionalFormatting sqref="P103">
    <cfRule type="cellIs" dxfId="408" priority="398" operator="lessThan">
      <formula>0.4</formula>
    </cfRule>
    <cfRule type="cellIs" dxfId="407" priority="399" operator="between">
      <formula>0.4</formula>
      <formula>0.5999</formula>
    </cfRule>
    <cfRule type="cellIs" dxfId="406" priority="400" operator="between">
      <formula>0.6</formula>
      <formula>0.6999</formula>
    </cfRule>
    <cfRule type="cellIs" dxfId="405" priority="401" operator="between">
      <formula>0.7</formula>
      <formula>0.7999</formula>
    </cfRule>
    <cfRule type="cellIs" dxfId="404" priority="402" operator="greaterThan">
      <formula>0.7999</formula>
    </cfRule>
  </conditionalFormatting>
  <conditionalFormatting sqref="P85">
    <cfRule type="cellIs" dxfId="403" priority="393" operator="lessThan">
      <formula>0.4</formula>
    </cfRule>
    <cfRule type="cellIs" dxfId="402" priority="394" operator="between">
      <formula>0.4</formula>
      <formula>0.5999</formula>
    </cfRule>
    <cfRule type="cellIs" dxfId="401" priority="395" operator="between">
      <formula>0.6</formula>
      <formula>0.6999</formula>
    </cfRule>
    <cfRule type="cellIs" dxfId="400" priority="396" operator="between">
      <formula>0.7</formula>
      <formula>0.7999</formula>
    </cfRule>
    <cfRule type="cellIs" dxfId="399" priority="397" operator="greaterThan">
      <formula>0.7999</formula>
    </cfRule>
  </conditionalFormatting>
  <conditionalFormatting sqref="P77">
    <cfRule type="cellIs" dxfId="398" priority="388" operator="lessThan">
      <formula>0.4</formula>
    </cfRule>
    <cfRule type="cellIs" dxfId="397" priority="389" operator="between">
      <formula>0.4</formula>
      <formula>0.5999</formula>
    </cfRule>
    <cfRule type="cellIs" dxfId="396" priority="390" operator="between">
      <formula>0.6</formula>
      <formula>0.6999</formula>
    </cfRule>
    <cfRule type="cellIs" dxfId="395" priority="391" operator="between">
      <formula>0.7</formula>
      <formula>0.7999</formula>
    </cfRule>
    <cfRule type="cellIs" dxfId="394" priority="392" operator="greaterThan">
      <formula>0.7999</formula>
    </cfRule>
  </conditionalFormatting>
  <conditionalFormatting sqref="P42">
    <cfRule type="cellIs" dxfId="393" priority="383" operator="lessThan">
      <formula>0.4</formula>
    </cfRule>
    <cfRule type="cellIs" dxfId="392" priority="384" operator="between">
      <formula>0.4</formula>
      <formula>0.5999</formula>
    </cfRule>
    <cfRule type="cellIs" dxfId="391" priority="385" operator="between">
      <formula>0.6</formula>
      <formula>0.6999</formula>
    </cfRule>
    <cfRule type="cellIs" dxfId="390" priority="386" operator="between">
      <formula>0.7</formula>
      <formula>0.7999</formula>
    </cfRule>
    <cfRule type="cellIs" dxfId="389" priority="387" operator="greaterThan">
      <formula>0.7999</formula>
    </cfRule>
  </conditionalFormatting>
  <conditionalFormatting sqref="P33">
    <cfRule type="cellIs" dxfId="388" priority="378" operator="lessThan">
      <formula>0.4</formula>
    </cfRule>
    <cfRule type="cellIs" dxfId="387" priority="379" operator="between">
      <formula>0.4</formula>
      <formula>0.5999</formula>
    </cfRule>
    <cfRule type="cellIs" dxfId="386" priority="380" operator="between">
      <formula>0.6</formula>
      <formula>0.6999</formula>
    </cfRule>
    <cfRule type="cellIs" dxfId="385" priority="381" operator="between">
      <formula>0.7</formula>
      <formula>0.7999</formula>
    </cfRule>
    <cfRule type="cellIs" dxfId="384" priority="382" operator="greaterThan">
      <formula>0.7999</formula>
    </cfRule>
  </conditionalFormatting>
  <conditionalFormatting sqref="P45">
    <cfRule type="cellIs" dxfId="383" priority="373" operator="lessThan">
      <formula>0.4</formula>
    </cfRule>
    <cfRule type="cellIs" dxfId="382" priority="374" operator="between">
      <formula>0.4</formula>
      <formula>0.5999</formula>
    </cfRule>
    <cfRule type="cellIs" dxfId="381" priority="375" operator="between">
      <formula>0.6</formula>
      <formula>0.6999</formula>
    </cfRule>
    <cfRule type="cellIs" dxfId="380" priority="376" operator="between">
      <formula>0.7</formula>
      <formula>0.7999</formula>
    </cfRule>
    <cfRule type="cellIs" dxfId="379" priority="377" operator="greaterThan">
      <formula>0.7999</formula>
    </cfRule>
  </conditionalFormatting>
  <conditionalFormatting sqref="P105">
    <cfRule type="cellIs" dxfId="378" priority="368" operator="lessThan">
      <formula>0.4</formula>
    </cfRule>
    <cfRule type="cellIs" dxfId="377" priority="369" operator="between">
      <formula>0.4</formula>
      <formula>0.5999</formula>
    </cfRule>
    <cfRule type="cellIs" dxfId="376" priority="370" operator="between">
      <formula>0.6</formula>
      <formula>0.6999</formula>
    </cfRule>
    <cfRule type="cellIs" dxfId="375" priority="371" operator="between">
      <formula>0.7</formula>
      <formula>0.7999</formula>
    </cfRule>
    <cfRule type="cellIs" dxfId="374" priority="372" operator="greaterThan">
      <formula>0.7999</formula>
    </cfRule>
  </conditionalFormatting>
  <conditionalFormatting sqref="P35">
    <cfRule type="cellIs" dxfId="373" priority="363" operator="lessThan">
      <formula>0.4</formula>
    </cfRule>
    <cfRule type="cellIs" dxfId="372" priority="364" operator="between">
      <formula>0.4</formula>
      <formula>0.5999</formula>
    </cfRule>
    <cfRule type="cellIs" dxfId="371" priority="365" operator="between">
      <formula>0.6</formula>
      <formula>0.6999</formula>
    </cfRule>
    <cfRule type="cellIs" dxfId="370" priority="366" operator="between">
      <formula>0.7</formula>
      <formula>0.7999</formula>
    </cfRule>
    <cfRule type="cellIs" dxfId="369" priority="367" operator="greaterThan">
      <formula>0.7999</formula>
    </cfRule>
  </conditionalFormatting>
  <conditionalFormatting sqref="P50">
    <cfRule type="cellIs" dxfId="368" priority="358" operator="lessThan">
      <formula>0.4</formula>
    </cfRule>
    <cfRule type="cellIs" dxfId="367" priority="359" operator="between">
      <formula>0.4</formula>
      <formula>0.5999</formula>
    </cfRule>
    <cfRule type="cellIs" dxfId="366" priority="360" operator="between">
      <formula>0.6</formula>
      <formula>0.6999</formula>
    </cfRule>
    <cfRule type="cellIs" dxfId="365" priority="361" operator="between">
      <formula>0.7</formula>
      <formula>0.7999</formula>
    </cfRule>
    <cfRule type="cellIs" dxfId="364" priority="362" operator="greaterThan">
      <formula>0.7999</formula>
    </cfRule>
  </conditionalFormatting>
  <conditionalFormatting sqref="P70">
    <cfRule type="cellIs" dxfId="363" priority="353" operator="lessThan">
      <formula>0.4</formula>
    </cfRule>
    <cfRule type="cellIs" dxfId="362" priority="354" operator="between">
      <formula>0.4</formula>
      <formula>0.5999</formula>
    </cfRule>
    <cfRule type="cellIs" dxfId="361" priority="355" operator="between">
      <formula>0.6</formula>
      <formula>0.6999</formula>
    </cfRule>
    <cfRule type="cellIs" dxfId="360" priority="356" operator="between">
      <formula>0.7</formula>
      <formula>0.7999</formula>
    </cfRule>
    <cfRule type="cellIs" dxfId="359" priority="357" operator="greaterThan">
      <formula>0.7999</formula>
    </cfRule>
  </conditionalFormatting>
  <conditionalFormatting sqref="L44">
    <cfRule type="duplicateValues" dxfId="358" priority="352"/>
  </conditionalFormatting>
  <conditionalFormatting sqref="L39">
    <cfRule type="duplicateValues" dxfId="357" priority="351"/>
  </conditionalFormatting>
  <conditionalFormatting sqref="L18">
    <cfRule type="duplicateValues" dxfId="356" priority="350"/>
  </conditionalFormatting>
  <conditionalFormatting sqref="L42">
    <cfRule type="duplicateValues" dxfId="355" priority="349"/>
  </conditionalFormatting>
  <conditionalFormatting sqref="L50">
    <cfRule type="duplicateValues" dxfId="354" priority="348"/>
  </conditionalFormatting>
  <conditionalFormatting sqref="K75">
    <cfRule type="duplicateValues" dxfId="353" priority="347"/>
  </conditionalFormatting>
  <conditionalFormatting sqref="L109">
    <cfRule type="duplicateValues" dxfId="352" priority="346"/>
  </conditionalFormatting>
  <conditionalFormatting sqref="P4:P10 P99 P12:P18 P21:P29 P56 P34 P52 P43:P44 P46:P48 P36 P38:P41">
    <cfRule type="cellIs" dxfId="351" priority="341" operator="lessThan">
      <formula>0.4</formula>
    </cfRule>
    <cfRule type="cellIs" dxfId="350" priority="342" operator="between">
      <formula>0.4</formula>
      <formula>0.5999</formula>
    </cfRule>
    <cfRule type="cellIs" dxfId="349" priority="343" operator="between">
      <formula>0.6</formula>
      <formula>0.6999</formula>
    </cfRule>
    <cfRule type="cellIs" dxfId="348" priority="344" operator="between">
      <formula>0.7</formula>
      <formula>0.7999</formula>
    </cfRule>
    <cfRule type="cellIs" dxfId="347" priority="345" operator="greaterThan">
      <formula>0.7999</formula>
    </cfRule>
  </conditionalFormatting>
  <conditionalFormatting sqref="S4:S5 S99 S12:S18 S21:S29 S34 S52 S43:S44 S46:S48 S36 S38:S41 S7 S9:S10">
    <cfRule type="cellIs" dxfId="346" priority="336" operator="lessThan">
      <formula>0.4</formula>
    </cfRule>
    <cfRule type="cellIs" dxfId="345" priority="337" operator="between">
      <formula>0.4</formula>
      <formula>0.5999</formula>
    </cfRule>
    <cfRule type="cellIs" dxfId="344" priority="338" operator="between">
      <formula>0.6</formula>
      <formula>0.6999</formula>
    </cfRule>
    <cfRule type="cellIs" dxfId="343" priority="339" operator="between">
      <formula>0.7</formula>
      <formula>0.7999</formula>
    </cfRule>
    <cfRule type="cellIs" dxfId="342" priority="340" operator="greaterThan">
      <formula>0.7999</formula>
    </cfRule>
  </conditionalFormatting>
  <conditionalFormatting sqref="P61 P72 P91:P92 P68:P69 P82 P87 P95 P74:P75">
    <cfRule type="cellIs" dxfId="341" priority="331" operator="lessThan">
      <formula>0.4</formula>
    </cfRule>
    <cfRule type="cellIs" dxfId="340" priority="332" operator="between">
      <formula>0.4</formula>
      <formula>0.5999</formula>
    </cfRule>
    <cfRule type="cellIs" dxfId="339" priority="333" operator="between">
      <formula>0.6</formula>
      <formula>0.6999</formula>
    </cfRule>
    <cfRule type="cellIs" dxfId="338" priority="334" operator="between">
      <formula>0.7</formula>
      <formula>0.7999</formula>
    </cfRule>
    <cfRule type="cellIs" dxfId="337" priority="335" operator="greaterThan">
      <formula>0.7999</formula>
    </cfRule>
  </conditionalFormatting>
  <conditionalFormatting sqref="S61 S72 S91:S92 S68:S69 S82 S87 S95 S74:S75">
    <cfRule type="cellIs" dxfId="336" priority="326" operator="lessThan">
      <formula>0.4</formula>
    </cfRule>
    <cfRule type="cellIs" dxfId="335" priority="327" operator="between">
      <formula>0.4</formula>
      <formula>0.5999</formula>
    </cfRule>
    <cfRule type="cellIs" dxfId="334" priority="328" operator="between">
      <formula>0.6</formula>
      <formula>0.6999</formula>
    </cfRule>
    <cfRule type="cellIs" dxfId="333" priority="329" operator="between">
      <formula>0.7</formula>
      <formula>0.7999</formula>
    </cfRule>
    <cfRule type="cellIs" dxfId="332" priority="330" operator="greaterThan">
      <formula>0.7999</formula>
    </cfRule>
  </conditionalFormatting>
  <conditionalFormatting sqref="P11">
    <cfRule type="cellIs" dxfId="331" priority="321" operator="lessThan">
      <formula>0.4</formula>
    </cfRule>
    <cfRule type="cellIs" dxfId="330" priority="322" operator="between">
      <formula>0.4</formula>
      <formula>0.5999</formula>
    </cfRule>
    <cfRule type="cellIs" dxfId="329" priority="323" operator="between">
      <formula>0.6</formula>
      <formula>0.6999</formula>
    </cfRule>
    <cfRule type="cellIs" dxfId="328" priority="324" operator="between">
      <formula>0.7</formula>
      <formula>0.7999</formula>
    </cfRule>
    <cfRule type="cellIs" dxfId="327" priority="325" operator="greaterThan">
      <formula>0.7999</formula>
    </cfRule>
  </conditionalFormatting>
  <conditionalFormatting sqref="S11">
    <cfRule type="cellIs" dxfId="326" priority="316" operator="lessThan">
      <formula>0.4</formula>
    </cfRule>
    <cfRule type="cellIs" dxfId="325" priority="317" operator="between">
      <formula>0.4</formula>
      <formula>0.5999</formula>
    </cfRule>
    <cfRule type="cellIs" dxfId="324" priority="318" operator="between">
      <formula>0.6</formula>
      <formula>0.6999</formula>
    </cfRule>
    <cfRule type="cellIs" dxfId="323" priority="319" operator="between">
      <formula>0.7</formula>
      <formula>0.7999</formula>
    </cfRule>
    <cfRule type="cellIs" dxfId="322" priority="320" operator="greaterThan">
      <formula>0.7999</formula>
    </cfRule>
  </conditionalFormatting>
  <conditionalFormatting sqref="P71">
    <cfRule type="cellIs" dxfId="321" priority="311" operator="lessThan">
      <formula>0.4</formula>
    </cfRule>
    <cfRule type="cellIs" dxfId="320" priority="312" operator="between">
      <formula>0.4</formula>
      <formula>0.5999</formula>
    </cfRule>
    <cfRule type="cellIs" dxfId="319" priority="313" operator="between">
      <formula>0.6</formula>
      <formula>0.6999</formula>
    </cfRule>
    <cfRule type="cellIs" dxfId="318" priority="314" operator="between">
      <formula>0.7</formula>
      <formula>0.7999</formula>
    </cfRule>
    <cfRule type="cellIs" dxfId="317" priority="315" operator="greaterThan">
      <formula>0.7999</formula>
    </cfRule>
  </conditionalFormatting>
  <conditionalFormatting sqref="S71">
    <cfRule type="cellIs" dxfId="316" priority="306" operator="lessThan">
      <formula>0.4</formula>
    </cfRule>
    <cfRule type="cellIs" dxfId="315" priority="307" operator="between">
      <formula>0.4</formula>
      <formula>0.5999</formula>
    </cfRule>
    <cfRule type="cellIs" dxfId="314" priority="308" operator="between">
      <formula>0.6</formula>
      <formula>0.6999</formula>
    </cfRule>
    <cfRule type="cellIs" dxfId="313" priority="309" operator="between">
      <formula>0.7</formula>
      <formula>0.7999</formula>
    </cfRule>
    <cfRule type="cellIs" dxfId="312" priority="310" operator="greaterThan">
      <formula>0.7999</formula>
    </cfRule>
  </conditionalFormatting>
  <conditionalFormatting sqref="P90">
    <cfRule type="cellIs" dxfId="311" priority="301" operator="lessThan">
      <formula>0.4</formula>
    </cfRule>
    <cfRule type="cellIs" dxfId="310" priority="302" operator="between">
      <formula>0.4</formula>
      <formula>0.5999</formula>
    </cfRule>
    <cfRule type="cellIs" dxfId="309" priority="303" operator="between">
      <formula>0.6</formula>
      <formula>0.6999</formula>
    </cfRule>
    <cfRule type="cellIs" dxfId="308" priority="304" operator="between">
      <formula>0.7</formula>
      <formula>0.7999</formula>
    </cfRule>
    <cfRule type="cellIs" dxfId="307" priority="305" operator="greaterThan">
      <formula>0.7999</formula>
    </cfRule>
  </conditionalFormatting>
  <conditionalFormatting sqref="S90">
    <cfRule type="cellIs" dxfId="306" priority="296" operator="lessThan">
      <formula>0.4</formula>
    </cfRule>
    <cfRule type="cellIs" dxfId="305" priority="297" operator="between">
      <formula>0.4</formula>
      <formula>0.5999</formula>
    </cfRule>
    <cfRule type="cellIs" dxfId="304" priority="298" operator="between">
      <formula>0.6</formula>
      <formula>0.6999</formula>
    </cfRule>
    <cfRule type="cellIs" dxfId="303" priority="299" operator="between">
      <formula>0.7</formula>
      <formula>0.7999</formula>
    </cfRule>
    <cfRule type="cellIs" dxfId="302" priority="300" operator="greaterThan">
      <formula>0.7999</formula>
    </cfRule>
  </conditionalFormatting>
  <conditionalFormatting sqref="P30:P32">
    <cfRule type="cellIs" dxfId="301" priority="291" operator="lessThan">
      <formula>0.4</formula>
    </cfRule>
    <cfRule type="cellIs" dxfId="300" priority="292" operator="between">
      <formula>0.4</formula>
      <formula>0.5999</formula>
    </cfRule>
    <cfRule type="cellIs" dxfId="299" priority="293" operator="between">
      <formula>0.6</formula>
      <formula>0.6999</formula>
    </cfRule>
    <cfRule type="cellIs" dxfId="298" priority="294" operator="between">
      <formula>0.7</formula>
      <formula>0.7999</formula>
    </cfRule>
    <cfRule type="cellIs" dxfId="297" priority="295" operator="greaterThan">
      <formula>0.7999</formula>
    </cfRule>
  </conditionalFormatting>
  <conditionalFormatting sqref="S31:S32">
    <cfRule type="cellIs" dxfId="296" priority="286" operator="lessThan">
      <formula>0.4</formula>
    </cfRule>
    <cfRule type="cellIs" dxfId="295" priority="287" operator="between">
      <formula>0.4</formula>
      <formula>0.5999</formula>
    </cfRule>
    <cfRule type="cellIs" dxfId="294" priority="288" operator="between">
      <formula>0.6</formula>
      <formula>0.6999</formula>
    </cfRule>
    <cfRule type="cellIs" dxfId="293" priority="289" operator="between">
      <formula>0.7</formula>
      <formula>0.7999</formula>
    </cfRule>
    <cfRule type="cellIs" dxfId="292" priority="290" operator="greaterThan">
      <formula>0.7999</formula>
    </cfRule>
  </conditionalFormatting>
  <conditionalFormatting sqref="P53">
    <cfRule type="cellIs" dxfId="291" priority="281" operator="lessThan">
      <formula>0.4</formula>
    </cfRule>
    <cfRule type="cellIs" dxfId="290" priority="282" operator="between">
      <formula>0.4</formula>
      <formula>0.5999</formula>
    </cfRule>
    <cfRule type="cellIs" dxfId="289" priority="283" operator="between">
      <formula>0.6</formula>
      <formula>0.6999</formula>
    </cfRule>
    <cfRule type="cellIs" dxfId="288" priority="284" operator="between">
      <formula>0.7</formula>
      <formula>0.7999</formula>
    </cfRule>
    <cfRule type="cellIs" dxfId="287" priority="285" operator="greaterThan">
      <formula>0.7999</formula>
    </cfRule>
  </conditionalFormatting>
  <conditionalFormatting sqref="S53">
    <cfRule type="cellIs" dxfId="286" priority="276" operator="lessThan">
      <formula>0.4</formula>
    </cfRule>
    <cfRule type="cellIs" dxfId="285" priority="277" operator="between">
      <formula>0.4</formula>
      <formula>0.5999</formula>
    </cfRule>
    <cfRule type="cellIs" dxfId="284" priority="278" operator="between">
      <formula>0.6</formula>
      <formula>0.6999</formula>
    </cfRule>
    <cfRule type="cellIs" dxfId="283" priority="279" operator="between">
      <formula>0.7</formula>
      <formula>0.7999</formula>
    </cfRule>
    <cfRule type="cellIs" dxfId="282" priority="280" operator="greaterThan">
      <formula>0.7999</formula>
    </cfRule>
  </conditionalFormatting>
  <conditionalFormatting sqref="P57">
    <cfRule type="cellIs" dxfId="281" priority="271" operator="lessThan">
      <formula>0.4</formula>
    </cfRule>
    <cfRule type="cellIs" dxfId="280" priority="272" operator="between">
      <formula>0.4</formula>
      <formula>0.5999</formula>
    </cfRule>
    <cfRule type="cellIs" dxfId="279" priority="273" operator="between">
      <formula>0.6</formula>
      <formula>0.6999</formula>
    </cfRule>
    <cfRule type="cellIs" dxfId="278" priority="274" operator="between">
      <formula>0.7</formula>
      <formula>0.7999</formula>
    </cfRule>
    <cfRule type="cellIs" dxfId="277" priority="275" operator="greaterThan">
      <formula>0.7999</formula>
    </cfRule>
  </conditionalFormatting>
  <conditionalFormatting sqref="S57">
    <cfRule type="cellIs" dxfId="276" priority="266" operator="lessThan">
      <formula>0.4</formula>
    </cfRule>
    <cfRule type="cellIs" dxfId="275" priority="267" operator="between">
      <formula>0.4</formula>
      <formula>0.5999</formula>
    </cfRule>
    <cfRule type="cellIs" dxfId="274" priority="268" operator="between">
      <formula>0.6</formula>
      <formula>0.6999</formula>
    </cfRule>
    <cfRule type="cellIs" dxfId="273" priority="269" operator="between">
      <formula>0.7</formula>
      <formula>0.7999</formula>
    </cfRule>
    <cfRule type="cellIs" dxfId="272" priority="270" operator="greaterThan">
      <formula>0.7999</formula>
    </cfRule>
  </conditionalFormatting>
  <conditionalFormatting sqref="P62">
    <cfRule type="cellIs" dxfId="271" priority="261" operator="lessThan">
      <formula>0.4</formula>
    </cfRule>
    <cfRule type="cellIs" dxfId="270" priority="262" operator="between">
      <formula>0.4</formula>
      <formula>0.5999</formula>
    </cfRule>
    <cfRule type="cellIs" dxfId="269" priority="263" operator="between">
      <formula>0.6</formula>
      <formula>0.6999</formula>
    </cfRule>
    <cfRule type="cellIs" dxfId="268" priority="264" operator="between">
      <formula>0.7</formula>
      <formula>0.7999</formula>
    </cfRule>
    <cfRule type="cellIs" dxfId="267" priority="265" operator="greaterThan">
      <formula>0.7999</formula>
    </cfRule>
  </conditionalFormatting>
  <conditionalFormatting sqref="S62">
    <cfRule type="cellIs" dxfId="266" priority="256" operator="lessThan">
      <formula>0.4</formula>
    </cfRule>
    <cfRule type="cellIs" dxfId="265" priority="257" operator="between">
      <formula>0.4</formula>
      <formula>0.5999</formula>
    </cfRule>
    <cfRule type="cellIs" dxfId="264" priority="258" operator="between">
      <formula>0.6</formula>
      <formula>0.6999</formula>
    </cfRule>
    <cfRule type="cellIs" dxfId="263" priority="259" operator="between">
      <formula>0.7</formula>
      <formula>0.7999</formula>
    </cfRule>
    <cfRule type="cellIs" dxfId="262" priority="260" operator="greaterThan">
      <formula>0.7999</formula>
    </cfRule>
  </conditionalFormatting>
  <conditionalFormatting sqref="P109">
    <cfRule type="cellIs" dxfId="261" priority="251" operator="lessThan">
      <formula>0.4</formula>
    </cfRule>
    <cfRule type="cellIs" dxfId="260" priority="252" operator="between">
      <formula>0.4</formula>
      <formula>0.5999</formula>
    </cfRule>
    <cfRule type="cellIs" dxfId="259" priority="253" operator="between">
      <formula>0.6</formula>
      <formula>0.6999</formula>
    </cfRule>
    <cfRule type="cellIs" dxfId="258" priority="254" operator="between">
      <formula>0.7</formula>
      <formula>0.7999</formula>
    </cfRule>
    <cfRule type="cellIs" dxfId="257" priority="255" operator="greaterThan">
      <formula>0.7999</formula>
    </cfRule>
  </conditionalFormatting>
  <conditionalFormatting sqref="S109:S120">
    <cfRule type="cellIs" dxfId="256" priority="246" operator="lessThan">
      <formula>0.4</formula>
    </cfRule>
    <cfRule type="cellIs" dxfId="255" priority="247" operator="between">
      <formula>0.4</formula>
      <formula>0.5999</formula>
    </cfRule>
    <cfRule type="cellIs" dxfId="254" priority="248" operator="between">
      <formula>0.6</formula>
      <formula>0.6999</formula>
    </cfRule>
    <cfRule type="cellIs" dxfId="253" priority="249" operator="between">
      <formula>0.7</formula>
      <formula>0.7999</formula>
    </cfRule>
    <cfRule type="cellIs" dxfId="252" priority="250" operator="greaterThan">
      <formula>0.7999</formula>
    </cfRule>
  </conditionalFormatting>
  <conditionalFormatting sqref="P78">
    <cfRule type="cellIs" dxfId="251" priority="241" operator="lessThan">
      <formula>0.4</formula>
    </cfRule>
    <cfRule type="cellIs" dxfId="250" priority="242" operator="between">
      <formula>0.4</formula>
      <formula>0.5999</formula>
    </cfRule>
    <cfRule type="cellIs" dxfId="249" priority="243" operator="between">
      <formula>0.6</formula>
      <formula>0.6999</formula>
    </cfRule>
    <cfRule type="cellIs" dxfId="248" priority="244" operator="between">
      <formula>0.7</formula>
      <formula>0.7999</formula>
    </cfRule>
    <cfRule type="cellIs" dxfId="247" priority="245" operator="greaterThan">
      <formula>0.7999</formula>
    </cfRule>
  </conditionalFormatting>
  <conditionalFormatting sqref="S78">
    <cfRule type="cellIs" dxfId="246" priority="236" operator="lessThan">
      <formula>0.4</formula>
    </cfRule>
    <cfRule type="cellIs" dxfId="245" priority="237" operator="between">
      <formula>0.4</formula>
      <formula>0.5999</formula>
    </cfRule>
    <cfRule type="cellIs" dxfId="244" priority="238" operator="between">
      <formula>0.6</formula>
      <formula>0.6999</formula>
    </cfRule>
    <cfRule type="cellIs" dxfId="243" priority="239" operator="between">
      <formula>0.7</formula>
      <formula>0.7999</formula>
    </cfRule>
    <cfRule type="cellIs" dxfId="242" priority="240" operator="greaterThan">
      <formula>0.7999</formula>
    </cfRule>
  </conditionalFormatting>
  <conditionalFormatting sqref="P83:P84 P86">
    <cfRule type="cellIs" dxfId="241" priority="231" operator="lessThan">
      <formula>0.4</formula>
    </cfRule>
    <cfRule type="cellIs" dxfId="240" priority="232" operator="between">
      <formula>0.4</formula>
      <formula>0.5999</formula>
    </cfRule>
    <cfRule type="cellIs" dxfId="239" priority="233" operator="between">
      <formula>0.6</formula>
      <formula>0.6999</formula>
    </cfRule>
    <cfRule type="cellIs" dxfId="238" priority="234" operator="between">
      <formula>0.7</formula>
      <formula>0.7999</formula>
    </cfRule>
    <cfRule type="cellIs" dxfId="237" priority="235" operator="greaterThan">
      <formula>0.7999</formula>
    </cfRule>
  </conditionalFormatting>
  <conditionalFormatting sqref="S83:S84 S86">
    <cfRule type="cellIs" dxfId="236" priority="226" operator="lessThan">
      <formula>0.4</formula>
    </cfRule>
    <cfRule type="cellIs" dxfId="235" priority="227" operator="between">
      <formula>0.4</formula>
      <formula>0.5999</formula>
    </cfRule>
    <cfRule type="cellIs" dxfId="234" priority="228" operator="between">
      <formula>0.6</formula>
      <formula>0.6999</formula>
    </cfRule>
    <cfRule type="cellIs" dxfId="233" priority="229" operator="between">
      <formula>0.7</formula>
      <formula>0.7999</formula>
    </cfRule>
    <cfRule type="cellIs" dxfId="232" priority="230" operator="greaterThan">
      <formula>0.7999</formula>
    </cfRule>
  </conditionalFormatting>
  <conditionalFormatting sqref="P88">
    <cfRule type="cellIs" dxfId="231" priority="221" operator="lessThan">
      <formula>0.4</formula>
    </cfRule>
    <cfRule type="cellIs" dxfId="230" priority="222" operator="between">
      <formula>0.4</formula>
      <formula>0.5999</formula>
    </cfRule>
    <cfRule type="cellIs" dxfId="229" priority="223" operator="between">
      <formula>0.6</formula>
      <formula>0.6999</formula>
    </cfRule>
    <cfRule type="cellIs" dxfId="228" priority="224" operator="between">
      <formula>0.7</formula>
      <formula>0.7999</formula>
    </cfRule>
    <cfRule type="cellIs" dxfId="227" priority="225" operator="greaterThan">
      <formula>0.7999</formula>
    </cfRule>
  </conditionalFormatting>
  <conditionalFormatting sqref="S88">
    <cfRule type="cellIs" dxfId="226" priority="216" operator="lessThan">
      <formula>0.4</formula>
    </cfRule>
    <cfRule type="cellIs" dxfId="225" priority="217" operator="between">
      <formula>0.4</formula>
      <formula>0.5999</formula>
    </cfRule>
    <cfRule type="cellIs" dxfId="224" priority="218" operator="between">
      <formula>0.6</formula>
      <formula>0.6999</formula>
    </cfRule>
    <cfRule type="cellIs" dxfId="223" priority="219" operator="between">
      <formula>0.7</formula>
      <formula>0.7999</formula>
    </cfRule>
    <cfRule type="cellIs" dxfId="222" priority="220" operator="greaterThan">
      <formula>0.7999</formula>
    </cfRule>
  </conditionalFormatting>
  <conditionalFormatting sqref="P106">
    <cfRule type="cellIs" dxfId="221" priority="211" operator="lessThan">
      <formula>0.4</formula>
    </cfRule>
    <cfRule type="cellIs" dxfId="220" priority="212" operator="between">
      <formula>0.4</formula>
      <formula>0.5999</formula>
    </cfRule>
    <cfRule type="cellIs" dxfId="219" priority="213" operator="between">
      <formula>0.6</formula>
      <formula>0.6999</formula>
    </cfRule>
    <cfRule type="cellIs" dxfId="218" priority="214" operator="between">
      <formula>0.7</formula>
      <formula>0.7999</formula>
    </cfRule>
    <cfRule type="cellIs" dxfId="217" priority="215" operator="greaterThan">
      <formula>0.7999</formula>
    </cfRule>
  </conditionalFormatting>
  <conditionalFormatting sqref="S106">
    <cfRule type="cellIs" dxfId="216" priority="206" operator="lessThan">
      <formula>0.4</formula>
    </cfRule>
    <cfRule type="cellIs" dxfId="215" priority="207" operator="between">
      <formula>0.4</formula>
      <formula>0.5999</formula>
    </cfRule>
    <cfRule type="cellIs" dxfId="214" priority="208" operator="between">
      <formula>0.6</formula>
      <formula>0.6999</formula>
    </cfRule>
    <cfRule type="cellIs" dxfId="213" priority="209" operator="between">
      <formula>0.7</formula>
      <formula>0.7999</formula>
    </cfRule>
    <cfRule type="cellIs" dxfId="212" priority="210" operator="greaterThan">
      <formula>0.7999</formula>
    </cfRule>
  </conditionalFormatting>
  <conditionalFormatting sqref="P102">
    <cfRule type="cellIs" dxfId="211" priority="201" operator="lessThan">
      <formula>0.4</formula>
    </cfRule>
    <cfRule type="cellIs" dxfId="210" priority="202" operator="between">
      <formula>0.4</formula>
      <formula>0.5999</formula>
    </cfRule>
    <cfRule type="cellIs" dxfId="209" priority="203" operator="between">
      <formula>0.6</formula>
      <formula>0.6999</formula>
    </cfRule>
    <cfRule type="cellIs" dxfId="208" priority="204" operator="between">
      <formula>0.7</formula>
      <formula>0.7999</formula>
    </cfRule>
    <cfRule type="cellIs" dxfId="207" priority="205" operator="greaterThan">
      <formula>0.7999</formula>
    </cfRule>
  </conditionalFormatting>
  <conditionalFormatting sqref="S102">
    <cfRule type="cellIs" dxfId="206" priority="196" operator="lessThan">
      <formula>0.4</formula>
    </cfRule>
    <cfRule type="cellIs" dxfId="205" priority="197" operator="between">
      <formula>0.4</formula>
      <formula>0.5999</formula>
    </cfRule>
    <cfRule type="cellIs" dxfId="204" priority="198" operator="between">
      <formula>0.6</formula>
      <formula>0.6999</formula>
    </cfRule>
    <cfRule type="cellIs" dxfId="203" priority="199" operator="between">
      <formula>0.7</formula>
      <formula>0.7999</formula>
    </cfRule>
    <cfRule type="cellIs" dxfId="202" priority="200" operator="greaterThan">
      <formula>0.7999</formula>
    </cfRule>
  </conditionalFormatting>
  <conditionalFormatting sqref="P100">
    <cfRule type="cellIs" dxfId="201" priority="191" operator="lessThan">
      <formula>0.4</formula>
    </cfRule>
    <cfRule type="cellIs" dxfId="200" priority="192" operator="between">
      <formula>0.4</formula>
      <formula>0.5999</formula>
    </cfRule>
    <cfRule type="cellIs" dxfId="199" priority="193" operator="between">
      <formula>0.6</formula>
      <formula>0.6999</formula>
    </cfRule>
    <cfRule type="cellIs" dxfId="198" priority="194" operator="between">
      <formula>0.7</formula>
      <formula>0.7999</formula>
    </cfRule>
    <cfRule type="cellIs" dxfId="197" priority="195" operator="greaterThan">
      <formula>0.7999</formula>
    </cfRule>
  </conditionalFormatting>
  <conditionalFormatting sqref="S100">
    <cfRule type="cellIs" dxfId="196" priority="186" operator="lessThan">
      <formula>0.4</formula>
    </cfRule>
    <cfRule type="cellIs" dxfId="195" priority="187" operator="between">
      <formula>0.4</formula>
      <formula>0.5999</formula>
    </cfRule>
    <cfRule type="cellIs" dxfId="194" priority="188" operator="between">
      <formula>0.6</formula>
      <formula>0.6999</formula>
    </cfRule>
    <cfRule type="cellIs" dxfId="193" priority="189" operator="between">
      <formula>0.7</formula>
      <formula>0.7999</formula>
    </cfRule>
    <cfRule type="cellIs" dxfId="192" priority="190" operator="greaterThan">
      <formula>0.7999</formula>
    </cfRule>
  </conditionalFormatting>
  <conditionalFormatting sqref="P96">
    <cfRule type="cellIs" dxfId="191" priority="181" operator="lessThan">
      <formula>0.4</formula>
    </cfRule>
    <cfRule type="cellIs" dxfId="190" priority="182" operator="between">
      <formula>0.4</formula>
      <formula>0.5999</formula>
    </cfRule>
    <cfRule type="cellIs" dxfId="189" priority="183" operator="between">
      <formula>0.6</formula>
      <formula>0.6999</formula>
    </cfRule>
    <cfRule type="cellIs" dxfId="188" priority="184" operator="between">
      <formula>0.7</formula>
      <formula>0.7999</formula>
    </cfRule>
    <cfRule type="cellIs" dxfId="187" priority="185" operator="greaterThan">
      <formula>0.7999</formula>
    </cfRule>
  </conditionalFormatting>
  <conditionalFormatting sqref="S96">
    <cfRule type="cellIs" dxfId="186" priority="176" operator="lessThan">
      <formula>0.4</formula>
    </cfRule>
    <cfRule type="cellIs" dxfId="185" priority="177" operator="between">
      <formula>0.4</formula>
      <formula>0.5999</formula>
    </cfRule>
    <cfRule type="cellIs" dxfId="184" priority="178" operator="between">
      <formula>0.6</formula>
      <formula>0.6999</formula>
    </cfRule>
    <cfRule type="cellIs" dxfId="183" priority="179" operator="between">
      <formula>0.7</formula>
      <formula>0.7999</formula>
    </cfRule>
    <cfRule type="cellIs" dxfId="182" priority="180" operator="greaterThan">
      <formula>0.7999</formula>
    </cfRule>
  </conditionalFormatting>
  <conditionalFormatting sqref="P93">
    <cfRule type="cellIs" dxfId="181" priority="171" operator="lessThan">
      <formula>0.4</formula>
    </cfRule>
    <cfRule type="cellIs" dxfId="180" priority="172" operator="between">
      <formula>0.4</formula>
      <formula>0.5999</formula>
    </cfRule>
    <cfRule type="cellIs" dxfId="179" priority="173" operator="between">
      <formula>0.6</formula>
      <formula>0.6999</formula>
    </cfRule>
    <cfRule type="cellIs" dxfId="178" priority="174" operator="between">
      <formula>0.7</formula>
      <formula>0.7999</formula>
    </cfRule>
    <cfRule type="cellIs" dxfId="177" priority="175" operator="greaterThan">
      <formula>0.7999</formula>
    </cfRule>
  </conditionalFormatting>
  <conditionalFormatting sqref="S93">
    <cfRule type="cellIs" dxfId="176" priority="166" operator="lessThan">
      <formula>0.4</formula>
    </cfRule>
    <cfRule type="cellIs" dxfId="175" priority="167" operator="between">
      <formula>0.4</formula>
      <formula>0.5999</formula>
    </cfRule>
    <cfRule type="cellIs" dxfId="174" priority="168" operator="between">
      <formula>0.6</formula>
      <formula>0.6999</formula>
    </cfRule>
    <cfRule type="cellIs" dxfId="173" priority="169" operator="between">
      <formula>0.7</formula>
      <formula>0.7999</formula>
    </cfRule>
    <cfRule type="cellIs" dxfId="172" priority="170" operator="greaterThan">
      <formula>0.7999</formula>
    </cfRule>
  </conditionalFormatting>
  <conditionalFormatting sqref="P76">
    <cfRule type="cellIs" dxfId="171" priority="161" operator="lessThan">
      <formula>0.4</formula>
    </cfRule>
    <cfRule type="cellIs" dxfId="170" priority="162" operator="between">
      <formula>0.4</formula>
      <formula>0.5999</formula>
    </cfRule>
    <cfRule type="cellIs" dxfId="169" priority="163" operator="between">
      <formula>0.6</formula>
      <formula>0.6999</formula>
    </cfRule>
    <cfRule type="cellIs" dxfId="168" priority="164" operator="between">
      <formula>0.7</formula>
      <formula>0.7999</formula>
    </cfRule>
    <cfRule type="cellIs" dxfId="167" priority="165" operator="greaterThan">
      <formula>0.7999</formula>
    </cfRule>
  </conditionalFormatting>
  <conditionalFormatting sqref="S76">
    <cfRule type="cellIs" dxfId="166" priority="156" operator="lessThan">
      <formula>0.4</formula>
    </cfRule>
    <cfRule type="cellIs" dxfId="165" priority="157" operator="between">
      <formula>0.4</formula>
      <formula>0.5999</formula>
    </cfRule>
    <cfRule type="cellIs" dxfId="164" priority="158" operator="between">
      <formula>0.6</formula>
      <formula>0.6999</formula>
    </cfRule>
    <cfRule type="cellIs" dxfId="163" priority="159" operator="between">
      <formula>0.7</formula>
      <formula>0.7999</formula>
    </cfRule>
    <cfRule type="cellIs" dxfId="162" priority="160" operator="greaterThan">
      <formula>0.7999</formula>
    </cfRule>
  </conditionalFormatting>
  <conditionalFormatting sqref="P73">
    <cfRule type="cellIs" dxfId="161" priority="151" operator="lessThan">
      <formula>0.4</formula>
    </cfRule>
    <cfRule type="cellIs" dxfId="160" priority="152" operator="between">
      <formula>0.4</formula>
      <formula>0.5999</formula>
    </cfRule>
    <cfRule type="cellIs" dxfId="159" priority="153" operator="between">
      <formula>0.6</formula>
      <formula>0.6999</formula>
    </cfRule>
    <cfRule type="cellIs" dxfId="158" priority="154" operator="between">
      <formula>0.7</formula>
      <formula>0.7999</formula>
    </cfRule>
    <cfRule type="cellIs" dxfId="157" priority="155" operator="greaterThan">
      <formula>0.7999</formula>
    </cfRule>
  </conditionalFormatting>
  <conditionalFormatting sqref="S73">
    <cfRule type="cellIs" dxfId="156" priority="146" operator="lessThan">
      <formula>0.4</formula>
    </cfRule>
    <cfRule type="cellIs" dxfId="155" priority="147" operator="between">
      <formula>0.4</formula>
      <formula>0.5999</formula>
    </cfRule>
    <cfRule type="cellIs" dxfId="154" priority="148" operator="between">
      <formula>0.6</formula>
      <formula>0.6999</formula>
    </cfRule>
    <cfRule type="cellIs" dxfId="153" priority="149" operator="between">
      <formula>0.7</formula>
      <formula>0.7999</formula>
    </cfRule>
    <cfRule type="cellIs" dxfId="152" priority="150" operator="greaterThan">
      <formula>0.7999</formula>
    </cfRule>
  </conditionalFormatting>
  <conditionalFormatting sqref="S56">
    <cfRule type="cellIs" dxfId="151" priority="141" operator="lessThan">
      <formula>0.4</formula>
    </cfRule>
    <cfRule type="cellIs" dxfId="150" priority="142" operator="between">
      <formula>0.4</formula>
      <formula>0.5999</formula>
    </cfRule>
    <cfRule type="cellIs" dxfId="149" priority="143" operator="between">
      <formula>0.6</formula>
      <formula>0.6999</formula>
    </cfRule>
    <cfRule type="cellIs" dxfId="148" priority="144" operator="between">
      <formula>0.7</formula>
      <formula>0.7999</formula>
    </cfRule>
    <cfRule type="cellIs" dxfId="147" priority="145" operator="greaterThan">
      <formula>0.7999</formula>
    </cfRule>
  </conditionalFormatting>
  <conditionalFormatting sqref="P104">
    <cfRule type="cellIs" dxfId="146" priority="136" operator="lessThan">
      <formula>0.4</formula>
    </cfRule>
    <cfRule type="cellIs" dxfId="145" priority="137" operator="between">
      <formula>0.4</formula>
      <formula>0.5999</formula>
    </cfRule>
    <cfRule type="cellIs" dxfId="144" priority="138" operator="between">
      <formula>0.6</formula>
      <formula>0.6999</formula>
    </cfRule>
    <cfRule type="cellIs" dxfId="143" priority="139" operator="between">
      <formula>0.7</formula>
      <formula>0.7999</formula>
    </cfRule>
    <cfRule type="cellIs" dxfId="142" priority="140" operator="greaterThan">
      <formula>0.7999</formula>
    </cfRule>
  </conditionalFormatting>
  <conditionalFormatting sqref="S104">
    <cfRule type="cellIs" dxfId="141" priority="131" operator="lessThan">
      <formula>0.4</formula>
    </cfRule>
    <cfRule type="cellIs" dxfId="140" priority="132" operator="between">
      <formula>0.4</formula>
      <formula>0.5999</formula>
    </cfRule>
    <cfRule type="cellIs" dxfId="139" priority="133" operator="between">
      <formula>0.6</formula>
      <formula>0.6999</formula>
    </cfRule>
    <cfRule type="cellIs" dxfId="138" priority="134" operator="between">
      <formula>0.7</formula>
      <formula>0.7999</formula>
    </cfRule>
    <cfRule type="cellIs" dxfId="137" priority="135" operator="greaterThan">
      <formula>0.7999</formula>
    </cfRule>
  </conditionalFormatting>
  <conditionalFormatting sqref="P108">
    <cfRule type="cellIs" dxfId="136" priority="126" operator="lessThan">
      <formula>0.4</formula>
    </cfRule>
    <cfRule type="cellIs" dxfId="135" priority="127" operator="between">
      <formula>0.4</formula>
      <formula>0.5999</formula>
    </cfRule>
    <cfRule type="cellIs" dxfId="134" priority="128" operator="between">
      <formula>0.6</formula>
      <formula>0.6999</formula>
    </cfRule>
    <cfRule type="cellIs" dxfId="133" priority="129" operator="between">
      <formula>0.7</formula>
      <formula>0.7999</formula>
    </cfRule>
    <cfRule type="cellIs" dxfId="132" priority="130" operator="greaterThan">
      <formula>0.7999</formula>
    </cfRule>
  </conditionalFormatting>
  <conditionalFormatting sqref="S108">
    <cfRule type="cellIs" dxfId="131" priority="121" operator="lessThan">
      <formula>0.4</formula>
    </cfRule>
    <cfRule type="cellIs" dxfId="130" priority="122" operator="between">
      <formula>0.4</formula>
      <formula>0.5999</formula>
    </cfRule>
    <cfRule type="cellIs" dxfId="129" priority="123" operator="between">
      <formula>0.6</formula>
      <formula>0.6999</formula>
    </cfRule>
    <cfRule type="cellIs" dxfId="128" priority="124" operator="between">
      <formula>0.7</formula>
      <formula>0.7999</formula>
    </cfRule>
    <cfRule type="cellIs" dxfId="127" priority="125" operator="greaterThan">
      <formula>0.7999</formula>
    </cfRule>
  </conditionalFormatting>
  <conditionalFormatting sqref="P103">
    <cfRule type="cellIs" dxfId="126" priority="116" operator="lessThan">
      <formula>0.4</formula>
    </cfRule>
    <cfRule type="cellIs" dxfId="125" priority="117" operator="between">
      <formula>0.4</formula>
      <formula>0.5999</formula>
    </cfRule>
    <cfRule type="cellIs" dxfId="124" priority="118" operator="between">
      <formula>0.6</formula>
      <formula>0.6999</formula>
    </cfRule>
    <cfRule type="cellIs" dxfId="123" priority="119" operator="between">
      <formula>0.7</formula>
      <formula>0.7999</formula>
    </cfRule>
    <cfRule type="cellIs" dxfId="122" priority="120" operator="greaterThan">
      <formula>0.7999</formula>
    </cfRule>
  </conditionalFormatting>
  <conditionalFormatting sqref="S103">
    <cfRule type="cellIs" dxfId="121" priority="111" operator="lessThan">
      <formula>0.4</formula>
    </cfRule>
    <cfRule type="cellIs" dxfId="120" priority="112" operator="between">
      <formula>0.4</formula>
      <formula>0.5999</formula>
    </cfRule>
    <cfRule type="cellIs" dxfId="119" priority="113" operator="between">
      <formula>0.6</formula>
      <formula>0.6999</formula>
    </cfRule>
    <cfRule type="cellIs" dxfId="118" priority="114" operator="between">
      <formula>0.7</formula>
      <formula>0.7999</formula>
    </cfRule>
    <cfRule type="cellIs" dxfId="117" priority="115" operator="greaterThan">
      <formula>0.7999</formula>
    </cfRule>
  </conditionalFormatting>
  <conditionalFormatting sqref="P85">
    <cfRule type="cellIs" dxfId="116" priority="106" operator="lessThan">
      <formula>0.4</formula>
    </cfRule>
    <cfRule type="cellIs" dxfId="115" priority="107" operator="between">
      <formula>0.4</formula>
      <formula>0.5999</formula>
    </cfRule>
    <cfRule type="cellIs" dxfId="114" priority="108" operator="between">
      <formula>0.6</formula>
      <formula>0.6999</formula>
    </cfRule>
    <cfRule type="cellIs" dxfId="113" priority="109" operator="between">
      <formula>0.7</formula>
      <formula>0.7999</formula>
    </cfRule>
    <cfRule type="cellIs" dxfId="112" priority="110" operator="greaterThan">
      <formula>0.7999</formula>
    </cfRule>
  </conditionalFormatting>
  <conditionalFormatting sqref="S85">
    <cfRule type="cellIs" dxfId="111" priority="101" operator="lessThan">
      <formula>0.4</formula>
    </cfRule>
    <cfRule type="cellIs" dxfId="110" priority="102" operator="between">
      <formula>0.4</formula>
      <formula>0.5999</formula>
    </cfRule>
    <cfRule type="cellIs" dxfId="109" priority="103" operator="between">
      <formula>0.6</formula>
      <formula>0.6999</formula>
    </cfRule>
    <cfRule type="cellIs" dxfId="108" priority="104" operator="between">
      <formula>0.7</formula>
      <formula>0.7999</formula>
    </cfRule>
    <cfRule type="cellIs" dxfId="107" priority="105" operator="greaterThan">
      <formula>0.7999</formula>
    </cfRule>
  </conditionalFormatting>
  <conditionalFormatting sqref="P77">
    <cfRule type="cellIs" dxfId="106" priority="96" operator="lessThan">
      <formula>0.4</formula>
    </cfRule>
    <cfRule type="cellIs" dxfId="105" priority="97" operator="between">
      <formula>0.4</formula>
      <formula>0.5999</formula>
    </cfRule>
    <cfRule type="cellIs" dxfId="104" priority="98" operator="between">
      <formula>0.6</formula>
      <formula>0.6999</formula>
    </cfRule>
    <cfRule type="cellIs" dxfId="103" priority="99" operator="between">
      <formula>0.7</formula>
      <formula>0.7999</formula>
    </cfRule>
    <cfRule type="cellIs" dxfId="102" priority="100" operator="greaterThan">
      <formula>0.7999</formula>
    </cfRule>
  </conditionalFormatting>
  <conditionalFormatting sqref="S77">
    <cfRule type="cellIs" dxfId="101" priority="91" operator="lessThan">
      <formula>0.4</formula>
    </cfRule>
    <cfRule type="cellIs" dxfId="100" priority="92" operator="between">
      <formula>0.4</formula>
      <formula>0.5999</formula>
    </cfRule>
    <cfRule type="cellIs" dxfId="99" priority="93" operator="between">
      <formula>0.6</formula>
      <formula>0.6999</formula>
    </cfRule>
    <cfRule type="cellIs" dxfId="98" priority="94" operator="between">
      <formula>0.7</formula>
      <formula>0.7999</formula>
    </cfRule>
    <cfRule type="cellIs" dxfId="97" priority="95" operator="greaterThan">
      <formula>0.7999</formula>
    </cfRule>
  </conditionalFormatting>
  <conditionalFormatting sqref="P42">
    <cfRule type="cellIs" dxfId="96" priority="86" operator="lessThan">
      <formula>0.4</formula>
    </cfRule>
    <cfRule type="cellIs" dxfId="95" priority="87" operator="between">
      <formula>0.4</formula>
      <formula>0.5999</formula>
    </cfRule>
    <cfRule type="cellIs" dxfId="94" priority="88" operator="between">
      <formula>0.6</formula>
      <formula>0.6999</formula>
    </cfRule>
    <cfRule type="cellIs" dxfId="93" priority="89" operator="between">
      <formula>0.7</formula>
      <formula>0.7999</formula>
    </cfRule>
    <cfRule type="cellIs" dxfId="92" priority="90" operator="greaterThan">
      <formula>0.7999</formula>
    </cfRule>
  </conditionalFormatting>
  <conditionalFormatting sqref="S42">
    <cfRule type="cellIs" dxfId="91" priority="81" operator="lessThan">
      <formula>0.4</formula>
    </cfRule>
    <cfRule type="cellIs" dxfId="90" priority="82" operator="between">
      <formula>0.4</formula>
      <formula>0.5999</formula>
    </cfRule>
    <cfRule type="cellIs" dxfId="89" priority="83" operator="between">
      <formula>0.6</formula>
      <formula>0.6999</formula>
    </cfRule>
    <cfRule type="cellIs" dxfId="88" priority="84" operator="between">
      <formula>0.7</formula>
      <formula>0.7999</formula>
    </cfRule>
    <cfRule type="cellIs" dxfId="87" priority="85" operator="greaterThan">
      <formula>0.7999</formula>
    </cfRule>
  </conditionalFormatting>
  <conditionalFormatting sqref="P33">
    <cfRule type="cellIs" dxfId="86" priority="76" operator="lessThan">
      <formula>0.4</formula>
    </cfRule>
    <cfRule type="cellIs" dxfId="85" priority="77" operator="between">
      <formula>0.4</formula>
      <formula>0.5999</formula>
    </cfRule>
    <cfRule type="cellIs" dxfId="84" priority="78" operator="between">
      <formula>0.6</formula>
      <formula>0.6999</formula>
    </cfRule>
    <cfRule type="cellIs" dxfId="83" priority="79" operator="between">
      <formula>0.7</formula>
      <formula>0.7999</formula>
    </cfRule>
    <cfRule type="cellIs" dxfId="82" priority="80" operator="greaterThan">
      <formula>0.7999</formula>
    </cfRule>
  </conditionalFormatting>
  <conditionalFormatting sqref="S33">
    <cfRule type="cellIs" dxfId="81" priority="71" operator="lessThan">
      <formula>0.4</formula>
    </cfRule>
    <cfRule type="cellIs" dxfId="80" priority="72" operator="between">
      <formula>0.4</formula>
      <formula>0.5999</formula>
    </cfRule>
    <cfRule type="cellIs" dxfId="79" priority="73" operator="between">
      <formula>0.6</formula>
      <formula>0.6999</formula>
    </cfRule>
    <cfRule type="cellIs" dxfId="78" priority="74" operator="between">
      <formula>0.7</formula>
      <formula>0.7999</formula>
    </cfRule>
    <cfRule type="cellIs" dxfId="77" priority="75" operator="greaterThan">
      <formula>0.7999</formula>
    </cfRule>
  </conditionalFormatting>
  <conditionalFormatting sqref="P45">
    <cfRule type="cellIs" dxfId="76" priority="66" operator="lessThan">
      <formula>0.4</formula>
    </cfRule>
    <cfRule type="cellIs" dxfId="75" priority="67" operator="between">
      <formula>0.4</formula>
      <formula>0.5999</formula>
    </cfRule>
    <cfRule type="cellIs" dxfId="74" priority="68" operator="between">
      <formula>0.6</formula>
      <formula>0.6999</formula>
    </cfRule>
    <cfRule type="cellIs" dxfId="73" priority="69" operator="between">
      <formula>0.7</formula>
      <formula>0.7999</formula>
    </cfRule>
    <cfRule type="cellIs" dxfId="72" priority="70" operator="greaterThan">
      <formula>0.7999</formula>
    </cfRule>
  </conditionalFormatting>
  <conditionalFormatting sqref="S45">
    <cfRule type="cellIs" dxfId="71" priority="61" operator="lessThan">
      <formula>0.4</formula>
    </cfRule>
    <cfRule type="cellIs" dxfId="70" priority="62" operator="between">
      <formula>0.4</formula>
      <formula>0.5999</formula>
    </cfRule>
    <cfRule type="cellIs" dxfId="69" priority="63" operator="between">
      <formula>0.6</formula>
      <formula>0.6999</formula>
    </cfRule>
    <cfRule type="cellIs" dxfId="68" priority="64" operator="between">
      <formula>0.7</formula>
      <formula>0.7999</formula>
    </cfRule>
    <cfRule type="cellIs" dxfId="67" priority="65" operator="greaterThan">
      <formula>0.7999</formula>
    </cfRule>
  </conditionalFormatting>
  <conditionalFormatting sqref="P105">
    <cfRule type="cellIs" dxfId="66" priority="56" operator="lessThan">
      <formula>0.4</formula>
    </cfRule>
    <cfRule type="cellIs" dxfId="65" priority="57" operator="between">
      <formula>0.4</formula>
      <formula>0.5999</formula>
    </cfRule>
    <cfRule type="cellIs" dxfId="64" priority="58" operator="between">
      <formula>0.6</formula>
      <formula>0.6999</formula>
    </cfRule>
    <cfRule type="cellIs" dxfId="63" priority="59" operator="between">
      <formula>0.7</formula>
      <formula>0.7999</formula>
    </cfRule>
    <cfRule type="cellIs" dxfId="62" priority="60" operator="greaterThan">
      <formula>0.7999</formula>
    </cfRule>
  </conditionalFormatting>
  <conditionalFormatting sqref="S105">
    <cfRule type="cellIs" dxfId="61" priority="51" operator="lessThan">
      <formula>0.4</formula>
    </cfRule>
    <cfRule type="cellIs" dxfId="60" priority="52" operator="between">
      <formula>0.4</formula>
      <formula>0.5999</formula>
    </cfRule>
    <cfRule type="cellIs" dxfId="59" priority="53" operator="between">
      <formula>0.6</formula>
      <formula>0.6999</formula>
    </cfRule>
    <cfRule type="cellIs" dxfId="58" priority="54" operator="between">
      <formula>0.7</formula>
      <formula>0.7999</formula>
    </cfRule>
    <cfRule type="cellIs" dxfId="57" priority="55" operator="greaterThan">
      <formula>0.7999</formula>
    </cfRule>
  </conditionalFormatting>
  <conditionalFormatting sqref="P35">
    <cfRule type="cellIs" dxfId="56" priority="46" operator="lessThan">
      <formula>0.4</formula>
    </cfRule>
    <cfRule type="cellIs" dxfId="55" priority="47" operator="between">
      <formula>0.4</formula>
      <formula>0.5999</formula>
    </cfRule>
    <cfRule type="cellIs" dxfId="54" priority="48" operator="between">
      <formula>0.6</formula>
      <formula>0.6999</formula>
    </cfRule>
    <cfRule type="cellIs" dxfId="53" priority="49" operator="between">
      <formula>0.7</formula>
      <formula>0.7999</formula>
    </cfRule>
    <cfRule type="cellIs" dxfId="52" priority="50" operator="greaterThan">
      <formula>0.7999</formula>
    </cfRule>
  </conditionalFormatting>
  <conditionalFormatting sqref="S35">
    <cfRule type="cellIs" dxfId="51" priority="41" operator="lessThan">
      <formula>0.4</formula>
    </cfRule>
    <cfRule type="cellIs" dxfId="50" priority="42" operator="between">
      <formula>0.4</formula>
      <formula>0.5999</formula>
    </cfRule>
    <cfRule type="cellIs" dxfId="49" priority="43" operator="between">
      <formula>0.6</formula>
      <formula>0.6999</formula>
    </cfRule>
    <cfRule type="cellIs" dxfId="48" priority="44" operator="between">
      <formula>0.7</formula>
      <formula>0.7999</formula>
    </cfRule>
    <cfRule type="cellIs" dxfId="47" priority="45" operator="greaterThan">
      <formula>0.7999</formula>
    </cfRule>
  </conditionalFormatting>
  <conditionalFormatting sqref="P50">
    <cfRule type="cellIs" dxfId="46" priority="36" operator="lessThan">
      <formula>0.4</formula>
    </cfRule>
    <cfRule type="cellIs" dxfId="45" priority="37" operator="between">
      <formula>0.4</formula>
      <formula>0.5999</formula>
    </cfRule>
    <cfRule type="cellIs" dxfId="44" priority="38" operator="between">
      <formula>0.6</formula>
      <formula>0.6999</formula>
    </cfRule>
    <cfRule type="cellIs" dxfId="43" priority="39" operator="between">
      <formula>0.7</formula>
      <formula>0.7999</formula>
    </cfRule>
    <cfRule type="cellIs" dxfId="42" priority="40" operator="greaterThan">
      <formula>0.7999</formula>
    </cfRule>
  </conditionalFormatting>
  <conditionalFormatting sqref="S50">
    <cfRule type="cellIs" dxfId="41" priority="31" operator="lessThan">
      <formula>0.4</formula>
    </cfRule>
    <cfRule type="cellIs" dxfId="40" priority="32" operator="between">
      <formula>0.4</formula>
      <formula>0.5999</formula>
    </cfRule>
    <cfRule type="cellIs" dxfId="39" priority="33" operator="between">
      <formula>0.6</formula>
      <formula>0.6999</formula>
    </cfRule>
    <cfRule type="cellIs" dxfId="38" priority="34" operator="between">
      <formula>0.7</formula>
      <formula>0.7999</formula>
    </cfRule>
    <cfRule type="cellIs" dxfId="37" priority="35" operator="greaterThan">
      <formula>0.7999</formula>
    </cfRule>
  </conditionalFormatting>
  <conditionalFormatting sqref="S6">
    <cfRule type="cellIs" dxfId="36" priority="26" operator="lessThan">
      <formula>0.4</formula>
    </cfRule>
    <cfRule type="cellIs" dxfId="35" priority="27" operator="between">
      <formula>0.4</formula>
      <formula>0.5999</formula>
    </cfRule>
    <cfRule type="cellIs" dxfId="34" priority="28" operator="between">
      <formula>0.6</formula>
      <formula>0.6999</formula>
    </cfRule>
    <cfRule type="cellIs" dxfId="33" priority="29" operator="between">
      <formula>0.7</formula>
      <formula>0.7999</formula>
    </cfRule>
    <cfRule type="cellIs" dxfId="32" priority="30" operator="greaterThan">
      <formula>0.7999</formula>
    </cfRule>
  </conditionalFormatting>
  <conditionalFormatting sqref="S8">
    <cfRule type="cellIs" dxfId="31" priority="21" operator="lessThan">
      <formula>0.4</formula>
    </cfRule>
    <cfRule type="cellIs" dxfId="30" priority="22" operator="between">
      <formula>0.4</formula>
      <formula>0.5999</formula>
    </cfRule>
    <cfRule type="cellIs" dxfId="29" priority="23" operator="between">
      <formula>0.6</formula>
      <formula>0.6999</formula>
    </cfRule>
    <cfRule type="cellIs" dxfId="28" priority="24" operator="between">
      <formula>0.7</formula>
      <formula>0.7999</formula>
    </cfRule>
    <cfRule type="cellIs" dxfId="27" priority="25" operator="greaterThan">
      <formula>0.7999</formula>
    </cfRule>
  </conditionalFormatting>
  <conditionalFormatting sqref="P70">
    <cfRule type="cellIs" dxfId="26" priority="16" operator="lessThan">
      <formula>0.4</formula>
    </cfRule>
    <cfRule type="cellIs" dxfId="25" priority="17" operator="between">
      <formula>0.4</formula>
      <formula>0.5999</formula>
    </cfRule>
    <cfRule type="cellIs" dxfId="24" priority="18" operator="between">
      <formula>0.6</formula>
      <formula>0.6999</formula>
    </cfRule>
    <cfRule type="cellIs" dxfId="23" priority="19" operator="between">
      <formula>0.7</formula>
      <formula>0.7999</formula>
    </cfRule>
    <cfRule type="cellIs" dxfId="22" priority="20" operator="greaterThan">
      <formula>0.7999</formula>
    </cfRule>
  </conditionalFormatting>
  <conditionalFormatting sqref="S70">
    <cfRule type="cellIs" dxfId="21" priority="11" operator="lessThan">
      <formula>0.4</formula>
    </cfRule>
    <cfRule type="cellIs" dxfId="20" priority="12" operator="between">
      <formula>0.4</formula>
      <formula>0.5999</formula>
    </cfRule>
    <cfRule type="cellIs" dxfId="19" priority="13" operator="between">
      <formula>0.6</formula>
      <formula>0.6999</formula>
    </cfRule>
    <cfRule type="cellIs" dxfId="18" priority="14" operator="between">
      <formula>0.7</formula>
      <formula>0.7999</formula>
    </cfRule>
    <cfRule type="cellIs" dxfId="17" priority="15" operator="greaterThan">
      <formula>0.7999</formula>
    </cfRule>
  </conditionalFormatting>
  <conditionalFormatting sqref="S30">
    <cfRule type="cellIs" dxfId="16" priority="6" operator="lessThan">
      <formula>0.4</formula>
    </cfRule>
    <cfRule type="cellIs" dxfId="15" priority="7" operator="between">
      <formula>0.4</formula>
      <formula>0.5999</formula>
    </cfRule>
    <cfRule type="cellIs" dxfId="14" priority="8" operator="between">
      <formula>0.6</formula>
      <formula>0.6999</formula>
    </cfRule>
    <cfRule type="cellIs" dxfId="13" priority="9" operator="between">
      <formula>0.7</formula>
      <formula>0.7999</formula>
    </cfRule>
    <cfRule type="cellIs" dxfId="12" priority="10" operator="greaterThan">
      <formula>0.7999</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N677"/>
  <sheetViews>
    <sheetView topLeftCell="B74" workbookViewId="0">
      <pane xSplit="3" topLeftCell="AN1" activePane="topRight" state="frozen"/>
      <selection activeCell="B1" sqref="B1"/>
      <selection pane="topRight" activeCell="AR74" sqref="AR74"/>
    </sheetView>
  </sheetViews>
  <sheetFormatPr baseColWidth="10" defaultColWidth="11.42578125" defaultRowHeight="15" x14ac:dyDescent="0.25"/>
  <cols>
    <col min="1" max="1" width="22.85546875" style="2" customWidth="1"/>
    <col min="2" max="2" width="13.42578125" style="2" customWidth="1"/>
    <col min="3" max="3" width="21.42578125" style="2" customWidth="1"/>
    <col min="4" max="4" width="11.28515625" style="2" customWidth="1"/>
    <col min="5" max="5" width="31.85546875" style="2" customWidth="1"/>
    <col min="6" max="6" width="16.140625" style="2" customWidth="1"/>
    <col min="7" max="7" width="15.85546875" style="2" customWidth="1"/>
    <col min="8" max="8" width="13.28515625" style="2" customWidth="1"/>
    <col min="9" max="9" width="15.140625" style="2" customWidth="1"/>
    <col min="10" max="10" width="11.28515625" style="644" customWidth="1"/>
    <col min="11" max="11" width="18.7109375" style="644" customWidth="1"/>
    <col min="12" max="12" width="16.42578125" style="644" customWidth="1"/>
    <col min="13" max="13" width="15.140625" style="644" customWidth="1"/>
    <col min="14" max="14" width="14.140625" style="644" customWidth="1"/>
    <col min="15" max="15" width="13.7109375" style="644" customWidth="1"/>
    <col min="16" max="16" width="10.85546875" style="644" customWidth="1"/>
    <col min="17" max="17" width="14.5703125" style="93" customWidth="1"/>
    <col min="18" max="18" width="21.28515625" style="93" customWidth="1"/>
    <col min="19" max="19" width="22.140625" style="93" customWidth="1"/>
    <col min="20" max="20" width="19.140625" style="93" customWidth="1"/>
    <col min="21" max="21" width="15.5703125" style="93" customWidth="1"/>
    <col min="22" max="22" width="14" style="93" customWidth="1"/>
    <col min="23" max="23" width="19.85546875" style="94" customWidth="1"/>
    <col min="24" max="24" width="12" style="93" customWidth="1"/>
    <col min="25" max="25" width="19.28515625" style="94" customWidth="1"/>
    <col min="26" max="26" width="13.85546875" style="93" customWidth="1"/>
    <col min="27" max="27" width="14.7109375" style="94" customWidth="1"/>
    <col min="28" max="28" width="10.42578125" style="93" customWidth="1"/>
    <col min="29" max="29" width="15" style="94" customWidth="1"/>
    <col min="30" max="30" width="62.28515625" style="433" customWidth="1"/>
    <col min="31" max="31" width="48" style="177" customWidth="1"/>
    <col min="32" max="32" width="70" style="177" customWidth="1"/>
    <col min="33" max="33" width="62.28515625" style="177" customWidth="1"/>
    <col min="34" max="34" width="51" style="177" customWidth="1"/>
    <col min="35" max="35" width="69.42578125" style="177" customWidth="1"/>
    <col min="36" max="36" width="45.7109375" style="177" customWidth="1"/>
    <col min="37" max="37" width="44" style="177" customWidth="1"/>
    <col min="38" max="38" width="86.7109375" style="177" customWidth="1"/>
    <col min="39" max="39" width="50.85546875" style="177" customWidth="1"/>
    <col min="40" max="40" width="49.140625" style="177" customWidth="1"/>
    <col min="41" max="16384" width="11.42578125" style="177"/>
  </cols>
  <sheetData>
    <row r="1" spans="1:40" ht="27.75" customHeight="1" x14ac:dyDescent="0.25">
      <c r="A1" s="646" t="s">
        <v>1468</v>
      </c>
      <c r="B1" s="444"/>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5"/>
      <c r="AE1" s="446"/>
      <c r="AF1" s="446"/>
    </row>
    <row r="2" spans="1:40" ht="51.75" customHeight="1" x14ac:dyDescent="0.25">
      <c r="A2" s="440" t="s">
        <v>0</v>
      </c>
      <c r="B2" s="440" t="s">
        <v>1</v>
      </c>
      <c r="C2" s="440" t="s">
        <v>2</v>
      </c>
      <c r="D2" s="440" t="s">
        <v>12</v>
      </c>
      <c r="E2" s="440" t="s">
        <v>1469</v>
      </c>
      <c r="F2" s="436" t="s">
        <v>4</v>
      </c>
      <c r="G2" s="436" t="s">
        <v>5</v>
      </c>
      <c r="H2" s="436" t="s">
        <v>6</v>
      </c>
      <c r="I2" s="436" t="s">
        <v>7</v>
      </c>
      <c r="J2" s="1120" t="s">
        <v>1470</v>
      </c>
      <c r="K2" s="1121"/>
      <c r="L2" s="1121"/>
      <c r="M2" s="1121"/>
      <c r="N2" s="1121"/>
      <c r="O2" s="1121"/>
      <c r="P2" s="1122"/>
      <c r="Q2" s="1123" t="s">
        <v>1471</v>
      </c>
      <c r="R2" s="1124"/>
      <c r="S2" s="1123" t="s">
        <v>1472</v>
      </c>
      <c r="T2" s="1124"/>
      <c r="U2" s="447" t="s">
        <v>281</v>
      </c>
      <c r="V2" s="1118" t="s">
        <v>703</v>
      </c>
      <c r="W2" s="1119"/>
      <c r="X2" s="1118" t="s">
        <v>704</v>
      </c>
      <c r="Y2" s="1119"/>
      <c r="Z2" s="1118" t="s">
        <v>705</v>
      </c>
      <c r="AA2" s="1119"/>
      <c r="AB2" s="1118" t="s">
        <v>706</v>
      </c>
      <c r="AC2" s="1119"/>
      <c r="AD2" s="448" t="s">
        <v>1473</v>
      </c>
      <c r="AE2" s="449" t="s">
        <v>1474</v>
      </c>
      <c r="AF2" s="448" t="s">
        <v>1475</v>
      </c>
      <c r="AG2" s="449" t="s">
        <v>1474</v>
      </c>
      <c r="AH2" s="449" t="s">
        <v>1476</v>
      </c>
      <c r="AI2" s="448" t="s">
        <v>1477</v>
      </c>
      <c r="AJ2" s="449" t="s">
        <v>1474</v>
      </c>
      <c r="AK2" s="449" t="s">
        <v>1476</v>
      </c>
      <c r="AL2" s="448" t="s">
        <v>1478</v>
      </c>
      <c r="AM2" s="449" t="s">
        <v>1474</v>
      </c>
      <c r="AN2" s="449" t="s">
        <v>1476</v>
      </c>
    </row>
    <row r="3" spans="1:40" ht="42" customHeight="1" x14ac:dyDescent="0.25">
      <c r="A3" s="440"/>
      <c r="B3" s="440"/>
      <c r="C3" s="440"/>
      <c r="D3" s="440"/>
      <c r="E3" s="440"/>
      <c r="F3" s="435"/>
      <c r="G3" s="435"/>
      <c r="H3" s="435"/>
      <c r="I3" s="435"/>
      <c r="J3" s="450" t="s">
        <v>1479</v>
      </c>
      <c r="K3" s="450" t="s">
        <v>1480</v>
      </c>
      <c r="L3" s="450" t="s">
        <v>1481</v>
      </c>
      <c r="M3" s="450" t="s">
        <v>1482</v>
      </c>
      <c r="N3" s="450" t="s">
        <v>1483</v>
      </c>
      <c r="O3" s="450" t="s">
        <v>1484</v>
      </c>
      <c r="P3" s="450" t="s">
        <v>1485</v>
      </c>
      <c r="Q3" s="440" t="s">
        <v>707</v>
      </c>
      <c r="R3" s="398" t="s">
        <v>700</v>
      </c>
      <c r="S3" s="440" t="s">
        <v>707</v>
      </c>
      <c r="T3" s="398" t="s">
        <v>700</v>
      </c>
      <c r="U3" s="451"/>
      <c r="V3" s="440" t="s">
        <v>701</v>
      </c>
      <c r="W3" s="398" t="s">
        <v>702</v>
      </c>
      <c r="X3" s="440" t="s">
        <v>701</v>
      </c>
      <c r="Y3" s="398" t="s">
        <v>702</v>
      </c>
      <c r="Z3" s="440" t="s">
        <v>701</v>
      </c>
      <c r="AA3" s="398" t="s">
        <v>702</v>
      </c>
      <c r="AB3" s="440" t="s">
        <v>701</v>
      </c>
      <c r="AC3" s="398" t="s">
        <v>702</v>
      </c>
      <c r="AD3" s="452"/>
      <c r="AE3" s="453"/>
      <c r="AF3" s="453"/>
      <c r="AG3" s="454"/>
      <c r="AH3" s="376"/>
      <c r="AI3" s="356"/>
      <c r="AJ3" s="356"/>
      <c r="AK3" s="356"/>
      <c r="AL3" s="356"/>
      <c r="AM3" s="356"/>
      <c r="AN3" s="356"/>
    </row>
    <row r="4" spans="1:40" ht="265.5" customHeight="1" x14ac:dyDescent="0.25">
      <c r="A4" s="455" t="s">
        <v>13</v>
      </c>
      <c r="B4" s="441" t="s">
        <v>14</v>
      </c>
      <c r="C4" s="441" t="s">
        <v>15</v>
      </c>
      <c r="D4" s="434">
        <v>1</v>
      </c>
      <c r="E4" s="456" t="s">
        <v>1486</v>
      </c>
      <c r="F4" s="434" t="s">
        <v>1487</v>
      </c>
      <c r="G4" s="434" t="s">
        <v>1103</v>
      </c>
      <c r="H4" s="434" t="s">
        <v>19</v>
      </c>
      <c r="I4" s="434" t="s">
        <v>1488</v>
      </c>
      <c r="J4" s="457"/>
      <c r="K4" s="458"/>
      <c r="L4" s="458"/>
      <c r="M4" s="458"/>
      <c r="N4" s="459"/>
      <c r="O4" s="458"/>
      <c r="P4" s="458"/>
      <c r="Q4" s="442">
        <v>3</v>
      </c>
      <c r="R4" s="442">
        <v>1</v>
      </c>
      <c r="S4" s="460"/>
      <c r="T4" s="461"/>
      <c r="U4" s="462">
        <f>(R4/Q4)*1</f>
        <v>0.33333333333333331</v>
      </c>
      <c r="V4" s="442">
        <v>1</v>
      </c>
      <c r="W4" s="461"/>
      <c r="X4" s="463">
        <v>0</v>
      </c>
      <c r="Y4" s="461">
        <v>0</v>
      </c>
      <c r="Z4" s="463"/>
      <c r="AA4" s="461"/>
      <c r="AB4" s="463"/>
      <c r="AC4" s="461"/>
      <c r="AD4" s="464" t="s">
        <v>1489</v>
      </c>
      <c r="AE4" s="465"/>
      <c r="AF4" s="466" t="s">
        <v>1490</v>
      </c>
      <c r="AG4" s="356" t="s">
        <v>1491</v>
      </c>
      <c r="AH4" s="467" t="s">
        <v>1492</v>
      </c>
      <c r="AI4" s="438" t="s">
        <v>1493</v>
      </c>
      <c r="AJ4" s="438" t="s">
        <v>1494</v>
      </c>
      <c r="AK4" s="356"/>
      <c r="AL4" s="463" t="s">
        <v>1495</v>
      </c>
      <c r="AM4" s="356" t="s">
        <v>1496</v>
      </c>
      <c r="AN4" s="356"/>
    </row>
    <row r="5" spans="1:40" ht="234" customHeight="1" x14ac:dyDescent="0.25">
      <c r="A5" s="455"/>
      <c r="B5" s="441"/>
      <c r="C5" s="441"/>
      <c r="D5" s="434">
        <v>2</v>
      </c>
      <c r="E5" s="441" t="s">
        <v>21</v>
      </c>
      <c r="F5" s="434" t="s">
        <v>22</v>
      </c>
      <c r="G5" s="434" t="s">
        <v>23</v>
      </c>
      <c r="H5" s="434" t="s">
        <v>24</v>
      </c>
      <c r="I5" s="434" t="s">
        <v>1497</v>
      </c>
      <c r="J5" s="469" t="s">
        <v>1498</v>
      </c>
      <c r="K5" s="469" t="s">
        <v>1499</v>
      </c>
      <c r="L5" s="469" t="s">
        <v>1500</v>
      </c>
      <c r="M5" s="356">
        <v>28.4</v>
      </c>
      <c r="N5" s="469" t="s">
        <v>1501</v>
      </c>
      <c r="O5" s="469" t="s">
        <v>1498</v>
      </c>
      <c r="P5" s="356">
        <v>6</v>
      </c>
      <c r="Q5" s="442">
        <v>4</v>
      </c>
      <c r="R5" s="470">
        <v>4</v>
      </c>
      <c r="S5" s="471">
        <v>20000000</v>
      </c>
      <c r="T5" s="466">
        <v>17596632</v>
      </c>
      <c r="U5" s="472">
        <f>(R5/Q5)*1</f>
        <v>1</v>
      </c>
      <c r="V5" s="442">
        <v>4</v>
      </c>
      <c r="W5" s="466">
        <f>1142307+1500000</f>
        <v>2642307</v>
      </c>
      <c r="X5" s="463">
        <v>7</v>
      </c>
      <c r="Y5" s="461">
        <v>14954325</v>
      </c>
      <c r="Z5" s="463"/>
      <c r="AA5" s="461">
        <v>85655000</v>
      </c>
      <c r="AB5" s="463"/>
      <c r="AC5" s="461"/>
      <c r="AD5" s="464" t="s">
        <v>1502</v>
      </c>
      <c r="AE5" s="473"/>
      <c r="AF5" s="463" t="s">
        <v>1503</v>
      </c>
      <c r="AG5" s="356" t="s">
        <v>1504</v>
      </c>
      <c r="AH5" s="467"/>
      <c r="AI5" s="438" t="s">
        <v>1505</v>
      </c>
      <c r="AJ5" s="438" t="s">
        <v>1506</v>
      </c>
      <c r="AK5" s="356"/>
      <c r="AL5" s="438" t="s">
        <v>1507</v>
      </c>
      <c r="AM5" s="438" t="s">
        <v>1508</v>
      </c>
      <c r="AN5" s="356"/>
    </row>
    <row r="6" spans="1:40" ht="94.5" customHeight="1" x14ac:dyDescent="0.25">
      <c r="A6" s="455"/>
      <c r="B6" s="441"/>
      <c r="C6" s="441"/>
      <c r="D6" s="474">
        <v>3</v>
      </c>
      <c r="E6" s="441" t="s">
        <v>1105</v>
      </c>
      <c r="F6" s="441" t="s">
        <v>27</v>
      </c>
      <c r="G6" s="441" t="s">
        <v>28</v>
      </c>
      <c r="H6" s="441" t="s">
        <v>1106</v>
      </c>
      <c r="I6" s="441" t="s">
        <v>1509</v>
      </c>
      <c r="J6" s="459"/>
      <c r="K6" s="459"/>
      <c r="L6" s="459"/>
      <c r="M6" s="459"/>
      <c r="N6" s="459"/>
      <c r="O6" s="459"/>
      <c r="P6" s="459"/>
      <c r="Q6" s="475">
        <v>1</v>
      </c>
      <c r="R6" s="475">
        <v>1</v>
      </c>
      <c r="S6" s="437">
        <v>0</v>
      </c>
      <c r="T6" s="476">
        <v>0</v>
      </c>
      <c r="U6" s="472">
        <v>1</v>
      </c>
      <c r="V6" s="442">
        <v>0</v>
      </c>
      <c r="W6" s="477">
        <v>0</v>
      </c>
      <c r="X6" s="463"/>
      <c r="Y6" s="461"/>
      <c r="Z6" s="463"/>
      <c r="AA6" s="461"/>
      <c r="AB6" s="463"/>
      <c r="AC6" s="461"/>
      <c r="AD6" s="464" t="s">
        <v>1510</v>
      </c>
      <c r="AE6" s="478"/>
      <c r="AF6" s="453" t="s">
        <v>1511</v>
      </c>
      <c r="AG6" s="356"/>
      <c r="AH6" s="467" t="s">
        <v>1512</v>
      </c>
      <c r="AI6" s="356"/>
      <c r="AJ6" s="356"/>
      <c r="AK6" s="356"/>
      <c r="AL6" s="463" t="s">
        <v>1513</v>
      </c>
      <c r="AM6" s="438" t="s">
        <v>1514</v>
      </c>
      <c r="AN6" s="356"/>
    </row>
    <row r="7" spans="1:40" ht="114" customHeight="1" x14ac:dyDescent="0.25">
      <c r="A7" s="455"/>
      <c r="B7" s="441"/>
      <c r="C7" s="441"/>
      <c r="D7" s="434">
        <v>4</v>
      </c>
      <c r="E7" s="441" t="s">
        <v>1109</v>
      </c>
      <c r="F7" s="441" t="s">
        <v>32</v>
      </c>
      <c r="G7" s="441" t="s">
        <v>33</v>
      </c>
      <c r="H7" s="441" t="s">
        <v>34</v>
      </c>
      <c r="I7" s="441" t="s">
        <v>1515</v>
      </c>
      <c r="J7" s="459" t="s">
        <v>1371</v>
      </c>
      <c r="K7" s="459" t="s">
        <v>1371</v>
      </c>
      <c r="L7" s="459" t="s">
        <v>1371</v>
      </c>
      <c r="M7" s="459" t="s">
        <v>1371</v>
      </c>
      <c r="N7" s="459" t="s">
        <v>1371</v>
      </c>
      <c r="O7" s="459" t="s">
        <v>1371</v>
      </c>
      <c r="P7" s="459" t="s">
        <v>1371</v>
      </c>
      <c r="Q7" s="437">
        <v>1</v>
      </c>
      <c r="R7" s="437">
        <v>0</v>
      </c>
      <c r="S7" s="437" t="s">
        <v>1079</v>
      </c>
      <c r="T7" s="476" t="s">
        <v>1079</v>
      </c>
      <c r="U7" s="472">
        <v>0</v>
      </c>
      <c r="V7" s="463">
        <v>0</v>
      </c>
      <c r="W7" s="461" t="s">
        <v>1079</v>
      </c>
      <c r="X7" s="463"/>
      <c r="Y7" s="461"/>
      <c r="Z7" s="463"/>
      <c r="AA7" s="461"/>
      <c r="AB7" s="463"/>
      <c r="AC7" s="461"/>
      <c r="AD7" s="464" t="s">
        <v>1516</v>
      </c>
      <c r="AE7" s="464"/>
      <c r="AF7" s="463" t="s">
        <v>1517</v>
      </c>
      <c r="AG7" s="438" t="s">
        <v>1518</v>
      </c>
      <c r="AH7" s="479" t="s">
        <v>1519</v>
      </c>
      <c r="AI7" s="356"/>
      <c r="AJ7" s="356"/>
      <c r="AK7" s="356"/>
      <c r="AL7" s="438" t="s">
        <v>1520</v>
      </c>
      <c r="AM7" s="356" t="s">
        <v>1504</v>
      </c>
      <c r="AN7" s="356"/>
    </row>
    <row r="8" spans="1:40" ht="150" x14ac:dyDescent="0.25">
      <c r="A8" s="455"/>
      <c r="B8" s="441"/>
      <c r="C8" s="441"/>
      <c r="D8" s="434">
        <v>5</v>
      </c>
      <c r="E8" s="441" t="s">
        <v>36</v>
      </c>
      <c r="F8" s="441" t="s">
        <v>37</v>
      </c>
      <c r="G8" s="441" t="s">
        <v>38</v>
      </c>
      <c r="H8" s="441" t="s">
        <v>1111</v>
      </c>
      <c r="I8" s="441" t="s">
        <v>1112</v>
      </c>
      <c r="J8" s="459" t="s">
        <v>1371</v>
      </c>
      <c r="K8" s="459" t="s">
        <v>1371</v>
      </c>
      <c r="L8" s="459" t="s">
        <v>1371</v>
      </c>
      <c r="M8" s="459" t="s">
        <v>1371</v>
      </c>
      <c r="N8" s="459" t="s">
        <v>1371</v>
      </c>
      <c r="O8" s="459" t="s">
        <v>1371</v>
      </c>
      <c r="P8" s="459" t="s">
        <v>1371</v>
      </c>
      <c r="Q8" s="475">
        <v>1</v>
      </c>
      <c r="R8" s="475">
        <v>2</v>
      </c>
      <c r="S8" s="437">
        <v>0</v>
      </c>
      <c r="T8" s="476">
        <v>0</v>
      </c>
      <c r="U8" s="472">
        <f t="shared" ref="U8:U19" si="0">(R8/Q8)*1</f>
        <v>2</v>
      </c>
      <c r="V8" s="442">
        <v>0</v>
      </c>
      <c r="W8" s="461">
        <v>0</v>
      </c>
      <c r="X8" s="463"/>
      <c r="Y8" s="461"/>
      <c r="Z8" s="463"/>
      <c r="AA8" s="461"/>
      <c r="AB8" s="463"/>
      <c r="AC8" s="461"/>
      <c r="AD8" s="464" t="s">
        <v>1510</v>
      </c>
      <c r="AE8" s="478"/>
      <c r="AF8" s="453" t="s">
        <v>1511</v>
      </c>
      <c r="AG8" s="356"/>
      <c r="AH8" s="467"/>
      <c r="AI8" s="356"/>
      <c r="AJ8" s="356"/>
      <c r="AK8" s="356"/>
      <c r="AL8" s="463" t="s">
        <v>2609</v>
      </c>
      <c r="AM8" s="438" t="s">
        <v>1521</v>
      </c>
      <c r="AN8" s="356"/>
    </row>
    <row r="9" spans="1:40" ht="102" x14ac:dyDescent="0.25">
      <c r="A9" s="455"/>
      <c r="B9" s="441"/>
      <c r="C9" s="441"/>
      <c r="D9" s="434">
        <v>6</v>
      </c>
      <c r="E9" s="441" t="s">
        <v>41</v>
      </c>
      <c r="F9" s="441" t="s">
        <v>1114</v>
      </c>
      <c r="G9" s="441" t="s">
        <v>1522</v>
      </c>
      <c r="H9" s="441" t="s">
        <v>44</v>
      </c>
      <c r="I9" s="441" t="s">
        <v>1523</v>
      </c>
      <c r="J9" s="459" t="s">
        <v>1371</v>
      </c>
      <c r="K9" s="459" t="s">
        <v>1371</v>
      </c>
      <c r="L9" s="459" t="s">
        <v>1371</v>
      </c>
      <c r="M9" s="459" t="s">
        <v>1371</v>
      </c>
      <c r="N9" s="459" t="s">
        <v>1371</v>
      </c>
      <c r="O9" s="459" t="s">
        <v>1371</v>
      </c>
      <c r="P9" s="459" t="s">
        <v>1371</v>
      </c>
      <c r="Q9" s="475">
        <v>2</v>
      </c>
      <c r="R9" s="480">
        <v>2</v>
      </c>
      <c r="S9" s="179">
        <v>0</v>
      </c>
      <c r="T9" s="175">
        <v>0</v>
      </c>
      <c r="U9" s="472">
        <f t="shared" si="0"/>
        <v>1</v>
      </c>
      <c r="V9" s="442">
        <v>0</v>
      </c>
      <c r="W9" s="175">
        <v>0</v>
      </c>
      <c r="X9" s="463"/>
      <c r="Y9" s="461"/>
      <c r="Z9" s="463"/>
      <c r="AA9" s="461"/>
      <c r="AB9" s="463"/>
      <c r="AC9" s="461"/>
      <c r="AD9" s="464" t="s">
        <v>1524</v>
      </c>
      <c r="AE9" s="464"/>
      <c r="AF9" s="463" t="s">
        <v>1511</v>
      </c>
      <c r="AG9" s="356"/>
      <c r="AH9" s="467"/>
      <c r="AI9" s="356"/>
      <c r="AJ9" s="356"/>
      <c r="AK9" s="356"/>
      <c r="AL9" s="438" t="s">
        <v>1525</v>
      </c>
      <c r="AM9" s="438" t="s">
        <v>1514</v>
      </c>
      <c r="AN9" s="356"/>
    </row>
    <row r="10" spans="1:40" ht="253.5" customHeight="1" x14ac:dyDescent="0.25">
      <c r="A10" s="455"/>
      <c r="B10" s="441"/>
      <c r="C10" s="441"/>
      <c r="D10" s="434">
        <v>7</v>
      </c>
      <c r="E10" s="441" t="s">
        <v>46</v>
      </c>
      <c r="F10" s="441" t="s">
        <v>47</v>
      </c>
      <c r="G10" s="441" t="s">
        <v>48</v>
      </c>
      <c r="H10" s="441" t="s">
        <v>19</v>
      </c>
      <c r="I10" s="441" t="s">
        <v>1116</v>
      </c>
      <c r="J10" s="438" t="s">
        <v>1526</v>
      </c>
      <c r="K10" s="481" t="s">
        <v>1527</v>
      </c>
      <c r="L10" s="481">
        <v>2301030</v>
      </c>
      <c r="M10" s="481" t="s">
        <v>1528</v>
      </c>
      <c r="N10" s="481" t="s">
        <v>1529</v>
      </c>
      <c r="O10" s="187"/>
      <c r="P10" s="481">
        <v>17000</v>
      </c>
      <c r="Q10" s="437">
        <v>4</v>
      </c>
      <c r="R10" s="437">
        <v>4</v>
      </c>
      <c r="S10" s="476">
        <v>46160000</v>
      </c>
      <c r="T10" s="476">
        <v>8655000</v>
      </c>
      <c r="U10" s="482">
        <f t="shared" si="0"/>
        <v>1</v>
      </c>
      <c r="V10" s="463">
        <v>1</v>
      </c>
      <c r="W10" s="476">
        <v>8655000</v>
      </c>
      <c r="X10" s="463">
        <v>1</v>
      </c>
      <c r="Y10" s="461">
        <v>25965000</v>
      </c>
      <c r="Z10" s="463">
        <v>1</v>
      </c>
      <c r="AA10" s="461">
        <v>221880434</v>
      </c>
      <c r="AB10" s="463">
        <v>1</v>
      </c>
      <c r="AC10" s="461">
        <v>246752401</v>
      </c>
      <c r="AD10" s="464" t="s">
        <v>1530</v>
      </c>
      <c r="AE10" s="356" t="s">
        <v>1531</v>
      </c>
      <c r="AF10" s="466" t="s">
        <v>1532</v>
      </c>
      <c r="AG10" s="356" t="s">
        <v>1531</v>
      </c>
      <c r="AH10" s="467"/>
      <c r="AI10" s="438" t="s">
        <v>1533</v>
      </c>
      <c r="AJ10" s="356" t="s">
        <v>1534</v>
      </c>
      <c r="AK10" s="356"/>
      <c r="AL10" s="463" t="s">
        <v>1535</v>
      </c>
      <c r="AM10" s="438" t="s">
        <v>1536</v>
      </c>
      <c r="AN10" s="356"/>
    </row>
    <row r="11" spans="1:40" ht="354" customHeight="1" x14ac:dyDescent="0.25">
      <c r="A11" s="455"/>
      <c r="B11" s="441"/>
      <c r="C11" s="441" t="s">
        <v>1117</v>
      </c>
      <c r="D11" s="474">
        <v>8</v>
      </c>
      <c r="E11" s="441" t="s">
        <v>51</v>
      </c>
      <c r="F11" s="441" t="s">
        <v>52</v>
      </c>
      <c r="G11" s="441" t="s">
        <v>53</v>
      </c>
      <c r="H11" s="441" t="s">
        <v>54</v>
      </c>
      <c r="I11" s="441" t="s">
        <v>1537</v>
      </c>
      <c r="J11" s="441"/>
      <c r="K11" s="441" t="s">
        <v>1538</v>
      </c>
      <c r="L11" s="441">
        <v>2</v>
      </c>
      <c r="M11" s="483" t="s">
        <v>1539</v>
      </c>
      <c r="N11" s="441"/>
      <c r="O11" s="483" t="s">
        <v>1540</v>
      </c>
      <c r="P11" s="441"/>
      <c r="Q11" s="475">
        <v>4</v>
      </c>
      <c r="R11" s="480">
        <v>5</v>
      </c>
      <c r="S11" s="484">
        <v>226000000</v>
      </c>
      <c r="T11" s="484">
        <v>8655000</v>
      </c>
      <c r="U11" s="482">
        <f t="shared" si="0"/>
        <v>1.25</v>
      </c>
      <c r="V11" s="442">
        <v>0</v>
      </c>
      <c r="W11" s="484">
        <v>8655000</v>
      </c>
      <c r="X11" s="463"/>
      <c r="Y11" s="461"/>
      <c r="Z11" s="463"/>
      <c r="AA11" s="461"/>
      <c r="AB11" s="463"/>
      <c r="AC11" s="461">
        <v>126750000</v>
      </c>
      <c r="AD11" s="464" t="s">
        <v>1541</v>
      </c>
      <c r="AE11" s="485"/>
      <c r="AF11" s="486" t="s">
        <v>1542</v>
      </c>
      <c r="AG11" s="356"/>
      <c r="AH11" s="467"/>
      <c r="AI11" s="356"/>
      <c r="AJ11" s="356"/>
      <c r="AK11" s="356"/>
      <c r="AL11" s="702" t="s">
        <v>2612</v>
      </c>
      <c r="AM11" s="356" t="s">
        <v>1543</v>
      </c>
      <c r="AN11" s="356"/>
    </row>
    <row r="12" spans="1:40" ht="140.25" customHeight="1" x14ac:dyDescent="0.25">
      <c r="A12" s="455"/>
      <c r="B12" s="441"/>
      <c r="C12" s="441"/>
      <c r="D12" s="474">
        <v>9</v>
      </c>
      <c r="E12" s="441" t="s">
        <v>1119</v>
      </c>
      <c r="F12" s="441" t="s">
        <v>1120</v>
      </c>
      <c r="G12" s="441" t="s">
        <v>1121</v>
      </c>
      <c r="H12" s="441" t="s">
        <v>59</v>
      </c>
      <c r="I12" s="441" t="s">
        <v>1537</v>
      </c>
      <c r="J12" s="487"/>
      <c r="K12" s="441" t="s">
        <v>1538</v>
      </c>
      <c r="L12" s="441">
        <v>2</v>
      </c>
      <c r="M12" s="483" t="s">
        <v>1544</v>
      </c>
      <c r="N12" s="441"/>
      <c r="O12" s="483" t="s">
        <v>1545</v>
      </c>
      <c r="P12" s="441"/>
      <c r="Q12" s="475">
        <v>4</v>
      </c>
      <c r="R12" s="480">
        <v>16</v>
      </c>
      <c r="S12" s="488">
        <v>123000000</v>
      </c>
      <c r="T12" s="167"/>
      <c r="U12" s="482">
        <f t="shared" si="0"/>
        <v>4</v>
      </c>
      <c r="V12" s="442">
        <v>0</v>
      </c>
      <c r="W12" s="167"/>
      <c r="X12" s="463"/>
      <c r="Y12" s="461"/>
      <c r="Z12" s="463"/>
      <c r="AA12" s="461"/>
      <c r="AB12" s="463">
        <v>16</v>
      </c>
      <c r="AC12" s="461">
        <v>123000000</v>
      </c>
      <c r="AD12" s="489" t="s">
        <v>1546</v>
      </c>
      <c r="AE12" s="464" t="s">
        <v>1547</v>
      </c>
      <c r="AF12" s="453" t="s">
        <v>1511</v>
      </c>
      <c r="AG12" s="356"/>
      <c r="AH12" s="467"/>
      <c r="AI12" s="438" t="s">
        <v>1548</v>
      </c>
      <c r="AJ12" s="438" t="s">
        <v>1549</v>
      </c>
      <c r="AK12" s="356"/>
      <c r="AL12" s="438" t="s">
        <v>2614</v>
      </c>
      <c r="AM12" s="356" t="s">
        <v>1543</v>
      </c>
      <c r="AN12" s="356"/>
    </row>
    <row r="13" spans="1:40" ht="276" customHeight="1" x14ac:dyDescent="0.25">
      <c r="A13" s="455"/>
      <c r="B13" s="441"/>
      <c r="C13" s="441"/>
      <c r="D13" s="474">
        <v>10</v>
      </c>
      <c r="E13" s="441" t="s">
        <v>1550</v>
      </c>
      <c r="F13" s="441" t="s">
        <v>61</v>
      </c>
      <c r="G13" s="441" t="s">
        <v>62</v>
      </c>
      <c r="H13" s="441" t="s">
        <v>63</v>
      </c>
      <c r="I13" s="441" t="s">
        <v>1537</v>
      </c>
      <c r="J13" s="487"/>
      <c r="K13" s="441" t="s">
        <v>1538</v>
      </c>
      <c r="L13" s="441">
        <v>2</v>
      </c>
      <c r="M13" s="441" t="s">
        <v>1551</v>
      </c>
      <c r="N13" s="441">
        <v>170201700</v>
      </c>
      <c r="O13" s="441" t="s">
        <v>1552</v>
      </c>
      <c r="P13" s="441">
        <v>2500</v>
      </c>
      <c r="Q13" s="437">
        <v>2</v>
      </c>
      <c r="R13" s="437">
        <v>4</v>
      </c>
      <c r="S13" s="490">
        <v>130000000</v>
      </c>
      <c r="T13" s="476">
        <v>0</v>
      </c>
      <c r="U13" s="482">
        <f t="shared" si="0"/>
        <v>2</v>
      </c>
      <c r="V13" s="463">
        <v>0</v>
      </c>
      <c r="W13" s="461">
        <v>0</v>
      </c>
      <c r="X13" s="463" t="s">
        <v>1553</v>
      </c>
      <c r="Y13" s="461"/>
      <c r="Z13" s="463">
        <v>1</v>
      </c>
      <c r="AA13" s="461"/>
      <c r="AB13" s="463">
        <v>1</v>
      </c>
      <c r="AC13" s="461">
        <v>88229666</v>
      </c>
      <c r="AD13" s="489" t="s">
        <v>1546</v>
      </c>
      <c r="AE13" s="464" t="s">
        <v>1554</v>
      </c>
      <c r="AF13" s="463" t="s">
        <v>1555</v>
      </c>
      <c r="AG13" s="356" t="s">
        <v>1556</v>
      </c>
      <c r="AH13" s="479" t="s">
        <v>1557</v>
      </c>
      <c r="AI13" s="438" t="s">
        <v>1558</v>
      </c>
      <c r="AJ13" s="438" t="s">
        <v>1559</v>
      </c>
      <c r="AK13" s="356"/>
      <c r="AL13" s="438" t="s">
        <v>1560</v>
      </c>
      <c r="AM13" s="356" t="s">
        <v>1543</v>
      </c>
      <c r="AN13" s="356"/>
    </row>
    <row r="14" spans="1:40" ht="152.25" customHeight="1" x14ac:dyDescent="0.25">
      <c r="A14" s="455"/>
      <c r="B14" s="441"/>
      <c r="C14" s="441" t="s">
        <v>1117</v>
      </c>
      <c r="D14" s="474">
        <v>11</v>
      </c>
      <c r="E14" s="441" t="s">
        <v>1561</v>
      </c>
      <c r="F14" s="441" t="s">
        <v>1562</v>
      </c>
      <c r="G14" s="441" t="s">
        <v>66</v>
      </c>
      <c r="H14" s="441" t="s">
        <v>67</v>
      </c>
      <c r="I14" s="441" t="s">
        <v>1563</v>
      </c>
      <c r="J14" s="441"/>
      <c r="K14" s="441" t="s">
        <v>1538</v>
      </c>
      <c r="L14" s="441">
        <v>2</v>
      </c>
      <c r="M14" s="441" t="s">
        <v>1551</v>
      </c>
      <c r="N14" s="441">
        <v>170201700</v>
      </c>
      <c r="O14" s="441" t="s">
        <v>1552</v>
      </c>
      <c r="P14" s="441">
        <v>2500</v>
      </c>
      <c r="Q14" s="475">
        <v>465</v>
      </c>
      <c r="R14" s="480">
        <v>655</v>
      </c>
      <c r="S14" s="179">
        <v>0</v>
      </c>
      <c r="T14" s="175">
        <v>0</v>
      </c>
      <c r="U14" s="482">
        <f t="shared" si="0"/>
        <v>1.4086021505376345</v>
      </c>
      <c r="V14" s="442">
        <v>0</v>
      </c>
      <c r="W14" s="175">
        <v>0</v>
      </c>
      <c r="X14" s="463"/>
      <c r="Y14" s="461"/>
      <c r="Z14" s="463">
        <v>0</v>
      </c>
      <c r="AA14" s="461"/>
      <c r="AB14" s="463"/>
      <c r="AC14" s="461">
        <v>22000000</v>
      </c>
      <c r="AD14" s="489" t="s">
        <v>1546</v>
      </c>
      <c r="AE14" s="464" t="s">
        <v>1554</v>
      </c>
      <c r="AF14" s="453" t="s">
        <v>1511</v>
      </c>
      <c r="AG14" s="356"/>
      <c r="AH14" s="467"/>
      <c r="AI14" s="438" t="s">
        <v>1564</v>
      </c>
      <c r="AJ14" s="356" t="s">
        <v>1543</v>
      </c>
      <c r="AK14" s="356"/>
      <c r="AL14" s="463" t="s">
        <v>1565</v>
      </c>
      <c r="AM14" s="356" t="s">
        <v>1543</v>
      </c>
      <c r="AN14" s="356"/>
    </row>
    <row r="15" spans="1:40" ht="179.25" customHeight="1" x14ac:dyDescent="0.25">
      <c r="A15" s="455"/>
      <c r="B15" s="441"/>
      <c r="C15" s="441"/>
      <c r="D15" s="474">
        <v>12</v>
      </c>
      <c r="E15" s="441" t="s">
        <v>1128</v>
      </c>
      <c r="F15" s="441" t="s">
        <v>1129</v>
      </c>
      <c r="G15" s="441" t="s">
        <v>71</v>
      </c>
      <c r="H15" s="441" t="s">
        <v>72</v>
      </c>
      <c r="I15" s="441" t="s">
        <v>1566</v>
      </c>
      <c r="J15" s="491"/>
      <c r="K15" s="441" t="s">
        <v>1538</v>
      </c>
      <c r="L15" s="441">
        <v>2</v>
      </c>
      <c r="M15" s="441" t="s">
        <v>1551</v>
      </c>
      <c r="N15" s="441">
        <v>170201700</v>
      </c>
      <c r="O15" s="441" t="s">
        <v>1552</v>
      </c>
      <c r="P15" s="441">
        <v>2500</v>
      </c>
      <c r="Q15" s="437">
        <v>80</v>
      </c>
      <c r="R15" s="437">
        <v>154</v>
      </c>
      <c r="S15" s="492">
        <v>130000000</v>
      </c>
      <c r="T15" s="401">
        <v>0</v>
      </c>
      <c r="U15" s="482">
        <f t="shared" si="0"/>
        <v>1.925</v>
      </c>
      <c r="V15" s="463"/>
      <c r="W15" s="493">
        <v>0</v>
      </c>
      <c r="X15" s="463"/>
      <c r="Y15" s="461"/>
      <c r="Z15" s="463"/>
      <c r="AA15" s="461">
        <v>300000000</v>
      </c>
      <c r="AB15" s="463"/>
      <c r="AC15" s="461">
        <v>300000000</v>
      </c>
      <c r="AD15" s="489" t="s">
        <v>1546</v>
      </c>
      <c r="AE15" s="464" t="s">
        <v>1554</v>
      </c>
      <c r="AF15" s="453" t="s">
        <v>1511</v>
      </c>
      <c r="AG15" s="356"/>
      <c r="AH15" s="467"/>
      <c r="AI15" s="438" t="s">
        <v>1567</v>
      </c>
      <c r="AJ15" s="356" t="s">
        <v>1568</v>
      </c>
      <c r="AK15" s="356"/>
      <c r="AL15" s="468" t="s">
        <v>1569</v>
      </c>
      <c r="AM15" s="356" t="s">
        <v>1543</v>
      </c>
      <c r="AN15" s="356"/>
    </row>
    <row r="16" spans="1:40" ht="123" customHeight="1" x14ac:dyDescent="0.25">
      <c r="A16" s="455"/>
      <c r="B16" s="441"/>
      <c r="C16" s="441"/>
      <c r="D16" s="474">
        <v>13</v>
      </c>
      <c r="E16" s="441" t="s">
        <v>1131</v>
      </c>
      <c r="F16" s="441" t="s">
        <v>288</v>
      </c>
      <c r="G16" s="441" t="s">
        <v>1132</v>
      </c>
      <c r="H16" s="441" t="s">
        <v>74</v>
      </c>
      <c r="I16" s="441" t="s">
        <v>1570</v>
      </c>
      <c r="J16" s="491"/>
      <c r="K16" s="441" t="s">
        <v>1538</v>
      </c>
      <c r="L16" s="441">
        <v>2</v>
      </c>
      <c r="M16" s="441" t="s">
        <v>1551</v>
      </c>
      <c r="N16" s="441">
        <v>170201700</v>
      </c>
      <c r="O16" s="441" t="s">
        <v>1552</v>
      </c>
      <c r="P16" s="441">
        <v>2500</v>
      </c>
      <c r="Q16" s="494">
        <v>465</v>
      </c>
      <c r="R16" s="480">
        <v>25</v>
      </c>
      <c r="S16" s="492">
        <v>130000000</v>
      </c>
      <c r="T16" s="167">
        <v>0</v>
      </c>
      <c r="U16" s="482">
        <f t="shared" si="0"/>
        <v>5.3763440860215055E-2</v>
      </c>
      <c r="V16" s="495">
        <v>0</v>
      </c>
      <c r="W16" s="167">
        <v>0</v>
      </c>
      <c r="X16" s="463"/>
      <c r="Y16" s="461"/>
      <c r="Z16" s="463">
        <v>0</v>
      </c>
      <c r="AA16" s="461">
        <v>7420000</v>
      </c>
      <c r="AB16" s="463"/>
      <c r="AC16" s="461">
        <v>7420000</v>
      </c>
      <c r="AD16" s="489" t="s">
        <v>1546</v>
      </c>
      <c r="AE16" s="464" t="s">
        <v>1554</v>
      </c>
      <c r="AF16" s="453" t="s">
        <v>1571</v>
      </c>
      <c r="AG16" s="356"/>
      <c r="AH16" s="467"/>
      <c r="AI16" s="438" t="s">
        <v>1572</v>
      </c>
      <c r="AJ16" s="356" t="s">
        <v>1543</v>
      </c>
      <c r="AK16" s="356"/>
      <c r="AL16" s="438" t="s">
        <v>1573</v>
      </c>
      <c r="AM16" s="356" t="s">
        <v>1574</v>
      </c>
      <c r="AN16" s="496"/>
    </row>
    <row r="17" spans="1:40" ht="143.25" customHeight="1" x14ac:dyDescent="0.25">
      <c r="A17" s="455"/>
      <c r="B17" s="441"/>
      <c r="C17" s="441"/>
      <c r="D17" s="474">
        <v>14</v>
      </c>
      <c r="E17" s="441" t="s">
        <v>75</v>
      </c>
      <c r="F17" s="441" t="s">
        <v>76</v>
      </c>
      <c r="G17" s="441" t="s">
        <v>1136</v>
      </c>
      <c r="H17" s="441" t="s">
        <v>78</v>
      </c>
      <c r="I17" s="441" t="s">
        <v>1575</v>
      </c>
      <c r="J17" s="487"/>
      <c r="K17" s="441" t="s">
        <v>1538</v>
      </c>
      <c r="L17" s="441">
        <v>2</v>
      </c>
      <c r="M17" s="441" t="s">
        <v>1551</v>
      </c>
      <c r="N17" s="441">
        <v>170201700</v>
      </c>
      <c r="O17" s="441" t="s">
        <v>1552</v>
      </c>
      <c r="P17" s="441">
        <v>2500</v>
      </c>
      <c r="Q17" s="475">
        <v>0</v>
      </c>
      <c r="R17" s="480">
        <v>0</v>
      </c>
      <c r="S17" s="492">
        <v>130000000</v>
      </c>
      <c r="T17" s="175">
        <v>0</v>
      </c>
      <c r="U17" s="482">
        <v>0</v>
      </c>
      <c r="V17" s="442">
        <v>0</v>
      </c>
      <c r="W17" s="175">
        <v>0</v>
      </c>
      <c r="X17" s="463"/>
      <c r="Y17" s="461"/>
      <c r="Z17" s="463"/>
      <c r="AA17" s="461">
        <v>300000000</v>
      </c>
      <c r="AB17" s="463"/>
      <c r="AC17" s="461">
        <v>300000000</v>
      </c>
      <c r="AD17" s="489" t="s">
        <v>1546</v>
      </c>
      <c r="AE17" s="464" t="s">
        <v>1554</v>
      </c>
      <c r="AF17" s="453" t="s">
        <v>1511</v>
      </c>
      <c r="AG17" s="356"/>
      <c r="AH17" s="479" t="s">
        <v>1576</v>
      </c>
      <c r="AI17" s="438" t="s">
        <v>1567</v>
      </c>
      <c r="AJ17" s="356" t="s">
        <v>1543</v>
      </c>
      <c r="AK17" s="356"/>
      <c r="AL17" s="468" t="s">
        <v>1577</v>
      </c>
      <c r="AM17" s="356" t="s">
        <v>1543</v>
      </c>
      <c r="AN17" s="496"/>
    </row>
    <row r="18" spans="1:40" ht="171.75" customHeight="1" x14ac:dyDescent="0.25">
      <c r="A18" s="455"/>
      <c r="B18" s="441"/>
      <c r="C18" s="441" t="s">
        <v>79</v>
      </c>
      <c r="D18" s="474">
        <v>15</v>
      </c>
      <c r="E18" s="441" t="s">
        <v>80</v>
      </c>
      <c r="F18" s="441" t="s">
        <v>81</v>
      </c>
      <c r="G18" s="441" t="s">
        <v>1137</v>
      </c>
      <c r="H18" s="441" t="s">
        <v>83</v>
      </c>
      <c r="I18" s="441" t="s">
        <v>1578</v>
      </c>
      <c r="J18" s="469" t="s">
        <v>1579</v>
      </c>
      <c r="K18" s="497" t="s">
        <v>1580</v>
      </c>
      <c r="L18" s="356">
        <v>28.2</v>
      </c>
      <c r="M18" s="497" t="s">
        <v>1581</v>
      </c>
      <c r="N18" s="469" t="s">
        <v>1582</v>
      </c>
      <c r="O18" s="459"/>
      <c r="P18" s="356">
        <v>3</v>
      </c>
      <c r="Q18" s="475">
        <v>3</v>
      </c>
      <c r="R18" s="498">
        <v>1</v>
      </c>
      <c r="S18" s="437">
        <v>0</v>
      </c>
      <c r="T18" s="499">
        <v>1923000</v>
      </c>
      <c r="U18" s="482">
        <v>1</v>
      </c>
      <c r="V18" s="500">
        <v>1</v>
      </c>
      <c r="W18" s="499">
        <v>1923000</v>
      </c>
      <c r="X18" s="463"/>
      <c r="Y18" s="461"/>
      <c r="Z18" s="463">
        <v>3</v>
      </c>
      <c r="AA18" s="461"/>
      <c r="AB18" s="463"/>
      <c r="AC18" s="461"/>
      <c r="AD18" s="489" t="s">
        <v>1583</v>
      </c>
      <c r="AE18" s="501" t="s">
        <v>1584</v>
      </c>
      <c r="AF18" s="453" t="s">
        <v>1511</v>
      </c>
      <c r="AG18" s="356"/>
      <c r="AH18" s="467"/>
      <c r="AI18" s="356"/>
      <c r="AJ18" s="356"/>
      <c r="AK18" s="356"/>
      <c r="AL18" s="468" t="s">
        <v>1585</v>
      </c>
      <c r="AM18" s="438" t="s">
        <v>1586</v>
      </c>
      <c r="AN18" s="356"/>
    </row>
    <row r="19" spans="1:40" ht="336.75" customHeight="1" x14ac:dyDescent="0.25">
      <c r="A19" s="455"/>
      <c r="B19" s="441"/>
      <c r="C19" s="441"/>
      <c r="D19" s="474">
        <v>16</v>
      </c>
      <c r="E19" s="441" t="s">
        <v>85</v>
      </c>
      <c r="F19" s="441" t="s">
        <v>86</v>
      </c>
      <c r="G19" s="441" t="s">
        <v>291</v>
      </c>
      <c r="H19" s="441" t="s">
        <v>87</v>
      </c>
      <c r="I19" s="441" t="s">
        <v>1587</v>
      </c>
      <c r="J19" s="502"/>
      <c r="K19" s="503"/>
      <c r="L19" s="503"/>
      <c r="M19" s="503"/>
      <c r="N19" s="503"/>
      <c r="O19" s="503"/>
      <c r="P19" s="503"/>
      <c r="Q19" s="475">
        <v>1</v>
      </c>
      <c r="R19" s="498">
        <v>1</v>
      </c>
      <c r="S19" s="437"/>
      <c r="T19" s="504"/>
      <c r="U19" s="482">
        <f t="shared" si="0"/>
        <v>1</v>
      </c>
      <c r="V19" s="500"/>
      <c r="W19" s="505"/>
      <c r="X19" s="463" t="s">
        <v>1588</v>
      </c>
      <c r="Y19" s="461"/>
      <c r="Z19" s="463"/>
      <c r="AA19" s="461"/>
      <c r="AB19" s="463"/>
      <c r="AC19" s="461"/>
      <c r="AD19" s="464" t="s">
        <v>1589</v>
      </c>
      <c r="AE19" s="501" t="s">
        <v>1590</v>
      </c>
      <c r="AF19" s="463" t="s">
        <v>1591</v>
      </c>
      <c r="AG19" s="356" t="s">
        <v>1592</v>
      </c>
      <c r="AH19" s="479" t="s">
        <v>1593</v>
      </c>
      <c r="AI19" s="506" t="s">
        <v>1594</v>
      </c>
      <c r="AJ19" s="506" t="s">
        <v>1595</v>
      </c>
      <c r="AK19" s="356"/>
      <c r="AL19" s="438" t="s">
        <v>1596</v>
      </c>
      <c r="AM19" s="438" t="s">
        <v>1597</v>
      </c>
      <c r="AN19" s="356"/>
    </row>
    <row r="20" spans="1:40" ht="199.5" customHeight="1" x14ac:dyDescent="0.25">
      <c r="A20" s="455"/>
      <c r="B20" s="441"/>
      <c r="C20" s="441"/>
      <c r="D20" s="474">
        <v>17</v>
      </c>
      <c r="E20" s="441" t="s">
        <v>89</v>
      </c>
      <c r="F20" s="441" t="s">
        <v>90</v>
      </c>
      <c r="G20" s="441" t="s">
        <v>91</v>
      </c>
      <c r="H20" s="441" t="s">
        <v>87</v>
      </c>
      <c r="I20" s="441" t="s">
        <v>1598</v>
      </c>
      <c r="J20" s="507"/>
      <c r="K20" s="508"/>
      <c r="L20" s="508"/>
      <c r="M20" s="508"/>
      <c r="N20" s="508"/>
      <c r="O20" s="508"/>
      <c r="P20" s="508"/>
      <c r="Q20" s="475">
        <v>1</v>
      </c>
      <c r="R20" s="498">
        <v>1</v>
      </c>
      <c r="S20" s="437"/>
      <c r="T20" s="504"/>
      <c r="U20" s="509">
        <v>1</v>
      </c>
      <c r="V20" s="500"/>
      <c r="W20" s="505"/>
      <c r="X20" s="463"/>
      <c r="Y20" s="461"/>
      <c r="Z20" s="463"/>
      <c r="AA20" s="461"/>
      <c r="AB20" s="463"/>
      <c r="AC20" s="461"/>
      <c r="AD20" s="464" t="s">
        <v>1599</v>
      </c>
      <c r="AE20" s="510"/>
      <c r="AF20" s="453" t="s">
        <v>1511</v>
      </c>
      <c r="AG20" s="356"/>
      <c r="AH20" s="467"/>
      <c r="AI20" s="438" t="s">
        <v>1600</v>
      </c>
      <c r="AJ20" s="356" t="s">
        <v>1601</v>
      </c>
      <c r="AK20" s="356"/>
      <c r="AL20" s="438" t="s">
        <v>1602</v>
      </c>
      <c r="AM20" s="438" t="s">
        <v>1603</v>
      </c>
      <c r="AN20" s="356"/>
    </row>
    <row r="21" spans="1:40" ht="114.75" customHeight="1" x14ac:dyDescent="0.25">
      <c r="A21" s="455"/>
      <c r="B21" s="441"/>
      <c r="C21" s="441"/>
      <c r="D21" s="474">
        <v>18</v>
      </c>
      <c r="E21" s="441" t="s">
        <v>1143</v>
      </c>
      <c r="F21" s="441" t="s">
        <v>94</v>
      </c>
      <c r="G21" s="441" t="s">
        <v>1144</v>
      </c>
      <c r="H21" s="441" t="s">
        <v>96</v>
      </c>
      <c r="I21" s="441" t="s">
        <v>1604</v>
      </c>
      <c r="J21" s="507"/>
      <c r="K21" s="508"/>
      <c r="L21" s="508"/>
      <c r="M21" s="508"/>
      <c r="N21" s="508"/>
      <c r="O21" s="508"/>
      <c r="P21" s="508"/>
      <c r="Q21" s="475">
        <v>0</v>
      </c>
      <c r="R21" s="480">
        <v>0</v>
      </c>
      <c r="S21" s="179">
        <v>0</v>
      </c>
      <c r="T21" s="175">
        <v>0</v>
      </c>
      <c r="U21" s="482">
        <v>0</v>
      </c>
      <c r="V21" s="442">
        <v>0</v>
      </c>
      <c r="W21" s="175">
        <v>0</v>
      </c>
      <c r="X21" s="463"/>
      <c r="Y21" s="461"/>
      <c r="Z21" s="463"/>
      <c r="AA21" s="461"/>
      <c r="AB21" s="463"/>
      <c r="AC21" s="461"/>
      <c r="AD21" s="464" t="s">
        <v>1605</v>
      </c>
      <c r="AE21" s="478"/>
      <c r="AF21" s="453" t="s">
        <v>1511</v>
      </c>
      <c r="AG21" s="356"/>
      <c r="AH21" s="479" t="s">
        <v>1576</v>
      </c>
      <c r="AI21" s="438" t="s">
        <v>1606</v>
      </c>
      <c r="AJ21" s="356" t="s">
        <v>1491</v>
      </c>
      <c r="AK21" s="356"/>
      <c r="AL21" s="438" t="s">
        <v>1607</v>
      </c>
      <c r="AM21" s="438" t="s">
        <v>1508</v>
      </c>
      <c r="AN21" s="356" t="s">
        <v>1608</v>
      </c>
    </row>
    <row r="22" spans="1:40" ht="97.5" customHeight="1" x14ac:dyDescent="0.25">
      <c r="A22" s="455"/>
      <c r="B22" s="441"/>
      <c r="C22" s="441"/>
      <c r="D22" s="474">
        <v>19</v>
      </c>
      <c r="E22" s="441" t="s">
        <v>98</v>
      </c>
      <c r="F22" s="441" t="s">
        <v>99</v>
      </c>
      <c r="G22" s="441" t="s">
        <v>100</v>
      </c>
      <c r="H22" s="441" t="s">
        <v>101</v>
      </c>
      <c r="I22" s="441" t="s">
        <v>1609</v>
      </c>
      <c r="J22" s="187" t="s">
        <v>233</v>
      </c>
      <c r="K22" s="187" t="s">
        <v>234</v>
      </c>
      <c r="L22" s="187">
        <v>192</v>
      </c>
      <c r="M22" s="187" t="s">
        <v>235</v>
      </c>
      <c r="N22" s="187"/>
      <c r="O22" s="187"/>
      <c r="P22" s="187"/>
      <c r="Q22" s="475">
        <v>0</v>
      </c>
      <c r="R22" s="443">
        <v>0</v>
      </c>
      <c r="S22" s="167">
        <v>0</v>
      </c>
      <c r="T22" s="167">
        <v>0</v>
      </c>
      <c r="U22" s="482">
        <v>0</v>
      </c>
      <c r="V22" s="442">
        <v>0</v>
      </c>
      <c r="W22" s="167">
        <v>0</v>
      </c>
      <c r="X22" s="463"/>
      <c r="Y22" s="461"/>
      <c r="Z22" s="463"/>
      <c r="AA22" s="461"/>
      <c r="AB22" s="463"/>
      <c r="AC22" s="461"/>
      <c r="AD22" s="464" t="s">
        <v>1610</v>
      </c>
      <c r="AE22" s="511"/>
      <c r="AF22" s="453"/>
      <c r="AG22" s="356" t="s">
        <v>1504</v>
      </c>
      <c r="AH22" s="479" t="s">
        <v>1611</v>
      </c>
      <c r="AI22" s="356"/>
      <c r="AJ22" s="356"/>
      <c r="AK22" s="356"/>
      <c r="AL22" s="438" t="s">
        <v>1612</v>
      </c>
      <c r="AM22" s="356" t="s">
        <v>1504</v>
      </c>
      <c r="AN22" s="356"/>
    </row>
    <row r="23" spans="1:40" ht="279.75" customHeight="1" x14ac:dyDescent="0.25">
      <c r="A23" s="455"/>
      <c r="B23" s="441"/>
      <c r="C23" s="441"/>
      <c r="D23" s="434">
        <v>20</v>
      </c>
      <c r="E23" s="441" t="s">
        <v>1148</v>
      </c>
      <c r="F23" s="441" t="s">
        <v>104</v>
      </c>
      <c r="G23" s="441" t="s">
        <v>105</v>
      </c>
      <c r="H23" s="441" t="s">
        <v>106</v>
      </c>
      <c r="I23" s="441" t="s">
        <v>1149</v>
      </c>
      <c r="J23" s="438" t="s">
        <v>1579</v>
      </c>
      <c r="K23" s="438" t="s">
        <v>1580</v>
      </c>
      <c r="L23" s="356">
        <v>28.2</v>
      </c>
      <c r="M23" s="438" t="s">
        <v>1581</v>
      </c>
      <c r="N23" s="438" t="s">
        <v>1582</v>
      </c>
      <c r="O23" s="512"/>
      <c r="P23" s="513">
        <v>3</v>
      </c>
      <c r="Q23" s="437">
        <v>3</v>
      </c>
      <c r="R23" s="437">
        <v>3</v>
      </c>
      <c r="S23" s="514">
        <v>7692000</v>
      </c>
      <c r="T23" s="499">
        <v>3846000</v>
      </c>
      <c r="U23" s="482">
        <v>1</v>
      </c>
      <c r="V23" s="463">
        <v>0</v>
      </c>
      <c r="W23" s="461" t="s">
        <v>1079</v>
      </c>
      <c r="X23" s="463">
        <v>1</v>
      </c>
      <c r="Y23" s="461">
        <v>3846000</v>
      </c>
      <c r="Z23" s="463"/>
      <c r="AA23" s="461"/>
      <c r="AB23" s="463"/>
      <c r="AC23" s="461">
        <v>7692000</v>
      </c>
      <c r="AD23" s="489" t="s">
        <v>1583</v>
      </c>
      <c r="AE23" s="464" t="s">
        <v>1613</v>
      </c>
      <c r="AF23" s="439" t="s">
        <v>1614</v>
      </c>
      <c r="AG23" s="356" t="s">
        <v>1615</v>
      </c>
      <c r="AH23" s="479" t="s">
        <v>1616</v>
      </c>
      <c r="AI23" s="506" t="s">
        <v>1617</v>
      </c>
      <c r="AJ23" s="506" t="s">
        <v>1618</v>
      </c>
      <c r="AK23" s="356"/>
      <c r="AL23" s="438" t="s">
        <v>1619</v>
      </c>
      <c r="AM23" s="356" t="s">
        <v>1620</v>
      </c>
      <c r="AN23" s="356"/>
    </row>
    <row r="24" spans="1:40" ht="210" customHeight="1" x14ac:dyDescent="0.25">
      <c r="A24" s="455"/>
      <c r="B24" s="441" t="s">
        <v>108</v>
      </c>
      <c r="C24" s="441" t="s">
        <v>109</v>
      </c>
      <c r="D24" s="474">
        <v>21</v>
      </c>
      <c r="E24" s="441" t="s">
        <v>1150</v>
      </c>
      <c r="F24" s="441" t="s">
        <v>1151</v>
      </c>
      <c r="G24" s="441" t="s">
        <v>1152</v>
      </c>
      <c r="H24" s="441" t="s">
        <v>113</v>
      </c>
      <c r="I24" s="441" t="s">
        <v>1621</v>
      </c>
      <c r="J24" s="515" t="s">
        <v>1622</v>
      </c>
      <c r="K24" s="515" t="s">
        <v>1623</v>
      </c>
      <c r="L24" s="515">
        <v>2201030</v>
      </c>
      <c r="M24" s="515" t="s">
        <v>1624</v>
      </c>
      <c r="N24" s="515">
        <v>220103300</v>
      </c>
      <c r="O24" s="515" t="s">
        <v>1625</v>
      </c>
      <c r="P24" s="515">
        <v>36000</v>
      </c>
      <c r="Q24" s="475">
        <v>1</v>
      </c>
      <c r="R24" s="475"/>
      <c r="S24" s="167"/>
      <c r="T24" s="167"/>
      <c r="U24" s="482">
        <f>R24/Q24*1</f>
        <v>0</v>
      </c>
      <c r="V24" s="442"/>
      <c r="W24" s="400"/>
      <c r="X24" s="463"/>
      <c r="Y24" s="461"/>
      <c r="Z24" s="463"/>
      <c r="AA24" s="461"/>
      <c r="AB24" s="463"/>
      <c r="AC24" s="461"/>
      <c r="AD24" s="516" t="s">
        <v>1626</v>
      </c>
      <c r="AE24" s="464" t="s">
        <v>1627</v>
      </c>
      <c r="AF24" s="439" t="s">
        <v>1511</v>
      </c>
      <c r="AG24" s="501"/>
      <c r="AH24" s="467"/>
      <c r="AI24" s="438" t="s">
        <v>1628</v>
      </c>
      <c r="AJ24" s="356" t="s">
        <v>1629</v>
      </c>
      <c r="AK24" s="356"/>
      <c r="AL24" s="356" t="s">
        <v>1630</v>
      </c>
      <c r="AM24" s="356"/>
      <c r="AN24" s="356"/>
    </row>
    <row r="25" spans="1:40" ht="165" customHeight="1" x14ac:dyDescent="0.25">
      <c r="A25" s="455"/>
      <c r="B25" s="441"/>
      <c r="C25" s="441"/>
      <c r="D25" s="474">
        <v>22</v>
      </c>
      <c r="E25" s="441" t="s">
        <v>1631</v>
      </c>
      <c r="F25" s="441" t="s">
        <v>1156</v>
      </c>
      <c r="G25" s="441" t="s">
        <v>1157</v>
      </c>
      <c r="H25" s="441" t="s">
        <v>118</v>
      </c>
      <c r="I25" s="441" t="s">
        <v>1632</v>
      </c>
      <c r="J25" s="463" t="s">
        <v>1622</v>
      </c>
      <c r="K25" s="463" t="s">
        <v>1623</v>
      </c>
      <c r="L25" s="463">
        <v>2201009</v>
      </c>
      <c r="M25" s="463" t="s">
        <v>1633</v>
      </c>
      <c r="N25" s="463" t="s">
        <v>1634</v>
      </c>
      <c r="O25" s="463"/>
      <c r="P25" s="463">
        <v>1814</v>
      </c>
      <c r="Q25" s="475">
        <v>2</v>
      </c>
      <c r="R25" s="475">
        <v>2</v>
      </c>
      <c r="S25" s="175">
        <v>0</v>
      </c>
      <c r="T25" s="167"/>
      <c r="U25" s="482">
        <f>R25/Q25*1</f>
        <v>1</v>
      </c>
      <c r="V25" s="495">
        <v>2</v>
      </c>
      <c r="W25" s="463">
        <v>0</v>
      </c>
      <c r="X25" s="463">
        <v>0</v>
      </c>
      <c r="Y25" s="461">
        <v>0</v>
      </c>
      <c r="Z25" s="463"/>
      <c r="AA25" s="461"/>
      <c r="AB25" s="463"/>
      <c r="AC25" s="461"/>
      <c r="AD25" s="464" t="s">
        <v>1635</v>
      </c>
      <c r="AE25" s="464" t="s">
        <v>1636</v>
      </c>
      <c r="AF25" s="441" t="s">
        <v>1637</v>
      </c>
      <c r="AG25" s="356" t="s">
        <v>1638</v>
      </c>
      <c r="AH25" s="467" t="s">
        <v>1639</v>
      </c>
      <c r="AI25" s="356"/>
      <c r="AJ25" s="356"/>
      <c r="AK25" s="356"/>
      <c r="AL25" s="356" t="s">
        <v>1630</v>
      </c>
      <c r="AM25" s="356"/>
      <c r="AN25" s="356"/>
    </row>
    <row r="26" spans="1:40" ht="163.5" customHeight="1" x14ac:dyDescent="0.25">
      <c r="A26" s="455"/>
      <c r="B26" s="441"/>
      <c r="C26" s="441"/>
      <c r="D26" s="474">
        <v>23</v>
      </c>
      <c r="E26" s="441" t="s">
        <v>1159</v>
      </c>
      <c r="F26" s="441" t="s">
        <v>1160</v>
      </c>
      <c r="G26" s="441" t="s">
        <v>122</v>
      </c>
      <c r="H26" s="441" t="s">
        <v>118</v>
      </c>
      <c r="I26" s="441" t="s">
        <v>1640</v>
      </c>
      <c r="J26" s="441" t="s">
        <v>96</v>
      </c>
      <c r="K26" s="441" t="s">
        <v>96</v>
      </c>
      <c r="L26" s="441" t="s">
        <v>96</v>
      </c>
      <c r="M26" s="441" t="s">
        <v>96</v>
      </c>
      <c r="N26" s="441" t="s">
        <v>96</v>
      </c>
      <c r="O26" s="441" t="s">
        <v>96</v>
      </c>
      <c r="P26" s="441" t="s">
        <v>96</v>
      </c>
      <c r="Q26" s="475">
        <v>1</v>
      </c>
      <c r="R26" s="475">
        <v>1</v>
      </c>
      <c r="S26" s="437">
        <v>0</v>
      </c>
      <c r="T26" s="476">
        <v>0</v>
      </c>
      <c r="U26" s="482">
        <v>0</v>
      </c>
      <c r="V26" s="442">
        <v>0</v>
      </c>
      <c r="W26" s="461" t="s">
        <v>1079</v>
      </c>
      <c r="X26" s="463"/>
      <c r="Y26" s="461"/>
      <c r="Z26" s="463"/>
      <c r="AA26" s="461"/>
      <c r="AB26" s="463"/>
      <c r="AC26" s="461"/>
      <c r="AD26" s="489" t="s">
        <v>1641</v>
      </c>
      <c r="AE26" s="478"/>
      <c r="AF26" s="463" t="s">
        <v>1642</v>
      </c>
      <c r="AG26" s="356" t="s">
        <v>1643</v>
      </c>
      <c r="AH26" s="467" t="s">
        <v>1492</v>
      </c>
      <c r="AI26" s="438" t="s">
        <v>1644</v>
      </c>
      <c r="AJ26" s="438" t="s">
        <v>1645</v>
      </c>
      <c r="AK26" s="356" t="s">
        <v>1646</v>
      </c>
      <c r="AL26" s="356" t="s">
        <v>1630</v>
      </c>
      <c r="AM26" s="356"/>
      <c r="AN26" s="356"/>
    </row>
    <row r="27" spans="1:40" ht="175.5" customHeight="1" x14ac:dyDescent="0.25">
      <c r="A27" s="455"/>
      <c r="B27" s="441"/>
      <c r="C27" s="441" t="s">
        <v>124</v>
      </c>
      <c r="D27" s="474">
        <v>24</v>
      </c>
      <c r="E27" s="441" t="s">
        <v>125</v>
      </c>
      <c r="F27" s="441" t="s">
        <v>126</v>
      </c>
      <c r="G27" s="441" t="s">
        <v>127</v>
      </c>
      <c r="H27" s="441" t="s">
        <v>128</v>
      </c>
      <c r="I27" s="441" t="s">
        <v>1647</v>
      </c>
      <c r="J27" s="517"/>
      <c r="K27" s="517"/>
      <c r="L27" s="517"/>
      <c r="M27" s="517"/>
      <c r="N27" s="517"/>
      <c r="O27" s="517"/>
      <c r="P27" s="517"/>
      <c r="Q27" s="475">
        <v>3</v>
      </c>
      <c r="R27" s="475">
        <v>3</v>
      </c>
      <c r="S27" s="167">
        <v>0</v>
      </c>
      <c r="T27" s="167">
        <v>0</v>
      </c>
      <c r="U27" s="518">
        <v>1</v>
      </c>
      <c r="V27" s="442">
        <v>0</v>
      </c>
      <c r="W27" s="400">
        <v>0</v>
      </c>
      <c r="X27" s="463">
        <v>1</v>
      </c>
      <c r="Y27" s="461">
        <v>0</v>
      </c>
      <c r="Z27" s="463"/>
      <c r="AA27" s="461"/>
      <c r="AB27" s="463"/>
      <c r="AC27" s="461"/>
      <c r="AD27" s="501" t="s">
        <v>1648</v>
      </c>
      <c r="AE27" s="478"/>
      <c r="AF27" s="463" t="s">
        <v>1649</v>
      </c>
      <c r="AG27" s="356" t="s">
        <v>1643</v>
      </c>
      <c r="AH27" s="467"/>
      <c r="AI27" s="438" t="s">
        <v>1650</v>
      </c>
      <c r="AJ27" s="356" t="s">
        <v>1629</v>
      </c>
      <c r="AK27" s="356"/>
      <c r="AL27" s="356" t="s">
        <v>1630</v>
      </c>
      <c r="AM27" s="356"/>
      <c r="AN27" s="356"/>
    </row>
    <row r="28" spans="1:40" ht="176.25" customHeight="1" x14ac:dyDescent="0.25">
      <c r="A28" s="455"/>
      <c r="B28" s="441"/>
      <c r="C28" s="441"/>
      <c r="D28" s="474">
        <v>25</v>
      </c>
      <c r="E28" s="441" t="s">
        <v>1651</v>
      </c>
      <c r="F28" s="441" t="s">
        <v>1652</v>
      </c>
      <c r="G28" s="441" t="s">
        <v>132</v>
      </c>
      <c r="H28" s="441" t="s">
        <v>133</v>
      </c>
      <c r="I28" s="441" t="s">
        <v>1653</v>
      </c>
      <c r="J28" s="517"/>
      <c r="K28" s="517"/>
      <c r="L28" s="517"/>
      <c r="M28" s="517"/>
      <c r="N28" s="517"/>
      <c r="O28" s="517"/>
      <c r="P28" s="517"/>
      <c r="Q28" s="475">
        <v>0</v>
      </c>
      <c r="R28" s="475"/>
      <c r="S28" s="401">
        <v>0</v>
      </c>
      <c r="T28" s="167">
        <v>0</v>
      </c>
      <c r="U28" s="482">
        <v>0</v>
      </c>
      <c r="V28" s="442">
        <v>0</v>
      </c>
      <c r="W28" s="400">
        <v>0</v>
      </c>
      <c r="X28" s="463"/>
      <c r="Y28" s="461"/>
      <c r="Z28" s="463"/>
      <c r="AA28" s="461"/>
      <c r="AB28" s="463"/>
      <c r="AC28" s="461"/>
      <c r="AD28" s="464" t="s">
        <v>1654</v>
      </c>
      <c r="AE28" s="464" t="s">
        <v>1655</v>
      </c>
      <c r="AF28" s="506" t="s">
        <v>1656</v>
      </c>
      <c r="AG28" s="506" t="s">
        <v>1643</v>
      </c>
      <c r="AH28" s="479" t="s">
        <v>1657</v>
      </c>
      <c r="AI28" s="438" t="s">
        <v>1658</v>
      </c>
      <c r="AJ28" s="356" t="s">
        <v>1629</v>
      </c>
      <c r="AK28" s="519"/>
      <c r="AL28" s="438" t="s">
        <v>1659</v>
      </c>
      <c r="AM28" s="356" t="s">
        <v>1660</v>
      </c>
      <c r="AN28" s="356"/>
    </row>
    <row r="29" spans="1:40" ht="159" customHeight="1" x14ac:dyDescent="0.25">
      <c r="A29" s="455"/>
      <c r="B29" s="441"/>
      <c r="C29" s="441" t="s">
        <v>135</v>
      </c>
      <c r="D29" s="474">
        <v>26</v>
      </c>
      <c r="E29" s="441" t="s">
        <v>1169</v>
      </c>
      <c r="F29" s="441" t="s">
        <v>137</v>
      </c>
      <c r="G29" s="441" t="s">
        <v>138</v>
      </c>
      <c r="H29" s="441" t="s">
        <v>139</v>
      </c>
      <c r="I29" s="441" t="s">
        <v>1170</v>
      </c>
      <c r="J29" s="438" t="s">
        <v>1661</v>
      </c>
      <c r="K29" s="438" t="s">
        <v>1662</v>
      </c>
      <c r="L29" s="438">
        <v>2201074</v>
      </c>
      <c r="M29" s="438" t="s">
        <v>1663</v>
      </c>
      <c r="N29" s="438">
        <v>220107400</v>
      </c>
      <c r="O29" s="438" t="s">
        <v>1664</v>
      </c>
      <c r="P29" s="438">
        <v>1814</v>
      </c>
      <c r="Q29" s="437">
        <v>1</v>
      </c>
      <c r="R29" s="437">
        <v>0</v>
      </c>
      <c r="S29" s="437">
        <v>0</v>
      </c>
      <c r="T29" s="476">
        <v>0</v>
      </c>
      <c r="U29" s="482">
        <v>0</v>
      </c>
      <c r="V29" s="463">
        <v>0</v>
      </c>
      <c r="W29" s="461">
        <v>0</v>
      </c>
      <c r="X29" s="463"/>
      <c r="Y29" s="461"/>
      <c r="Z29" s="463"/>
      <c r="AA29" s="461"/>
      <c r="AB29" s="463"/>
      <c r="AC29" s="461"/>
      <c r="AD29" s="464" t="s">
        <v>1665</v>
      </c>
      <c r="AE29" s="464" t="s">
        <v>1666</v>
      </c>
      <c r="AF29" s="463" t="s">
        <v>1667</v>
      </c>
      <c r="AG29" s="438" t="s">
        <v>1668</v>
      </c>
      <c r="AH29" s="467"/>
      <c r="AI29" s="438" t="s">
        <v>1669</v>
      </c>
      <c r="AJ29" s="438" t="s">
        <v>1645</v>
      </c>
      <c r="AK29" s="519"/>
      <c r="AL29" s="356" t="s">
        <v>1630</v>
      </c>
      <c r="AM29" s="356"/>
      <c r="AN29" s="356"/>
    </row>
    <row r="30" spans="1:40" ht="202.9" customHeight="1" x14ac:dyDescent="0.25">
      <c r="A30" s="455"/>
      <c r="B30" s="441"/>
      <c r="C30" s="441"/>
      <c r="D30" s="474">
        <v>27</v>
      </c>
      <c r="E30" s="441" t="s">
        <v>1172</v>
      </c>
      <c r="F30" s="441" t="s">
        <v>142</v>
      </c>
      <c r="G30" s="441" t="s">
        <v>143</v>
      </c>
      <c r="H30" s="441" t="s">
        <v>144</v>
      </c>
      <c r="I30" s="441" t="s">
        <v>1670</v>
      </c>
      <c r="J30" s="464" t="s">
        <v>1661</v>
      </c>
      <c r="K30" s="464" t="s">
        <v>1671</v>
      </c>
      <c r="L30" s="464">
        <v>2201</v>
      </c>
      <c r="M30" s="464" t="s">
        <v>1672</v>
      </c>
      <c r="N30" s="464">
        <v>2201054</v>
      </c>
      <c r="O30" s="464" t="s">
        <v>1673</v>
      </c>
      <c r="P30" s="464">
        <v>11</v>
      </c>
      <c r="Q30" s="475">
        <v>3</v>
      </c>
      <c r="R30" s="498">
        <v>3</v>
      </c>
      <c r="S30" s="520">
        <v>0</v>
      </c>
      <c r="T30" s="476">
        <v>0</v>
      </c>
      <c r="U30" s="482">
        <v>1</v>
      </c>
      <c r="V30" s="442">
        <v>3</v>
      </c>
      <c r="W30" s="461">
        <v>0</v>
      </c>
      <c r="X30" s="463">
        <v>1</v>
      </c>
      <c r="Y30" s="461">
        <v>0</v>
      </c>
      <c r="Z30" s="463"/>
      <c r="AA30" s="461"/>
      <c r="AB30" s="463"/>
      <c r="AC30" s="461"/>
      <c r="AD30" s="464" t="s">
        <v>1674</v>
      </c>
      <c r="AE30" s="464" t="s">
        <v>1675</v>
      </c>
      <c r="AF30" s="463" t="s">
        <v>1676</v>
      </c>
      <c r="AG30" s="356" t="s">
        <v>1677</v>
      </c>
      <c r="AH30" s="467" t="s">
        <v>1678</v>
      </c>
      <c r="AI30" s="438" t="s">
        <v>1679</v>
      </c>
      <c r="AJ30" s="356" t="s">
        <v>1629</v>
      </c>
      <c r="AK30" s="519"/>
      <c r="AL30" s="356" t="s">
        <v>1630</v>
      </c>
      <c r="AM30" s="356"/>
      <c r="AN30" s="356"/>
    </row>
    <row r="31" spans="1:40" ht="175.5" customHeight="1" x14ac:dyDescent="0.25">
      <c r="A31" s="455"/>
      <c r="B31" s="441" t="s">
        <v>146</v>
      </c>
      <c r="C31" s="441" t="s">
        <v>147</v>
      </c>
      <c r="D31" s="474">
        <v>28</v>
      </c>
      <c r="E31" s="441" t="s">
        <v>1680</v>
      </c>
      <c r="F31" s="441" t="s">
        <v>149</v>
      </c>
      <c r="G31" s="441" t="s">
        <v>150</v>
      </c>
      <c r="H31" s="441" t="s">
        <v>151</v>
      </c>
      <c r="I31" s="441" t="s">
        <v>179</v>
      </c>
      <c r="J31" s="517"/>
      <c r="K31" s="517"/>
      <c r="L31" s="517"/>
      <c r="M31" s="517"/>
      <c r="N31" s="517"/>
      <c r="O31" s="517"/>
      <c r="P31" s="517"/>
      <c r="Q31" s="475">
        <v>3</v>
      </c>
      <c r="R31" s="443">
        <v>2</v>
      </c>
      <c r="S31" s="520">
        <v>56000000</v>
      </c>
      <c r="T31" s="476">
        <v>0</v>
      </c>
      <c r="U31" s="521">
        <v>0.66659999999999997</v>
      </c>
      <c r="V31" s="522">
        <v>1</v>
      </c>
      <c r="W31" s="461">
        <v>18140000</v>
      </c>
      <c r="X31" s="463">
        <v>1</v>
      </c>
      <c r="Y31" s="461">
        <v>27030000</v>
      </c>
      <c r="Z31" s="463"/>
      <c r="AA31" s="461"/>
      <c r="AB31" s="463"/>
      <c r="AC31" s="461"/>
      <c r="AD31" s="489" t="s">
        <v>1681</v>
      </c>
      <c r="AE31" s="464" t="s">
        <v>152</v>
      </c>
      <c r="AF31" s="463" t="s">
        <v>1682</v>
      </c>
      <c r="AG31" s="356" t="s">
        <v>152</v>
      </c>
      <c r="AH31" s="467" t="s">
        <v>1683</v>
      </c>
      <c r="AI31" s="356"/>
      <c r="AJ31" s="356"/>
      <c r="AK31" s="356"/>
      <c r="AL31" s="356" t="s">
        <v>1630</v>
      </c>
      <c r="AM31" s="356"/>
      <c r="AN31" s="356"/>
    </row>
    <row r="32" spans="1:40" ht="169.5" customHeight="1" x14ac:dyDescent="0.25">
      <c r="A32" s="455"/>
      <c r="B32" s="441"/>
      <c r="C32" s="441"/>
      <c r="D32" s="474">
        <v>29</v>
      </c>
      <c r="E32" s="441" t="s">
        <v>1684</v>
      </c>
      <c r="F32" s="523" t="s">
        <v>154</v>
      </c>
      <c r="G32" s="523" t="s">
        <v>155</v>
      </c>
      <c r="H32" s="523" t="s">
        <v>151</v>
      </c>
      <c r="I32" s="523" t="s">
        <v>179</v>
      </c>
      <c r="J32" s="517"/>
      <c r="K32" s="517"/>
      <c r="L32" s="517"/>
      <c r="M32" s="517"/>
      <c r="N32" s="517"/>
      <c r="O32" s="517"/>
      <c r="P32" s="517"/>
      <c r="Q32" s="475">
        <v>1</v>
      </c>
      <c r="R32" s="443">
        <v>0</v>
      </c>
      <c r="S32" s="520"/>
      <c r="T32" s="401">
        <v>0</v>
      </c>
      <c r="U32" s="482">
        <f>R32/Q32*1</f>
        <v>0</v>
      </c>
      <c r="V32" s="158"/>
      <c r="W32" s="524">
        <v>0</v>
      </c>
      <c r="X32" s="463"/>
      <c r="Y32" s="461"/>
      <c r="Z32" s="463"/>
      <c r="AA32" s="461"/>
      <c r="AB32" s="463"/>
      <c r="AC32" s="461"/>
      <c r="AD32" s="489" t="s">
        <v>1685</v>
      </c>
      <c r="AE32" s="464"/>
      <c r="AF32" s="453" t="s">
        <v>1511</v>
      </c>
      <c r="AG32" s="356"/>
      <c r="AH32" s="467"/>
      <c r="AI32" s="438" t="s">
        <v>1686</v>
      </c>
      <c r="AJ32" s="356" t="s">
        <v>1687</v>
      </c>
      <c r="AK32" s="506"/>
      <c r="AL32" s="356" t="s">
        <v>1630</v>
      </c>
      <c r="AM32" s="356"/>
      <c r="AN32" s="356"/>
    </row>
    <row r="33" spans="1:40" ht="409.6" customHeight="1" x14ac:dyDescent="0.25">
      <c r="A33" s="455"/>
      <c r="B33" s="441"/>
      <c r="C33" s="441" t="s">
        <v>156</v>
      </c>
      <c r="D33" s="474">
        <v>30</v>
      </c>
      <c r="E33" s="441" t="s">
        <v>157</v>
      </c>
      <c r="F33" s="523" t="s">
        <v>158</v>
      </c>
      <c r="G33" s="523" t="s">
        <v>159</v>
      </c>
      <c r="H33" s="523" t="s">
        <v>151</v>
      </c>
      <c r="I33" s="523" t="s">
        <v>179</v>
      </c>
      <c r="J33" s="525"/>
      <c r="K33" s="525"/>
      <c r="L33" s="525"/>
      <c r="M33" s="525"/>
      <c r="N33" s="525"/>
      <c r="O33" s="525"/>
      <c r="P33" s="525"/>
      <c r="Q33" s="475">
        <v>1</v>
      </c>
      <c r="R33" s="526">
        <v>0</v>
      </c>
      <c r="S33" s="170">
        <v>0</v>
      </c>
      <c r="T33" s="527"/>
      <c r="U33" s="528">
        <v>1</v>
      </c>
      <c r="V33" s="158">
        <v>0</v>
      </c>
      <c r="W33" s="529"/>
      <c r="X33" s="463">
        <v>5</v>
      </c>
      <c r="Y33" s="461">
        <v>44800000</v>
      </c>
      <c r="Z33" s="463"/>
      <c r="AA33" s="461">
        <v>8655000</v>
      </c>
      <c r="AB33" s="463"/>
      <c r="AC33" s="461"/>
      <c r="AD33" s="489" t="s">
        <v>1685</v>
      </c>
      <c r="AE33" s="464"/>
      <c r="AF33" s="463" t="s">
        <v>1688</v>
      </c>
      <c r="AG33" s="356" t="s">
        <v>1689</v>
      </c>
      <c r="AH33" s="479" t="s">
        <v>1683</v>
      </c>
      <c r="AI33" s="438" t="s">
        <v>1690</v>
      </c>
      <c r="AJ33" s="356" t="s">
        <v>1687</v>
      </c>
      <c r="AK33" s="356"/>
      <c r="AL33" s="356" t="s">
        <v>1630</v>
      </c>
      <c r="AM33" s="356"/>
      <c r="AN33" s="356"/>
    </row>
    <row r="34" spans="1:40" ht="286.5" customHeight="1" x14ac:dyDescent="0.25">
      <c r="A34" s="455"/>
      <c r="B34" s="441"/>
      <c r="C34" s="441"/>
      <c r="D34" s="474">
        <v>31</v>
      </c>
      <c r="E34" s="441" t="s">
        <v>160</v>
      </c>
      <c r="F34" s="441" t="s">
        <v>1178</v>
      </c>
      <c r="G34" s="441" t="s">
        <v>162</v>
      </c>
      <c r="H34" s="441" t="s">
        <v>118</v>
      </c>
      <c r="I34" s="441" t="s">
        <v>1691</v>
      </c>
      <c r="J34" s="441" t="s">
        <v>1692</v>
      </c>
      <c r="K34" s="441" t="s">
        <v>1693</v>
      </c>
      <c r="L34" s="530">
        <v>1905021</v>
      </c>
      <c r="M34" s="531" t="s">
        <v>1694</v>
      </c>
      <c r="N34" s="532">
        <v>190502100</v>
      </c>
      <c r="O34" s="533" t="s">
        <v>1695</v>
      </c>
      <c r="P34" s="534">
        <v>48</v>
      </c>
      <c r="Q34" s="437">
        <v>5</v>
      </c>
      <c r="R34" s="437"/>
      <c r="S34" s="535">
        <v>11540000</v>
      </c>
      <c r="T34" s="535">
        <v>11540000</v>
      </c>
      <c r="U34" s="482">
        <v>0</v>
      </c>
      <c r="V34" s="463">
        <v>1</v>
      </c>
      <c r="W34" s="535">
        <v>11540000</v>
      </c>
      <c r="X34" s="463">
        <v>2</v>
      </c>
      <c r="Y34" s="461"/>
      <c r="Z34" s="463">
        <v>2</v>
      </c>
      <c r="AA34" s="461"/>
      <c r="AB34" s="463"/>
      <c r="AC34" s="461"/>
      <c r="AD34" s="464" t="s">
        <v>1685</v>
      </c>
      <c r="AE34" s="478"/>
      <c r="AF34" s="453" t="s">
        <v>1511</v>
      </c>
      <c r="AG34" s="356"/>
      <c r="AH34" s="467"/>
      <c r="AI34" s="356"/>
      <c r="AJ34" s="356"/>
      <c r="AK34" s="356"/>
      <c r="AL34" s="356" t="s">
        <v>1630</v>
      </c>
      <c r="AM34" s="356"/>
      <c r="AN34" s="356"/>
    </row>
    <row r="35" spans="1:40" ht="162" customHeight="1" x14ac:dyDescent="0.25">
      <c r="A35" s="455"/>
      <c r="B35" s="441"/>
      <c r="C35" s="441" t="s">
        <v>164</v>
      </c>
      <c r="D35" s="474">
        <v>32</v>
      </c>
      <c r="E35" s="441" t="s">
        <v>165</v>
      </c>
      <c r="F35" s="441" t="s">
        <v>166</v>
      </c>
      <c r="G35" s="441" t="s">
        <v>167</v>
      </c>
      <c r="H35" s="441" t="s">
        <v>168</v>
      </c>
      <c r="I35" s="441" t="s">
        <v>1696</v>
      </c>
      <c r="J35" s="441" t="s">
        <v>1692</v>
      </c>
      <c r="K35" s="441" t="s">
        <v>1693</v>
      </c>
      <c r="L35" s="530">
        <v>1905021</v>
      </c>
      <c r="M35" s="531" t="s">
        <v>1694</v>
      </c>
      <c r="N35" s="532">
        <v>190502100</v>
      </c>
      <c r="O35" s="533" t="s">
        <v>1695</v>
      </c>
      <c r="P35" s="534">
        <v>48</v>
      </c>
      <c r="Q35" s="475">
        <v>12</v>
      </c>
      <c r="R35" s="443">
        <v>17</v>
      </c>
      <c r="S35" s="536" t="s">
        <v>1697</v>
      </c>
      <c r="T35" s="536" t="s">
        <v>1698</v>
      </c>
      <c r="U35" s="482">
        <f>R35/Q35*1</f>
        <v>1.4166666666666667</v>
      </c>
      <c r="V35" s="442">
        <v>5</v>
      </c>
      <c r="W35" s="536">
        <v>11540000</v>
      </c>
      <c r="X35" s="463">
        <v>12</v>
      </c>
      <c r="Y35" s="461"/>
      <c r="Z35" s="463"/>
      <c r="AA35" s="461">
        <v>31735000</v>
      </c>
      <c r="AB35" s="463" t="s">
        <v>1699</v>
      </c>
      <c r="AC35" s="461" t="s">
        <v>1700</v>
      </c>
      <c r="AD35" s="464" t="s">
        <v>1701</v>
      </c>
      <c r="AE35" s="464" t="s">
        <v>1702</v>
      </c>
      <c r="AF35" s="463" t="s">
        <v>1703</v>
      </c>
      <c r="AG35" s="356" t="s">
        <v>1660</v>
      </c>
      <c r="AH35" s="467" t="s">
        <v>1704</v>
      </c>
      <c r="AI35" s="438" t="s">
        <v>1705</v>
      </c>
      <c r="AJ35" s="356" t="s">
        <v>1687</v>
      </c>
      <c r="AK35" s="519"/>
      <c r="AL35" s="438" t="s">
        <v>1706</v>
      </c>
      <c r="AM35" s="438" t="s">
        <v>1707</v>
      </c>
      <c r="AN35" s="356"/>
    </row>
    <row r="36" spans="1:40" ht="127.5" customHeight="1" x14ac:dyDescent="0.25">
      <c r="A36" s="455"/>
      <c r="B36" s="441"/>
      <c r="C36" s="441"/>
      <c r="D36" s="474">
        <v>33</v>
      </c>
      <c r="E36" s="441" t="s">
        <v>170</v>
      </c>
      <c r="F36" s="441" t="s">
        <v>171</v>
      </c>
      <c r="G36" s="441" t="s">
        <v>172</v>
      </c>
      <c r="H36" s="441" t="s">
        <v>173</v>
      </c>
      <c r="I36" s="441" t="s">
        <v>1708</v>
      </c>
      <c r="J36" s="515" t="s">
        <v>1622</v>
      </c>
      <c r="K36" s="515" t="s">
        <v>1693</v>
      </c>
      <c r="L36" s="515">
        <v>1905014</v>
      </c>
      <c r="M36" s="515" t="s">
        <v>1709</v>
      </c>
      <c r="N36" s="515" t="s">
        <v>1710</v>
      </c>
      <c r="O36" s="537" t="s">
        <v>1711</v>
      </c>
      <c r="P36" s="515">
        <v>12</v>
      </c>
      <c r="Q36" s="475">
        <v>1</v>
      </c>
      <c r="R36" s="443">
        <v>1</v>
      </c>
      <c r="S36" s="167" t="s">
        <v>1371</v>
      </c>
      <c r="T36" s="167" t="s">
        <v>1371</v>
      </c>
      <c r="U36" s="482">
        <v>1</v>
      </c>
      <c r="V36" s="442">
        <v>1</v>
      </c>
      <c r="W36" s="167" t="s">
        <v>1371</v>
      </c>
      <c r="X36" s="463" t="s">
        <v>1712</v>
      </c>
      <c r="Y36" s="461"/>
      <c r="Z36" s="463"/>
      <c r="AA36" s="461"/>
      <c r="AB36" s="463"/>
      <c r="AC36" s="461"/>
      <c r="AD36" s="501" t="s">
        <v>1713</v>
      </c>
      <c r="AE36" s="464" t="s">
        <v>1714</v>
      </c>
      <c r="AF36" s="463" t="s">
        <v>1715</v>
      </c>
      <c r="AG36" s="356" t="s">
        <v>674</v>
      </c>
      <c r="AH36" s="467"/>
      <c r="AI36" s="438" t="s">
        <v>1716</v>
      </c>
      <c r="AJ36" s="506" t="s">
        <v>1717</v>
      </c>
      <c r="AK36" s="519"/>
      <c r="AL36" s="356" t="s">
        <v>1630</v>
      </c>
      <c r="AM36" s="356"/>
      <c r="AN36" s="356"/>
    </row>
    <row r="37" spans="1:40" ht="138.75" customHeight="1" x14ac:dyDescent="0.25">
      <c r="A37" s="455"/>
      <c r="B37" s="441"/>
      <c r="C37" s="441"/>
      <c r="D37" s="474">
        <v>34</v>
      </c>
      <c r="E37" s="441" t="s">
        <v>175</v>
      </c>
      <c r="F37" s="441" t="s">
        <v>176</v>
      </c>
      <c r="G37" s="441" t="s">
        <v>177</v>
      </c>
      <c r="H37" s="441" t="s">
        <v>178</v>
      </c>
      <c r="I37" s="441" t="s">
        <v>179</v>
      </c>
      <c r="J37" s="538" t="s">
        <v>254</v>
      </c>
      <c r="K37" s="539" t="s">
        <v>262</v>
      </c>
      <c r="L37" s="540">
        <v>1905022</v>
      </c>
      <c r="M37" s="541" t="s">
        <v>1718</v>
      </c>
      <c r="N37" s="542">
        <v>190502200</v>
      </c>
      <c r="O37" s="543" t="s">
        <v>1719</v>
      </c>
      <c r="P37" s="544">
        <v>60</v>
      </c>
      <c r="Q37" s="437">
        <v>0</v>
      </c>
      <c r="R37" s="437">
        <v>0</v>
      </c>
      <c r="S37" s="437">
        <v>0</v>
      </c>
      <c r="T37" s="167">
        <v>0</v>
      </c>
      <c r="U37" s="482">
        <v>0</v>
      </c>
      <c r="V37" s="463">
        <v>0</v>
      </c>
      <c r="W37" s="400">
        <v>0</v>
      </c>
      <c r="X37" s="463"/>
      <c r="Y37" s="461"/>
      <c r="Z37" s="463"/>
      <c r="AA37" s="461"/>
      <c r="AB37" s="463"/>
      <c r="AC37" s="461"/>
      <c r="AD37" s="489" t="s">
        <v>1720</v>
      </c>
      <c r="AE37" s="464"/>
      <c r="AF37" s="463" t="s">
        <v>1721</v>
      </c>
      <c r="AG37" s="356" t="s">
        <v>1722</v>
      </c>
      <c r="AH37" s="479" t="s">
        <v>1723</v>
      </c>
      <c r="AI37" s="356"/>
      <c r="AJ37" s="356"/>
      <c r="AK37" s="356"/>
      <c r="AL37" s="356" t="s">
        <v>1630</v>
      </c>
      <c r="AM37" s="356"/>
      <c r="AN37" s="356"/>
    </row>
    <row r="38" spans="1:40" ht="102" x14ac:dyDescent="0.25">
      <c r="A38" s="455"/>
      <c r="B38" s="441"/>
      <c r="C38" s="441"/>
      <c r="D38" s="474">
        <v>35</v>
      </c>
      <c r="E38" s="441" t="s">
        <v>180</v>
      </c>
      <c r="F38" s="441" t="s">
        <v>1182</v>
      </c>
      <c r="G38" s="441" t="s">
        <v>1183</v>
      </c>
      <c r="H38" s="441" t="s">
        <v>183</v>
      </c>
      <c r="I38" s="441" t="s">
        <v>1724</v>
      </c>
      <c r="J38" s="545" t="s">
        <v>1371</v>
      </c>
      <c r="K38" s="545" t="s">
        <v>1371</v>
      </c>
      <c r="L38" s="545" t="s">
        <v>1371</v>
      </c>
      <c r="M38" s="545" t="s">
        <v>1371</v>
      </c>
      <c r="N38" s="545" t="s">
        <v>1371</v>
      </c>
      <c r="O38" s="545" t="s">
        <v>1371</v>
      </c>
      <c r="P38" s="544" t="s">
        <v>1371</v>
      </c>
      <c r="Q38" s="437">
        <v>0</v>
      </c>
      <c r="R38" s="437">
        <v>0</v>
      </c>
      <c r="S38" s="520">
        <v>0</v>
      </c>
      <c r="T38" s="476">
        <v>0</v>
      </c>
      <c r="U38" s="482">
        <v>0</v>
      </c>
      <c r="V38" s="463">
        <v>0</v>
      </c>
      <c r="W38" s="461">
        <v>0</v>
      </c>
      <c r="X38" s="463"/>
      <c r="Y38" s="461"/>
      <c r="Z38" s="463"/>
      <c r="AA38" s="461"/>
      <c r="AB38" s="463"/>
      <c r="AC38" s="461"/>
      <c r="AD38" s="489" t="s">
        <v>1720</v>
      </c>
      <c r="AE38" s="464"/>
      <c r="AF38" s="439" t="s">
        <v>1725</v>
      </c>
      <c r="AG38" s="439" t="s">
        <v>1726</v>
      </c>
      <c r="AH38" s="479" t="s">
        <v>1727</v>
      </c>
      <c r="AI38" s="356"/>
      <c r="AJ38" s="356"/>
      <c r="AK38" s="356"/>
      <c r="AL38" s="356" t="s">
        <v>1630</v>
      </c>
      <c r="AM38" s="356"/>
      <c r="AN38" s="356"/>
    </row>
    <row r="39" spans="1:40" ht="213.75" customHeight="1" x14ac:dyDescent="0.25">
      <c r="A39" s="455"/>
      <c r="B39" s="441"/>
      <c r="C39" s="441"/>
      <c r="D39" s="474">
        <v>36</v>
      </c>
      <c r="E39" s="441" t="s">
        <v>185</v>
      </c>
      <c r="F39" s="441" t="s">
        <v>186</v>
      </c>
      <c r="G39" s="441" t="s">
        <v>1186</v>
      </c>
      <c r="H39" s="441" t="s">
        <v>1187</v>
      </c>
      <c r="I39" s="441" t="s">
        <v>1728</v>
      </c>
      <c r="J39" s="441" t="s">
        <v>1692</v>
      </c>
      <c r="K39" s="483" t="s">
        <v>1693</v>
      </c>
      <c r="L39" s="546">
        <v>1905015</v>
      </c>
      <c r="M39" s="547" t="s">
        <v>1729</v>
      </c>
      <c r="N39" s="546">
        <v>190501503</v>
      </c>
      <c r="O39" s="548" t="s">
        <v>1730</v>
      </c>
      <c r="P39" s="549">
        <v>60</v>
      </c>
      <c r="Q39" s="437">
        <v>15</v>
      </c>
      <c r="R39" s="437">
        <v>12</v>
      </c>
      <c r="S39" s="520">
        <v>0</v>
      </c>
      <c r="T39" s="476">
        <v>2885000</v>
      </c>
      <c r="U39" s="482">
        <v>0.8</v>
      </c>
      <c r="V39" s="463">
        <v>0</v>
      </c>
      <c r="W39" s="461">
        <v>0</v>
      </c>
      <c r="X39" s="463"/>
      <c r="Y39" s="461"/>
      <c r="Z39" s="463"/>
      <c r="AA39" s="461"/>
      <c r="AB39" s="463">
        <v>12</v>
      </c>
      <c r="AC39" s="461">
        <v>14425000</v>
      </c>
      <c r="AD39" s="489" t="s">
        <v>1720</v>
      </c>
      <c r="AE39" s="478"/>
      <c r="AF39" s="439" t="s">
        <v>1731</v>
      </c>
      <c r="AG39" s="506" t="s">
        <v>1732</v>
      </c>
      <c r="AH39" s="479" t="s">
        <v>1733</v>
      </c>
      <c r="AI39" s="356"/>
      <c r="AJ39" s="356"/>
      <c r="AK39" s="356"/>
      <c r="AL39" s="438" t="s">
        <v>1734</v>
      </c>
      <c r="AM39" s="438" t="s">
        <v>1735</v>
      </c>
      <c r="AN39" s="356"/>
    </row>
    <row r="40" spans="1:40" ht="222.75" customHeight="1" x14ac:dyDescent="0.25">
      <c r="A40" s="455"/>
      <c r="B40" s="441"/>
      <c r="C40" s="441" t="s">
        <v>190</v>
      </c>
      <c r="D40" s="474">
        <v>37</v>
      </c>
      <c r="E40" s="441" t="s">
        <v>1189</v>
      </c>
      <c r="F40" s="441" t="s">
        <v>192</v>
      </c>
      <c r="G40" s="441" t="s">
        <v>193</v>
      </c>
      <c r="H40" s="441" t="s">
        <v>194</v>
      </c>
      <c r="I40" s="441" t="s">
        <v>179</v>
      </c>
      <c r="J40" s="441" t="s">
        <v>1692</v>
      </c>
      <c r="K40" s="550" t="s">
        <v>1736</v>
      </c>
      <c r="L40" s="551">
        <v>1903015</v>
      </c>
      <c r="M40" s="552" t="s">
        <v>1737</v>
      </c>
      <c r="N40" s="553">
        <v>190301500</v>
      </c>
      <c r="O40" s="554" t="s">
        <v>1738</v>
      </c>
      <c r="P40" s="544">
        <v>48</v>
      </c>
      <c r="Q40" s="475">
        <v>3</v>
      </c>
      <c r="R40" s="526">
        <v>2</v>
      </c>
      <c r="S40" s="555">
        <v>17000000</v>
      </c>
      <c r="T40" s="555">
        <v>44000000</v>
      </c>
      <c r="U40" s="482">
        <v>1</v>
      </c>
      <c r="V40" s="556">
        <v>2</v>
      </c>
      <c r="W40" s="555">
        <v>44000000</v>
      </c>
      <c r="X40" s="463">
        <v>2</v>
      </c>
      <c r="Y40" s="461"/>
      <c r="Z40" s="463"/>
      <c r="AA40" s="461">
        <v>17310000</v>
      </c>
      <c r="AB40" s="463"/>
      <c r="AC40" s="461"/>
      <c r="AD40" s="464" t="s">
        <v>1739</v>
      </c>
      <c r="AE40" s="464" t="s">
        <v>1740</v>
      </c>
      <c r="AF40" s="463" t="s">
        <v>1741</v>
      </c>
      <c r="AG40" s="356" t="s">
        <v>152</v>
      </c>
      <c r="AH40" s="479" t="s">
        <v>1733</v>
      </c>
      <c r="AI40" s="438" t="s">
        <v>1742</v>
      </c>
      <c r="AJ40" s="356" t="s">
        <v>1743</v>
      </c>
      <c r="AK40" s="519"/>
      <c r="AL40" s="356" t="s">
        <v>1630</v>
      </c>
      <c r="AM40" s="356"/>
      <c r="AN40" s="356"/>
    </row>
    <row r="41" spans="1:40" ht="104.25" customHeight="1" x14ac:dyDescent="0.25">
      <c r="A41" s="455"/>
      <c r="B41" s="441"/>
      <c r="C41" s="441"/>
      <c r="D41" s="474">
        <v>38</v>
      </c>
      <c r="E41" s="441" t="s">
        <v>195</v>
      </c>
      <c r="F41" s="441" t="s">
        <v>192</v>
      </c>
      <c r="G41" s="441" t="s">
        <v>193</v>
      </c>
      <c r="H41" s="441" t="s">
        <v>194</v>
      </c>
      <c r="I41" s="441" t="s">
        <v>179</v>
      </c>
      <c r="J41" s="545" t="s">
        <v>1371</v>
      </c>
      <c r="K41" s="545" t="s">
        <v>1371</v>
      </c>
      <c r="L41" s="545" t="s">
        <v>1371</v>
      </c>
      <c r="M41" s="545" t="s">
        <v>1371</v>
      </c>
      <c r="N41" s="545" t="s">
        <v>1371</v>
      </c>
      <c r="O41" s="545" t="s">
        <v>1371</v>
      </c>
      <c r="P41" s="544" t="s">
        <v>1371</v>
      </c>
      <c r="Q41" s="475">
        <v>0</v>
      </c>
      <c r="R41" s="526">
        <v>0</v>
      </c>
      <c r="S41" s="555"/>
      <c r="T41" s="557"/>
      <c r="U41" s="558">
        <v>0</v>
      </c>
      <c r="V41" s="500"/>
      <c r="W41" s="557"/>
      <c r="X41" s="463"/>
      <c r="Y41" s="461"/>
      <c r="Z41" s="463"/>
      <c r="AA41" s="461"/>
      <c r="AB41" s="463"/>
      <c r="AC41" s="461"/>
      <c r="AD41" s="464" t="s">
        <v>1720</v>
      </c>
      <c r="AE41" s="464"/>
      <c r="AF41" s="453" t="s">
        <v>1511</v>
      </c>
      <c r="AG41" s="356"/>
      <c r="AH41" s="467"/>
      <c r="AI41" s="356"/>
      <c r="AJ41" s="356"/>
      <c r="AK41" s="356"/>
      <c r="AL41" s="356" t="s">
        <v>1630</v>
      </c>
      <c r="AM41" s="356"/>
      <c r="AN41" s="356"/>
    </row>
    <row r="42" spans="1:40" ht="102.75" customHeight="1" x14ac:dyDescent="0.25">
      <c r="A42" s="455"/>
      <c r="B42" s="441"/>
      <c r="C42" s="441"/>
      <c r="D42" s="474">
        <v>39</v>
      </c>
      <c r="E42" s="441" t="s">
        <v>1191</v>
      </c>
      <c r="F42" s="441" t="s">
        <v>197</v>
      </c>
      <c r="G42" s="441" t="s">
        <v>198</v>
      </c>
      <c r="H42" s="441" t="s">
        <v>199</v>
      </c>
      <c r="I42" s="441" t="s">
        <v>179</v>
      </c>
      <c r="J42" s="559"/>
      <c r="K42" s="560"/>
      <c r="L42" s="560"/>
      <c r="M42" s="560"/>
      <c r="N42" s="560"/>
      <c r="O42" s="560"/>
      <c r="P42" s="560"/>
      <c r="Q42" s="475">
        <v>1</v>
      </c>
      <c r="R42" s="498">
        <v>1</v>
      </c>
      <c r="S42" s="520" t="s">
        <v>1371</v>
      </c>
      <c r="T42" s="520" t="s">
        <v>1371</v>
      </c>
      <c r="U42" s="482">
        <v>1</v>
      </c>
      <c r="V42" s="520" t="s">
        <v>1371</v>
      </c>
      <c r="W42" s="520" t="s">
        <v>1371</v>
      </c>
      <c r="X42" s="463"/>
      <c r="Y42" s="461"/>
      <c r="Z42" s="463"/>
      <c r="AA42" s="461"/>
      <c r="AB42" s="463"/>
      <c r="AC42" s="461"/>
      <c r="AD42" s="464" t="s">
        <v>1744</v>
      </c>
      <c r="AE42" s="464" t="s">
        <v>152</v>
      </c>
      <c r="AF42" s="453" t="s">
        <v>1511</v>
      </c>
      <c r="AG42" s="356"/>
      <c r="AH42" s="467"/>
      <c r="AI42" s="356"/>
      <c r="AJ42" s="356"/>
      <c r="AK42" s="356"/>
      <c r="AL42" s="356" t="s">
        <v>1630</v>
      </c>
      <c r="AM42" s="356"/>
      <c r="AN42" s="356"/>
    </row>
    <row r="43" spans="1:40" ht="112.5" customHeight="1" x14ac:dyDescent="0.25">
      <c r="A43" s="455"/>
      <c r="B43" s="441"/>
      <c r="C43" s="441"/>
      <c r="D43" s="474">
        <v>40</v>
      </c>
      <c r="E43" s="441" t="s">
        <v>200</v>
      </c>
      <c r="F43" s="441" t="s">
        <v>201</v>
      </c>
      <c r="G43" s="441" t="s">
        <v>202</v>
      </c>
      <c r="H43" s="441" t="s">
        <v>203</v>
      </c>
      <c r="I43" s="441" t="s">
        <v>1745</v>
      </c>
      <c r="J43" s="561" t="s">
        <v>1371</v>
      </c>
      <c r="K43" s="561" t="s">
        <v>1371</v>
      </c>
      <c r="L43" s="561" t="s">
        <v>1371</v>
      </c>
      <c r="M43" s="561" t="s">
        <v>1371</v>
      </c>
      <c r="N43" s="561" t="s">
        <v>1371</v>
      </c>
      <c r="O43" s="561" t="s">
        <v>1371</v>
      </c>
      <c r="P43" s="561" t="s">
        <v>1371</v>
      </c>
      <c r="Q43" s="475">
        <v>0</v>
      </c>
      <c r="R43" s="443">
        <v>0</v>
      </c>
      <c r="S43" s="520"/>
      <c r="T43" s="476"/>
      <c r="U43" s="482">
        <v>0</v>
      </c>
      <c r="V43" s="500"/>
      <c r="W43" s="562">
        <v>0</v>
      </c>
      <c r="X43" s="463"/>
      <c r="Y43" s="461"/>
      <c r="Z43" s="463"/>
      <c r="AA43" s="461"/>
      <c r="AB43" s="463"/>
      <c r="AC43" s="461"/>
      <c r="AD43" s="464" t="s">
        <v>1720</v>
      </c>
      <c r="AE43" s="464"/>
      <c r="AF43" s="439" t="s">
        <v>1731</v>
      </c>
      <c r="AG43" s="506" t="s">
        <v>1746</v>
      </c>
      <c r="AH43" s="479" t="s">
        <v>1747</v>
      </c>
      <c r="AI43" s="356"/>
      <c r="AJ43" s="356"/>
      <c r="AK43" s="356"/>
      <c r="AL43" s="356" t="s">
        <v>1630</v>
      </c>
      <c r="AM43" s="356"/>
      <c r="AN43" s="356"/>
    </row>
    <row r="44" spans="1:40" ht="148.5" customHeight="1" x14ac:dyDescent="0.25">
      <c r="A44" s="563" t="s">
        <v>292</v>
      </c>
      <c r="B44" s="441" t="s">
        <v>293</v>
      </c>
      <c r="C44" s="441" t="s">
        <v>1194</v>
      </c>
      <c r="D44" s="474">
        <v>41</v>
      </c>
      <c r="E44" s="441" t="s">
        <v>295</v>
      </c>
      <c r="F44" s="441" t="s">
        <v>1195</v>
      </c>
      <c r="G44" s="441" t="s">
        <v>297</v>
      </c>
      <c r="H44" s="441" t="s">
        <v>298</v>
      </c>
      <c r="I44" s="441" t="s">
        <v>1748</v>
      </c>
      <c r="J44" s="564" t="s">
        <v>1749</v>
      </c>
      <c r="K44" s="564" t="s">
        <v>1750</v>
      </c>
      <c r="L44" s="564">
        <v>4502001</v>
      </c>
      <c r="M44" s="564" t="s">
        <v>1751</v>
      </c>
      <c r="N44" s="564">
        <v>450200100</v>
      </c>
      <c r="O44" s="564" t="s">
        <v>1752</v>
      </c>
      <c r="P44" s="564">
        <v>3</v>
      </c>
      <c r="Q44" s="437">
        <v>1</v>
      </c>
      <c r="R44" s="437">
        <v>1</v>
      </c>
      <c r="S44" s="565">
        <v>1000000</v>
      </c>
      <c r="T44" s="565">
        <v>11500000</v>
      </c>
      <c r="U44" s="482">
        <f>R44/Q44*1</f>
        <v>1</v>
      </c>
      <c r="V44" s="463">
        <v>1</v>
      </c>
      <c r="W44" s="565">
        <v>1000000</v>
      </c>
      <c r="X44" s="463"/>
      <c r="Y44" s="461"/>
      <c r="Z44" s="463"/>
      <c r="AA44" s="461"/>
      <c r="AB44" s="463"/>
      <c r="AC44" s="461"/>
      <c r="AD44" s="464" t="s">
        <v>1753</v>
      </c>
      <c r="AE44" s="478"/>
      <c r="AF44" s="463" t="s">
        <v>1754</v>
      </c>
      <c r="AG44" s="356" t="s">
        <v>1643</v>
      </c>
      <c r="AH44" s="467" t="s">
        <v>1755</v>
      </c>
      <c r="AI44" s="356"/>
      <c r="AJ44" s="356"/>
      <c r="AK44" s="356"/>
      <c r="AL44" s="356" t="s">
        <v>1630</v>
      </c>
      <c r="AM44" s="356"/>
      <c r="AN44" s="356"/>
    </row>
    <row r="45" spans="1:40" ht="102" customHeight="1" x14ac:dyDescent="0.25">
      <c r="A45" s="563"/>
      <c r="B45" s="441"/>
      <c r="C45" s="441"/>
      <c r="D45" s="434">
        <v>42</v>
      </c>
      <c r="E45" s="441" t="s">
        <v>1198</v>
      </c>
      <c r="F45" s="441" t="s">
        <v>301</v>
      </c>
      <c r="G45" s="441" t="s">
        <v>302</v>
      </c>
      <c r="H45" s="441" t="s">
        <v>303</v>
      </c>
      <c r="I45" s="441" t="s">
        <v>1756</v>
      </c>
      <c r="J45" s="566"/>
      <c r="K45" s="523"/>
      <c r="L45" s="523"/>
      <c r="M45" s="523"/>
      <c r="N45" s="523"/>
      <c r="O45" s="523"/>
      <c r="P45" s="523"/>
      <c r="Q45" s="475">
        <v>0</v>
      </c>
      <c r="R45" s="443">
        <v>0</v>
      </c>
      <c r="S45" s="437">
        <v>0</v>
      </c>
      <c r="T45" s="504">
        <v>0</v>
      </c>
      <c r="U45" s="482">
        <v>0</v>
      </c>
      <c r="V45" s="500">
        <v>0</v>
      </c>
      <c r="W45" s="567">
        <v>0</v>
      </c>
      <c r="X45" s="463"/>
      <c r="Y45" s="461"/>
      <c r="Z45" s="463"/>
      <c r="AA45" s="461"/>
      <c r="AB45" s="463"/>
      <c r="AC45" s="461"/>
      <c r="AD45" s="489" t="s">
        <v>1757</v>
      </c>
      <c r="AE45" s="478"/>
      <c r="AF45" s="453" t="s">
        <v>1758</v>
      </c>
      <c r="AG45" s="356" t="s">
        <v>1759</v>
      </c>
      <c r="AH45" s="479" t="s">
        <v>1760</v>
      </c>
      <c r="AI45" s="356"/>
      <c r="AJ45" s="356"/>
      <c r="AK45" s="356"/>
      <c r="AL45" s="356" t="s">
        <v>1630</v>
      </c>
      <c r="AM45" s="356"/>
      <c r="AN45" s="356"/>
    </row>
    <row r="46" spans="1:40" ht="178.5" customHeight="1" x14ac:dyDescent="0.25">
      <c r="A46" s="563"/>
      <c r="B46" s="441"/>
      <c r="C46" s="441"/>
      <c r="D46" s="434">
        <v>43</v>
      </c>
      <c r="E46" s="441" t="s">
        <v>1202</v>
      </c>
      <c r="F46" s="441" t="s">
        <v>306</v>
      </c>
      <c r="G46" s="441" t="s">
        <v>307</v>
      </c>
      <c r="H46" s="441" t="s">
        <v>308</v>
      </c>
      <c r="I46" s="441" t="s">
        <v>1761</v>
      </c>
      <c r="J46" s="404"/>
      <c r="K46" s="441"/>
      <c r="L46" s="441"/>
      <c r="M46" s="441"/>
      <c r="N46" s="441"/>
      <c r="O46" s="441"/>
      <c r="P46" s="441"/>
      <c r="Q46" s="475">
        <v>0</v>
      </c>
      <c r="R46" s="443">
        <v>0</v>
      </c>
      <c r="S46" s="437"/>
      <c r="T46" s="504"/>
      <c r="U46" s="482">
        <v>0</v>
      </c>
      <c r="V46" s="500"/>
      <c r="W46" s="567"/>
      <c r="X46" s="463"/>
      <c r="Y46" s="461"/>
      <c r="Z46" s="463"/>
      <c r="AA46" s="461"/>
      <c r="AB46" s="463"/>
      <c r="AC46" s="461"/>
      <c r="AD46" s="489" t="s">
        <v>1685</v>
      </c>
      <c r="AE46" s="568"/>
      <c r="AF46" s="569" t="s">
        <v>1762</v>
      </c>
      <c r="AG46" s="439" t="s">
        <v>1763</v>
      </c>
      <c r="AH46" s="479" t="s">
        <v>1764</v>
      </c>
      <c r="AI46" s="356"/>
      <c r="AJ46" s="356"/>
      <c r="AK46" s="356"/>
      <c r="AL46" s="356" t="s">
        <v>1630</v>
      </c>
      <c r="AM46" s="356"/>
      <c r="AN46" s="356"/>
    </row>
    <row r="47" spans="1:40" ht="127.5" customHeight="1" x14ac:dyDescent="0.25">
      <c r="A47" s="563"/>
      <c r="B47" s="441"/>
      <c r="C47" s="441"/>
      <c r="D47" s="434">
        <v>44</v>
      </c>
      <c r="E47" s="441" t="s">
        <v>1204</v>
      </c>
      <c r="F47" s="441" t="s">
        <v>1765</v>
      </c>
      <c r="G47" s="441" t="s">
        <v>312</v>
      </c>
      <c r="H47" s="441" t="s">
        <v>313</v>
      </c>
      <c r="I47" s="441" t="s">
        <v>1761</v>
      </c>
      <c r="J47" s="561"/>
      <c r="K47" s="570"/>
      <c r="L47" s="570"/>
      <c r="M47" s="570"/>
      <c r="N47" s="570"/>
      <c r="O47" s="570"/>
      <c r="P47" s="570"/>
      <c r="Q47" s="475">
        <v>0</v>
      </c>
      <c r="R47" s="443">
        <v>0</v>
      </c>
      <c r="S47" s="437"/>
      <c r="T47" s="504"/>
      <c r="U47" s="482">
        <v>0</v>
      </c>
      <c r="V47" s="500"/>
      <c r="W47" s="567"/>
      <c r="X47" s="463"/>
      <c r="Y47" s="461"/>
      <c r="Z47" s="463"/>
      <c r="AA47" s="461"/>
      <c r="AB47" s="463"/>
      <c r="AC47" s="461"/>
      <c r="AD47" s="489" t="s">
        <v>1757</v>
      </c>
      <c r="AE47" s="478"/>
      <c r="AF47" s="453" t="s">
        <v>1511</v>
      </c>
      <c r="AG47" s="356"/>
      <c r="AH47" s="479" t="s">
        <v>1760</v>
      </c>
      <c r="AI47" s="356"/>
      <c r="AJ47" s="356"/>
      <c r="AK47" s="356"/>
      <c r="AL47" s="356" t="s">
        <v>1630</v>
      </c>
      <c r="AM47" s="356"/>
      <c r="AN47" s="356"/>
    </row>
    <row r="48" spans="1:40" ht="167.25" customHeight="1" x14ac:dyDescent="0.25">
      <c r="A48" s="563"/>
      <c r="B48" s="441" t="s">
        <v>380</v>
      </c>
      <c r="C48" s="441" t="s">
        <v>315</v>
      </c>
      <c r="D48" s="434">
        <v>45</v>
      </c>
      <c r="E48" s="441" t="s">
        <v>316</v>
      </c>
      <c r="F48" s="441" t="s">
        <v>317</v>
      </c>
      <c r="G48" s="441" t="s">
        <v>318</v>
      </c>
      <c r="H48" s="441" t="s">
        <v>319</v>
      </c>
      <c r="I48" s="441" t="s">
        <v>1766</v>
      </c>
      <c r="J48" s="571" t="s">
        <v>1767</v>
      </c>
      <c r="K48" s="571" t="s">
        <v>1768</v>
      </c>
      <c r="L48" s="571">
        <v>1202004</v>
      </c>
      <c r="M48" s="572" t="s">
        <v>1769</v>
      </c>
      <c r="N48" s="564">
        <v>120200400</v>
      </c>
      <c r="O48" s="564" t="s">
        <v>1770</v>
      </c>
      <c r="P48" s="573">
        <v>12</v>
      </c>
      <c r="Q48" s="437">
        <v>1</v>
      </c>
      <c r="R48" s="437">
        <v>1</v>
      </c>
      <c r="S48" s="574">
        <v>59761000</v>
      </c>
      <c r="T48" s="574">
        <v>59761000</v>
      </c>
      <c r="U48" s="482">
        <v>1</v>
      </c>
      <c r="V48" s="463">
        <v>1</v>
      </c>
      <c r="W48" s="574">
        <v>2131000</v>
      </c>
      <c r="X48" s="463">
        <v>1</v>
      </c>
      <c r="Y48" s="461">
        <v>57630000</v>
      </c>
      <c r="Z48" s="463"/>
      <c r="AA48" s="461"/>
      <c r="AB48" s="463"/>
      <c r="AC48" s="461"/>
      <c r="AD48" s="489" t="s">
        <v>1771</v>
      </c>
      <c r="AE48" s="464" t="s">
        <v>1772</v>
      </c>
      <c r="AF48" s="463" t="s">
        <v>1773</v>
      </c>
      <c r="AG48" s="356" t="s">
        <v>1774</v>
      </c>
      <c r="AH48" s="467"/>
      <c r="AI48" s="356"/>
      <c r="AJ48" s="356"/>
      <c r="AK48" s="356"/>
      <c r="AL48" s="356" t="s">
        <v>1630</v>
      </c>
      <c r="AM48" s="356"/>
      <c r="AN48" s="356"/>
    </row>
    <row r="49" spans="1:40" ht="157.5" customHeight="1" x14ac:dyDescent="0.25">
      <c r="A49" s="563"/>
      <c r="B49" s="441"/>
      <c r="C49" s="441" t="s">
        <v>321</v>
      </c>
      <c r="D49" s="434">
        <v>46</v>
      </c>
      <c r="E49" s="441" t="s">
        <v>322</v>
      </c>
      <c r="F49" s="441" t="s">
        <v>323</v>
      </c>
      <c r="G49" s="441" t="s">
        <v>324</v>
      </c>
      <c r="H49" s="441" t="s">
        <v>325</v>
      </c>
      <c r="I49" s="441" t="s">
        <v>1775</v>
      </c>
      <c r="J49" s="575" t="s">
        <v>1749</v>
      </c>
      <c r="K49" s="575" t="s">
        <v>1750</v>
      </c>
      <c r="L49" s="564">
        <v>4502001</v>
      </c>
      <c r="M49" s="575" t="s">
        <v>1751</v>
      </c>
      <c r="N49" s="564">
        <v>450200100</v>
      </c>
      <c r="O49" s="575" t="s">
        <v>1752</v>
      </c>
      <c r="P49" s="564">
        <v>3</v>
      </c>
      <c r="Q49" s="475">
        <v>3</v>
      </c>
      <c r="R49" s="443">
        <v>0</v>
      </c>
      <c r="S49" s="241">
        <v>0</v>
      </c>
      <c r="T49" s="504">
        <v>0</v>
      </c>
      <c r="U49" s="482">
        <f t="shared" ref="U49:U56" si="1">R49/Q49*1</f>
        <v>0</v>
      </c>
      <c r="V49" s="500"/>
      <c r="W49" s="567"/>
      <c r="X49" s="463"/>
      <c r="Y49" s="461"/>
      <c r="Z49" s="463"/>
      <c r="AA49" s="461"/>
      <c r="AB49" s="463"/>
      <c r="AC49" s="461"/>
      <c r="AD49" s="489" t="s">
        <v>1776</v>
      </c>
      <c r="AE49" s="478"/>
      <c r="AF49" s="453" t="s">
        <v>1511</v>
      </c>
      <c r="AG49" s="356"/>
      <c r="AH49" s="467"/>
      <c r="AI49" s="356"/>
      <c r="AJ49" s="356"/>
      <c r="AK49" s="356"/>
      <c r="AL49" s="356" t="s">
        <v>1630</v>
      </c>
      <c r="AM49" s="356"/>
      <c r="AN49" s="356"/>
    </row>
    <row r="50" spans="1:40" ht="180.75" customHeight="1" x14ac:dyDescent="0.25">
      <c r="A50" s="563"/>
      <c r="B50" s="441"/>
      <c r="C50" s="441"/>
      <c r="D50" s="576">
        <v>47</v>
      </c>
      <c r="E50" s="441" t="s">
        <v>1777</v>
      </c>
      <c r="F50" s="441" t="s">
        <v>1211</v>
      </c>
      <c r="G50" s="441" t="s">
        <v>1212</v>
      </c>
      <c r="H50" s="441" t="s">
        <v>330</v>
      </c>
      <c r="I50" s="441" t="s">
        <v>1778</v>
      </c>
      <c r="J50" s="577" t="s">
        <v>1779</v>
      </c>
      <c r="K50" s="441" t="s">
        <v>1780</v>
      </c>
      <c r="L50" s="578">
        <v>4599019</v>
      </c>
      <c r="M50" s="441" t="s">
        <v>1781</v>
      </c>
      <c r="N50" s="441">
        <v>459901900</v>
      </c>
      <c r="O50" s="579" t="s">
        <v>1782</v>
      </c>
      <c r="P50" s="441">
        <v>1</v>
      </c>
      <c r="Q50" s="475">
        <v>12</v>
      </c>
      <c r="R50" s="443">
        <v>15</v>
      </c>
      <c r="S50" s="580">
        <v>10085000</v>
      </c>
      <c r="T50" s="580">
        <v>6468972</v>
      </c>
      <c r="U50" s="482">
        <f t="shared" si="1"/>
        <v>1.25</v>
      </c>
      <c r="V50" s="442">
        <v>6</v>
      </c>
      <c r="W50" s="580">
        <v>5042500</v>
      </c>
      <c r="X50" s="463">
        <v>9</v>
      </c>
      <c r="Y50" s="461">
        <v>1426472</v>
      </c>
      <c r="Z50" s="463">
        <v>1</v>
      </c>
      <c r="AA50" s="461"/>
      <c r="AB50" s="463">
        <v>1</v>
      </c>
      <c r="AC50" s="461"/>
      <c r="AD50" s="464" t="s">
        <v>1783</v>
      </c>
      <c r="AE50" s="464" t="s">
        <v>1784</v>
      </c>
      <c r="AF50" s="439" t="s">
        <v>1785</v>
      </c>
      <c r="AG50" s="501" t="s">
        <v>1784</v>
      </c>
      <c r="AH50" s="467"/>
      <c r="AI50" s="506"/>
      <c r="AJ50" s="356"/>
      <c r="AK50" s="356"/>
      <c r="AL50" s="438" t="s">
        <v>1786</v>
      </c>
      <c r="AM50" s="356" t="s">
        <v>1787</v>
      </c>
      <c r="AN50" s="356"/>
    </row>
    <row r="51" spans="1:40" ht="282" customHeight="1" x14ac:dyDescent="0.25">
      <c r="A51" s="563"/>
      <c r="B51" s="441"/>
      <c r="C51" s="441"/>
      <c r="D51" s="434">
        <v>48</v>
      </c>
      <c r="E51" s="441" t="s">
        <v>332</v>
      </c>
      <c r="F51" s="441" t="s">
        <v>333</v>
      </c>
      <c r="G51" s="441" t="s">
        <v>334</v>
      </c>
      <c r="H51" s="441" t="s">
        <v>335</v>
      </c>
      <c r="I51" s="441" t="s">
        <v>1788</v>
      </c>
      <c r="J51" s="581" t="s">
        <v>1538</v>
      </c>
      <c r="K51" s="582" t="s">
        <v>1789</v>
      </c>
      <c r="L51" s="583">
        <v>1702011</v>
      </c>
      <c r="M51" s="582" t="s">
        <v>1790</v>
      </c>
      <c r="N51" s="583" t="s">
        <v>1791</v>
      </c>
      <c r="O51" s="513" t="s">
        <v>1792</v>
      </c>
      <c r="P51" s="545">
        <v>4</v>
      </c>
      <c r="Q51" s="475">
        <v>1</v>
      </c>
      <c r="R51" s="498">
        <v>10</v>
      </c>
      <c r="S51" s="580">
        <v>11779647</v>
      </c>
      <c r="T51" s="580">
        <v>9536271</v>
      </c>
      <c r="U51" s="482">
        <f t="shared" si="1"/>
        <v>10</v>
      </c>
      <c r="V51" s="442">
        <v>1</v>
      </c>
      <c r="W51" s="580">
        <v>1121688</v>
      </c>
      <c r="X51" s="463" t="s">
        <v>1793</v>
      </c>
      <c r="Y51" s="461" t="s">
        <v>1794</v>
      </c>
      <c r="Z51" s="463" t="s">
        <v>1795</v>
      </c>
      <c r="AA51" s="461" t="s">
        <v>1796</v>
      </c>
      <c r="AB51" s="463"/>
      <c r="AC51" s="461"/>
      <c r="AD51" s="464" t="s">
        <v>1797</v>
      </c>
      <c r="AE51" s="464" t="s">
        <v>1784</v>
      </c>
      <c r="AF51" s="463" t="s">
        <v>1798</v>
      </c>
      <c r="AG51" s="438" t="s">
        <v>1799</v>
      </c>
      <c r="AH51" s="467" t="s">
        <v>1800</v>
      </c>
      <c r="AI51" s="438" t="s">
        <v>1801</v>
      </c>
      <c r="AJ51" s="438" t="s">
        <v>1802</v>
      </c>
      <c r="AK51" s="356"/>
      <c r="AL51" s="463" t="s">
        <v>1803</v>
      </c>
      <c r="AM51" s="356" t="s">
        <v>1804</v>
      </c>
      <c r="AN51" s="356"/>
    </row>
    <row r="52" spans="1:40" ht="165.75" customHeight="1" x14ac:dyDescent="0.25">
      <c r="A52" s="563" t="s">
        <v>292</v>
      </c>
      <c r="B52" s="441"/>
      <c r="C52" s="441" t="s">
        <v>337</v>
      </c>
      <c r="D52" s="441">
        <v>49</v>
      </c>
      <c r="E52" s="441" t="s">
        <v>1805</v>
      </c>
      <c r="F52" s="441" t="s">
        <v>339</v>
      </c>
      <c r="G52" s="441" t="s">
        <v>1218</v>
      </c>
      <c r="H52" s="441" t="s">
        <v>341</v>
      </c>
      <c r="I52" s="441" t="s">
        <v>1806</v>
      </c>
      <c r="J52" s="441" t="s">
        <v>1807</v>
      </c>
      <c r="K52" s="441" t="s">
        <v>1750</v>
      </c>
      <c r="L52" s="441">
        <v>4502001</v>
      </c>
      <c r="M52" s="441" t="s">
        <v>1751</v>
      </c>
      <c r="N52" s="441">
        <v>450200108</v>
      </c>
      <c r="O52" s="441" t="s">
        <v>1808</v>
      </c>
      <c r="P52" s="441">
        <v>1</v>
      </c>
      <c r="Q52" s="441">
        <v>6</v>
      </c>
      <c r="R52" s="441">
        <v>3</v>
      </c>
      <c r="S52" s="580">
        <v>0</v>
      </c>
      <c r="T52" s="580">
        <v>0</v>
      </c>
      <c r="U52" s="482">
        <f t="shared" si="1"/>
        <v>0.5</v>
      </c>
      <c r="V52" s="442">
        <v>1</v>
      </c>
      <c r="W52" s="580">
        <v>0</v>
      </c>
      <c r="X52" s="463">
        <v>1</v>
      </c>
      <c r="Y52" s="461"/>
      <c r="Z52" s="463">
        <v>1</v>
      </c>
      <c r="AA52" s="461" t="s">
        <v>1809</v>
      </c>
      <c r="AB52" s="463"/>
      <c r="AC52" s="461"/>
      <c r="AD52" s="464" t="s">
        <v>1810</v>
      </c>
      <c r="AE52" s="464" t="s">
        <v>1784</v>
      </c>
      <c r="AF52" s="439" t="s">
        <v>1811</v>
      </c>
      <c r="AG52" s="506" t="s">
        <v>1784</v>
      </c>
      <c r="AH52" s="467"/>
      <c r="AI52" s="438" t="s">
        <v>1812</v>
      </c>
      <c r="AJ52" s="356" t="s">
        <v>1813</v>
      </c>
      <c r="AK52" s="356"/>
      <c r="AL52" s="463" t="s">
        <v>1814</v>
      </c>
      <c r="AM52" s="356" t="s">
        <v>1804</v>
      </c>
      <c r="AN52" s="356"/>
    </row>
    <row r="53" spans="1:40" ht="169.5" customHeight="1" x14ac:dyDescent="0.25">
      <c r="A53" s="563"/>
      <c r="B53" s="441"/>
      <c r="C53" s="441"/>
      <c r="D53" s="474">
        <v>50</v>
      </c>
      <c r="E53" s="441" t="s">
        <v>1815</v>
      </c>
      <c r="F53" s="441" t="s">
        <v>344</v>
      </c>
      <c r="G53" s="441" t="s">
        <v>345</v>
      </c>
      <c r="H53" s="441" t="s">
        <v>346</v>
      </c>
      <c r="I53" s="441" t="s">
        <v>1816</v>
      </c>
      <c r="J53" s="564" t="s">
        <v>1817</v>
      </c>
      <c r="K53" s="564" t="s">
        <v>1818</v>
      </c>
      <c r="L53" s="564">
        <v>4501024</v>
      </c>
      <c r="M53" s="564" t="s">
        <v>1819</v>
      </c>
      <c r="N53" s="564" t="s">
        <v>1820</v>
      </c>
      <c r="O53" s="564" t="s">
        <v>1821</v>
      </c>
      <c r="P53" s="564">
        <v>10</v>
      </c>
      <c r="Q53" s="475">
        <v>4</v>
      </c>
      <c r="R53" s="480">
        <v>2</v>
      </c>
      <c r="S53" s="584">
        <v>2000000</v>
      </c>
      <c r="T53" s="584">
        <v>2000000</v>
      </c>
      <c r="U53" s="482">
        <f t="shared" si="1"/>
        <v>0.5</v>
      </c>
      <c r="V53" s="442">
        <v>0</v>
      </c>
      <c r="W53" s="584">
        <v>0</v>
      </c>
      <c r="X53" s="463" t="s">
        <v>1822</v>
      </c>
      <c r="Y53" s="461">
        <v>2000000</v>
      </c>
      <c r="Z53" s="463"/>
      <c r="AA53" s="461"/>
      <c r="AB53" s="463"/>
      <c r="AC53" s="461"/>
      <c r="AD53" s="489" t="s">
        <v>1720</v>
      </c>
      <c r="AE53" s="478"/>
      <c r="AF53" s="463" t="s">
        <v>1823</v>
      </c>
      <c r="AG53" s="438" t="s">
        <v>1824</v>
      </c>
      <c r="AH53" s="467"/>
      <c r="AI53" s="438" t="s">
        <v>1825</v>
      </c>
      <c r="AJ53" s="356" t="s">
        <v>1826</v>
      </c>
      <c r="AK53" s="356"/>
      <c r="AL53" s="438" t="s">
        <v>1827</v>
      </c>
      <c r="AM53" s="356" t="s">
        <v>1828</v>
      </c>
      <c r="AN53" s="356"/>
    </row>
    <row r="54" spans="1:40" ht="205.5" customHeight="1" x14ac:dyDescent="0.25">
      <c r="A54" s="563"/>
      <c r="B54" s="441" t="s">
        <v>1829</v>
      </c>
      <c r="C54" s="441" t="s">
        <v>348</v>
      </c>
      <c r="D54" s="474">
        <v>51</v>
      </c>
      <c r="E54" s="441" t="s">
        <v>349</v>
      </c>
      <c r="F54" s="441" t="s">
        <v>1830</v>
      </c>
      <c r="G54" s="441" t="s">
        <v>351</v>
      </c>
      <c r="H54" s="441" t="s">
        <v>1224</v>
      </c>
      <c r="I54" s="441" t="s">
        <v>1831</v>
      </c>
      <c r="J54" s="438" t="s">
        <v>1661</v>
      </c>
      <c r="K54" s="438" t="s">
        <v>1662</v>
      </c>
      <c r="L54" s="438">
        <v>2201074</v>
      </c>
      <c r="M54" s="438" t="s">
        <v>1832</v>
      </c>
      <c r="N54" s="438">
        <v>2201067</v>
      </c>
      <c r="O54" s="438" t="s">
        <v>1833</v>
      </c>
      <c r="P54" s="438">
        <v>54</v>
      </c>
      <c r="Q54" s="585">
        <v>2</v>
      </c>
      <c r="R54" s="443">
        <v>2</v>
      </c>
      <c r="S54" s="437" t="s">
        <v>1834</v>
      </c>
      <c r="T54" s="504" t="s">
        <v>1835</v>
      </c>
      <c r="U54" s="482">
        <f t="shared" si="1"/>
        <v>1</v>
      </c>
      <c r="V54" s="500">
        <v>0</v>
      </c>
      <c r="W54" s="567">
        <v>0</v>
      </c>
      <c r="X54" s="463" t="s">
        <v>1836</v>
      </c>
      <c r="Y54" s="461"/>
      <c r="Z54" s="463">
        <v>0</v>
      </c>
      <c r="AA54" s="461"/>
      <c r="AB54" s="463" t="s">
        <v>1837</v>
      </c>
      <c r="AC54" s="461" t="s">
        <v>1835</v>
      </c>
      <c r="AD54" s="501" t="s">
        <v>1838</v>
      </c>
      <c r="AE54" s="464" t="s">
        <v>1839</v>
      </c>
      <c r="AF54" s="463" t="s">
        <v>1840</v>
      </c>
      <c r="AG54" s="438" t="s">
        <v>1841</v>
      </c>
      <c r="AH54" s="479" t="s">
        <v>1842</v>
      </c>
      <c r="AI54" s="506"/>
      <c r="AJ54" s="356"/>
      <c r="AK54" s="356"/>
      <c r="AL54" s="438" t="s">
        <v>1843</v>
      </c>
      <c r="AM54" s="356" t="s">
        <v>1660</v>
      </c>
      <c r="AN54" s="356"/>
    </row>
    <row r="55" spans="1:40" ht="152.25" customHeight="1" x14ac:dyDescent="0.25">
      <c r="A55" s="563" t="s">
        <v>292</v>
      </c>
      <c r="B55" s="441"/>
      <c r="C55" s="441"/>
      <c r="D55" s="434">
        <v>52</v>
      </c>
      <c r="E55" s="441" t="s">
        <v>1225</v>
      </c>
      <c r="F55" s="441" t="s">
        <v>1226</v>
      </c>
      <c r="G55" s="441" t="s">
        <v>356</v>
      </c>
      <c r="H55" s="441" t="s">
        <v>357</v>
      </c>
      <c r="I55" s="441" t="s">
        <v>1844</v>
      </c>
      <c r="J55" s="586" t="s">
        <v>1779</v>
      </c>
      <c r="K55" s="587" t="s">
        <v>1845</v>
      </c>
      <c r="L55" s="588" t="str">
        <f>'[1]GENERAL 2015-2025'!$E$60</f>
        <v>Desarrollo de acciones de fomento para la Conciliación de la vida familiar y laboral en el marco del Programa Nacional de Equidad Laboral con Enfoque Diferencial de Género.</v>
      </c>
      <c r="M55" s="589" t="str">
        <f>'[1]GENERAL 2015-2025'!$F$60</f>
        <v xml:space="preserve">Acciones de fomento para la Conciliaciòn de la Vida Familiar y Laboral.
</v>
      </c>
      <c r="N55" s="588" t="str">
        <f>'[1]GENERAL 2015-2025'!$G$60</f>
        <v>100% de acciones ejecutadas en el marco del Programa Nacional de Equidad Laboral con Enfoque Diferencial de Género</v>
      </c>
      <c r="O55" s="588" t="str">
        <f>'[1]GENERAL 2015-2025'!$H$60</f>
        <v>% de ejecución= (# de acciones ejecutadas/# total de acciones en el marco del programa nacional)*100</v>
      </c>
      <c r="P55" s="588">
        <v>12</v>
      </c>
      <c r="Q55" s="475">
        <v>1</v>
      </c>
      <c r="R55" s="443">
        <v>0</v>
      </c>
      <c r="S55" s="437"/>
      <c r="T55" s="504"/>
      <c r="U55" s="482">
        <f t="shared" si="1"/>
        <v>0</v>
      </c>
      <c r="V55" s="500"/>
      <c r="W55" s="567"/>
      <c r="X55" s="463"/>
      <c r="Y55" s="461"/>
      <c r="Z55" s="463" t="s">
        <v>1846</v>
      </c>
      <c r="AA55" s="461"/>
      <c r="AB55" s="463"/>
      <c r="AC55" s="461"/>
      <c r="AD55" s="464" t="s">
        <v>1847</v>
      </c>
      <c r="AE55" s="478"/>
      <c r="AF55" s="453" t="s">
        <v>1511</v>
      </c>
      <c r="AG55" s="356"/>
      <c r="AH55" s="467"/>
      <c r="AI55" s="506"/>
      <c r="AJ55" s="356"/>
      <c r="AK55" s="356"/>
      <c r="AL55" s="356" t="s">
        <v>1848</v>
      </c>
      <c r="AM55" s="356" t="s">
        <v>1804</v>
      </c>
      <c r="AN55" s="356"/>
    </row>
    <row r="56" spans="1:40" ht="191.25" customHeight="1" x14ac:dyDescent="0.25">
      <c r="A56" s="563"/>
      <c r="B56" s="441"/>
      <c r="C56" s="441"/>
      <c r="D56" s="434">
        <v>53</v>
      </c>
      <c r="E56" s="441" t="s">
        <v>1849</v>
      </c>
      <c r="F56" s="441" t="s">
        <v>1850</v>
      </c>
      <c r="G56" s="441" t="s">
        <v>1229</v>
      </c>
      <c r="H56" s="441" t="s">
        <v>361</v>
      </c>
      <c r="I56" s="441" t="s">
        <v>1851</v>
      </c>
      <c r="J56" s="590" t="s">
        <v>1852</v>
      </c>
      <c r="K56" s="590" t="s">
        <v>1852</v>
      </c>
      <c r="L56" s="590" t="s">
        <v>1852</v>
      </c>
      <c r="M56" s="590" t="s">
        <v>1852</v>
      </c>
      <c r="N56" s="590" t="s">
        <v>1852</v>
      </c>
      <c r="O56" s="590" t="s">
        <v>1852</v>
      </c>
      <c r="P56" s="590" t="s">
        <v>1852</v>
      </c>
      <c r="Q56" s="475">
        <v>1</v>
      </c>
      <c r="R56" s="443"/>
      <c r="S56" s="437"/>
      <c r="T56" s="504"/>
      <c r="U56" s="482">
        <f t="shared" si="1"/>
        <v>0</v>
      </c>
      <c r="V56" s="500"/>
      <c r="W56" s="567"/>
      <c r="X56" s="463"/>
      <c r="Y56" s="461"/>
      <c r="Z56" s="463"/>
      <c r="AA56" s="461"/>
      <c r="AB56" s="463"/>
      <c r="AC56" s="461"/>
      <c r="AD56" s="489" t="s">
        <v>1720</v>
      </c>
      <c r="AE56" s="478"/>
      <c r="AF56" s="453" t="s">
        <v>1511</v>
      </c>
      <c r="AG56" s="356"/>
      <c r="AH56" s="467"/>
      <c r="AI56" s="356"/>
      <c r="AJ56" s="356"/>
      <c r="AK56" s="356"/>
      <c r="AL56" s="438" t="s">
        <v>1853</v>
      </c>
      <c r="AM56" s="356" t="s">
        <v>1660</v>
      </c>
      <c r="AN56" s="356"/>
    </row>
    <row r="57" spans="1:40" ht="102" customHeight="1" x14ac:dyDescent="0.25">
      <c r="A57" s="563"/>
      <c r="B57" s="441"/>
      <c r="C57" s="441"/>
      <c r="D57" s="474">
        <v>54</v>
      </c>
      <c r="E57" s="441" t="s">
        <v>363</v>
      </c>
      <c r="F57" s="441" t="s">
        <v>1231</v>
      </c>
      <c r="G57" s="441" t="s">
        <v>365</v>
      </c>
      <c r="H57" s="441" t="s">
        <v>366</v>
      </c>
      <c r="I57" s="441" t="s">
        <v>1854</v>
      </c>
      <c r="J57" s="591"/>
      <c r="K57" s="459"/>
      <c r="L57" s="592"/>
      <c r="M57" s="459"/>
      <c r="N57" s="459"/>
      <c r="O57" s="459"/>
      <c r="P57" s="459"/>
      <c r="Q57" s="475">
        <v>0</v>
      </c>
      <c r="R57" s="443">
        <v>0</v>
      </c>
      <c r="S57" s="437"/>
      <c r="T57" s="504"/>
      <c r="U57" s="482">
        <v>0</v>
      </c>
      <c r="V57" s="500"/>
      <c r="W57" s="567"/>
      <c r="X57" s="463"/>
      <c r="Y57" s="461"/>
      <c r="Z57" s="463"/>
      <c r="AA57" s="461"/>
      <c r="AB57" s="463"/>
      <c r="AC57" s="461"/>
      <c r="AD57" s="464" t="s">
        <v>1855</v>
      </c>
      <c r="AE57" s="478"/>
      <c r="AF57" s="453" t="s">
        <v>1511</v>
      </c>
      <c r="AG57" s="356"/>
      <c r="AH57" s="479" t="s">
        <v>1760</v>
      </c>
      <c r="AI57" s="356"/>
      <c r="AJ57" s="356"/>
      <c r="AK57" s="356"/>
      <c r="AL57" s="438" t="s">
        <v>1856</v>
      </c>
      <c r="AM57" s="356" t="s">
        <v>1857</v>
      </c>
      <c r="AN57" s="356"/>
    </row>
    <row r="58" spans="1:40" ht="224.45" customHeight="1" x14ac:dyDescent="0.25">
      <c r="A58" s="563"/>
      <c r="B58" s="441" t="s">
        <v>368</v>
      </c>
      <c r="C58" s="441" t="s">
        <v>369</v>
      </c>
      <c r="D58" s="434">
        <v>55</v>
      </c>
      <c r="E58" s="441" t="s">
        <v>1233</v>
      </c>
      <c r="F58" s="441" t="s">
        <v>371</v>
      </c>
      <c r="G58" s="441" t="s">
        <v>372</v>
      </c>
      <c r="H58" s="441" t="s">
        <v>373</v>
      </c>
      <c r="I58" s="441" t="s">
        <v>1858</v>
      </c>
      <c r="J58" s="441" t="s">
        <v>1807</v>
      </c>
      <c r="K58" s="441" t="s">
        <v>1750</v>
      </c>
      <c r="L58" s="441">
        <v>4502038</v>
      </c>
      <c r="M58" s="441" t="str">
        <f>'[1]GENERAL 2015-2025'!$F$60</f>
        <v xml:space="preserve">Acciones de fomento para la Conciliaciòn de la Vida Familiar y Laboral.
</v>
      </c>
      <c r="N58" s="441">
        <v>450203800</v>
      </c>
      <c r="O58" s="441" t="str">
        <f>'[1]GENERAL 2015-2025'!$H$97</f>
        <v>Valor absoluto (Verificación de protocolos aplicados)</v>
      </c>
      <c r="P58" s="441">
        <v>1</v>
      </c>
      <c r="Q58" s="475">
        <v>1</v>
      </c>
      <c r="R58" s="443">
        <v>0</v>
      </c>
      <c r="S58" s="437"/>
      <c r="T58" s="504"/>
      <c r="U58" s="482">
        <v>1</v>
      </c>
      <c r="V58" s="500"/>
      <c r="W58" s="567"/>
      <c r="X58" s="463">
        <v>1</v>
      </c>
      <c r="Y58" s="461" t="s">
        <v>1859</v>
      </c>
      <c r="Z58" s="463"/>
      <c r="AA58" s="461"/>
      <c r="AB58" s="463"/>
      <c r="AC58" s="461"/>
      <c r="AD58" s="464" t="s">
        <v>1860</v>
      </c>
      <c r="AE58" s="464" t="s">
        <v>1861</v>
      </c>
      <c r="AF58" s="463" t="s">
        <v>1862</v>
      </c>
      <c r="AG58" s="356" t="s">
        <v>1863</v>
      </c>
      <c r="AH58" s="467"/>
      <c r="AI58" s="438" t="s">
        <v>1864</v>
      </c>
      <c r="AJ58" s="438" t="s">
        <v>1865</v>
      </c>
      <c r="AK58" s="356"/>
      <c r="AL58" s="438" t="s">
        <v>1866</v>
      </c>
      <c r="AM58" s="438" t="s">
        <v>1867</v>
      </c>
      <c r="AN58" s="356"/>
    </row>
    <row r="59" spans="1:40" ht="127.5" customHeight="1" x14ac:dyDescent="0.25">
      <c r="A59" s="563" t="s">
        <v>292</v>
      </c>
      <c r="B59" s="441"/>
      <c r="C59" s="441"/>
      <c r="D59" s="434">
        <v>56</v>
      </c>
      <c r="E59" s="441" t="s">
        <v>1868</v>
      </c>
      <c r="F59" s="441" t="s">
        <v>1869</v>
      </c>
      <c r="G59" s="441" t="s">
        <v>1237</v>
      </c>
      <c r="H59" s="441" t="s">
        <v>378</v>
      </c>
      <c r="I59" s="441" t="s">
        <v>1870</v>
      </c>
      <c r="J59" s="441" t="s">
        <v>1807</v>
      </c>
      <c r="K59" s="441" t="s">
        <v>1750</v>
      </c>
      <c r="L59" s="441">
        <v>4502038</v>
      </c>
      <c r="M59" s="441" t="str">
        <f>'[1]GENERAL 2015-2025'!$F$60</f>
        <v xml:space="preserve">Acciones de fomento para la Conciliaciòn de la Vida Familiar y Laboral.
</v>
      </c>
      <c r="N59" s="441">
        <v>450203800</v>
      </c>
      <c r="O59" s="441" t="str">
        <f>'[1]GENERAL 2015-2025'!$H$97</f>
        <v>Valor absoluto (Verificación de protocolos aplicados)</v>
      </c>
      <c r="P59" s="441">
        <v>1</v>
      </c>
      <c r="Q59" s="475">
        <v>12</v>
      </c>
      <c r="R59" s="443">
        <v>10</v>
      </c>
      <c r="S59" s="580">
        <v>10085000</v>
      </c>
      <c r="T59" s="580">
        <v>6822777</v>
      </c>
      <c r="U59" s="482">
        <f>R59/Q59*1</f>
        <v>0.83333333333333337</v>
      </c>
      <c r="V59" s="500">
        <v>1</v>
      </c>
      <c r="W59" s="593">
        <v>5250000</v>
      </c>
      <c r="X59" s="463">
        <v>9</v>
      </c>
      <c r="Y59" s="461">
        <v>1780277</v>
      </c>
      <c r="Z59" s="463"/>
      <c r="AA59" s="461"/>
      <c r="AB59" s="463"/>
      <c r="AC59" s="461"/>
      <c r="AD59" s="464" t="s">
        <v>1871</v>
      </c>
      <c r="AE59" s="464" t="s">
        <v>1872</v>
      </c>
      <c r="AF59" s="439" t="s">
        <v>1873</v>
      </c>
      <c r="AG59" s="506" t="s">
        <v>1784</v>
      </c>
      <c r="AH59" s="467"/>
      <c r="AI59" s="506" t="s">
        <v>1874</v>
      </c>
      <c r="AJ59" s="519" t="s">
        <v>1787</v>
      </c>
      <c r="AK59" s="356"/>
      <c r="AL59" s="438" t="s">
        <v>1875</v>
      </c>
      <c r="AM59" s="356" t="s">
        <v>1804</v>
      </c>
      <c r="AN59" s="356"/>
    </row>
    <row r="60" spans="1:40" ht="147.75" customHeight="1" x14ac:dyDescent="0.25">
      <c r="A60" s="594" t="s">
        <v>393</v>
      </c>
      <c r="B60" s="434" t="s">
        <v>394</v>
      </c>
      <c r="C60" s="434" t="s">
        <v>1086</v>
      </c>
      <c r="D60" s="474">
        <v>57</v>
      </c>
      <c r="E60" s="441" t="s">
        <v>1876</v>
      </c>
      <c r="F60" s="441" t="s">
        <v>1877</v>
      </c>
      <c r="G60" s="441" t="s">
        <v>1878</v>
      </c>
      <c r="H60" s="441" t="s">
        <v>399</v>
      </c>
      <c r="I60" s="441" t="s">
        <v>1879</v>
      </c>
      <c r="J60" s="545" t="s">
        <v>1661</v>
      </c>
      <c r="K60" s="545" t="s">
        <v>1880</v>
      </c>
      <c r="L60" s="545">
        <v>3301087</v>
      </c>
      <c r="M60" s="545" t="s">
        <v>1881</v>
      </c>
      <c r="N60" s="545">
        <v>330108701</v>
      </c>
      <c r="O60" s="545" t="s">
        <v>1882</v>
      </c>
      <c r="P60" s="545">
        <v>18785</v>
      </c>
      <c r="Q60" s="475">
        <v>1</v>
      </c>
      <c r="R60" s="526">
        <v>1</v>
      </c>
      <c r="S60" s="167" t="s">
        <v>1371</v>
      </c>
      <c r="T60" s="167" t="s">
        <v>1371</v>
      </c>
      <c r="U60" s="482">
        <f>R60/Q60*1</f>
        <v>1</v>
      </c>
      <c r="V60" s="442">
        <v>1</v>
      </c>
      <c r="W60" s="167" t="s">
        <v>1371</v>
      </c>
      <c r="X60" s="463"/>
      <c r="Y60" s="461"/>
      <c r="Z60" s="463">
        <v>0</v>
      </c>
      <c r="AA60" s="461">
        <v>2885000</v>
      </c>
      <c r="AB60" s="463"/>
      <c r="AC60" s="461">
        <v>5700000</v>
      </c>
      <c r="AD60" s="464" t="s">
        <v>1883</v>
      </c>
      <c r="AE60" s="464"/>
      <c r="AF60" s="453" t="s">
        <v>1511</v>
      </c>
      <c r="AG60" s="356"/>
      <c r="AH60" s="467"/>
      <c r="AI60" s="438" t="s">
        <v>1884</v>
      </c>
      <c r="AJ60" s="356" t="s">
        <v>1885</v>
      </c>
      <c r="AK60" s="356"/>
      <c r="AL60" s="438" t="s">
        <v>1886</v>
      </c>
      <c r="AM60" s="356" t="s">
        <v>1887</v>
      </c>
      <c r="AN60" s="356"/>
    </row>
    <row r="61" spans="1:40" ht="205.5" customHeight="1" x14ac:dyDescent="0.25">
      <c r="A61" s="594"/>
      <c r="B61" s="434"/>
      <c r="C61" s="434"/>
      <c r="D61" s="474">
        <v>58</v>
      </c>
      <c r="E61" s="441" t="s">
        <v>1243</v>
      </c>
      <c r="F61" s="441" t="s">
        <v>402</v>
      </c>
      <c r="G61" s="441" t="s">
        <v>403</v>
      </c>
      <c r="H61" s="441" t="s">
        <v>404</v>
      </c>
      <c r="I61" s="441" t="s">
        <v>1888</v>
      </c>
      <c r="J61" s="595" t="s">
        <v>1622</v>
      </c>
      <c r="K61" s="595" t="s">
        <v>1889</v>
      </c>
      <c r="L61" s="356">
        <v>4301037</v>
      </c>
      <c r="M61" s="595" t="s">
        <v>1890</v>
      </c>
      <c r="N61" s="596" t="s">
        <v>1891</v>
      </c>
      <c r="O61" s="595" t="s">
        <v>1892</v>
      </c>
      <c r="P61" s="438">
        <v>12</v>
      </c>
      <c r="Q61" s="475">
        <v>2</v>
      </c>
      <c r="R61" s="526">
        <v>2</v>
      </c>
      <c r="S61" s="529">
        <v>156112591.750193</v>
      </c>
      <c r="T61" s="529">
        <v>156112591.750193</v>
      </c>
      <c r="U61" s="482">
        <v>1</v>
      </c>
      <c r="V61" s="442">
        <v>2</v>
      </c>
      <c r="W61" s="529">
        <v>156112591.750193</v>
      </c>
      <c r="X61" s="463">
        <v>5</v>
      </c>
      <c r="Y61" s="461" t="s">
        <v>1893</v>
      </c>
      <c r="Z61" s="463">
        <v>0</v>
      </c>
      <c r="AA61" s="461">
        <v>158662000</v>
      </c>
      <c r="AB61" s="463">
        <v>0</v>
      </c>
      <c r="AC61" s="461"/>
      <c r="AD61" s="464" t="s">
        <v>1894</v>
      </c>
      <c r="AE61" s="464" t="s">
        <v>1895</v>
      </c>
      <c r="AF61" s="463" t="s">
        <v>1896</v>
      </c>
      <c r="AG61" s="356" t="s">
        <v>1895</v>
      </c>
      <c r="AH61" s="467"/>
      <c r="AI61" s="438" t="s">
        <v>1897</v>
      </c>
      <c r="AJ61" s="356" t="s">
        <v>1898</v>
      </c>
      <c r="AK61" s="356"/>
      <c r="AL61" s="356" t="s">
        <v>1630</v>
      </c>
      <c r="AM61" s="356"/>
      <c r="AN61" s="356"/>
    </row>
    <row r="62" spans="1:40" ht="248.25" customHeight="1" x14ac:dyDescent="0.25">
      <c r="A62" s="594"/>
      <c r="B62" s="434"/>
      <c r="C62" s="434"/>
      <c r="D62" s="474">
        <v>59</v>
      </c>
      <c r="E62" s="441" t="s">
        <v>1899</v>
      </c>
      <c r="F62" s="441" t="s">
        <v>1900</v>
      </c>
      <c r="G62" s="441" t="s">
        <v>411</v>
      </c>
      <c r="H62" s="441" t="s">
        <v>412</v>
      </c>
      <c r="I62" s="441" t="s">
        <v>1901</v>
      </c>
      <c r="J62" s="545" t="s">
        <v>1661</v>
      </c>
      <c r="K62" s="545" t="s">
        <v>1880</v>
      </c>
      <c r="L62" s="545">
        <v>3301073</v>
      </c>
      <c r="M62" s="545" t="s">
        <v>1902</v>
      </c>
      <c r="N62" s="545">
        <v>330107301</v>
      </c>
      <c r="O62" s="545" t="s">
        <v>1903</v>
      </c>
      <c r="P62" s="545">
        <v>1800</v>
      </c>
      <c r="Q62" s="475">
        <v>12</v>
      </c>
      <c r="R62" s="597">
        <v>12</v>
      </c>
      <c r="S62" s="179" t="s">
        <v>1371</v>
      </c>
      <c r="T62" s="179" t="s">
        <v>1371</v>
      </c>
      <c r="U62" s="482">
        <f>R62/Q62*1</f>
        <v>1</v>
      </c>
      <c r="V62" s="442">
        <v>12</v>
      </c>
      <c r="W62" s="179" t="s">
        <v>1371</v>
      </c>
      <c r="X62" s="463"/>
      <c r="Y62" s="461"/>
      <c r="Z62" s="463"/>
      <c r="AA62" s="461"/>
      <c r="AB62" s="463"/>
      <c r="AC62" s="461">
        <v>84770201</v>
      </c>
      <c r="AD62" s="464" t="s">
        <v>1904</v>
      </c>
      <c r="AE62" s="464" t="s">
        <v>1905</v>
      </c>
      <c r="AF62" s="453" t="s">
        <v>1511</v>
      </c>
      <c r="AG62" s="356"/>
      <c r="AH62" s="467"/>
      <c r="AI62" s="356"/>
      <c r="AJ62" s="356"/>
      <c r="AK62" s="356"/>
      <c r="AL62" s="438" t="s">
        <v>1906</v>
      </c>
      <c r="AM62" s="356" t="s">
        <v>1887</v>
      </c>
      <c r="AN62" s="356"/>
    </row>
    <row r="63" spans="1:40" ht="153" x14ac:dyDescent="0.25">
      <c r="A63" s="594"/>
      <c r="B63" s="434"/>
      <c r="C63" s="434"/>
      <c r="D63" s="474">
        <v>60</v>
      </c>
      <c r="E63" s="441" t="s">
        <v>1907</v>
      </c>
      <c r="F63" s="441" t="s">
        <v>415</v>
      </c>
      <c r="G63" s="441" t="s">
        <v>416</v>
      </c>
      <c r="H63" s="441" t="s">
        <v>417</v>
      </c>
      <c r="I63" s="441" t="s">
        <v>1901</v>
      </c>
      <c r="J63" s="560" t="s">
        <v>1908</v>
      </c>
      <c r="K63" s="560"/>
      <c r="L63" s="560"/>
      <c r="M63" s="560"/>
      <c r="N63" s="560"/>
      <c r="O63" s="560"/>
      <c r="P63" s="560"/>
      <c r="Q63" s="475">
        <v>1</v>
      </c>
      <c r="R63" s="526">
        <v>0</v>
      </c>
      <c r="S63" s="167">
        <v>0</v>
      </c>
      <c r="T63" s="167">
        <v>0</v>
      </c>
      <c r="U63" s="482">
        <f>R63/Q63*1</f>
        <v>0</v>
      </c>
      <c r="V63" s="442">
        <v>0</v>
      </c>
      <c r="W63" s="400">
        <v>0</v>
      </c>
      <c r="X63" s="463"/>
      <c r="Y63" s="461"/>
      <c r="Z63" s="463"/>
      <c r="AA63" s="461"/>
      <c r="AB63" s="463"/>
      <c r="AC63" s="461"/>
      <c r="AD63" s="501" t="s">
        <v>1685</v>
      </c>
      <c r="AE63" s="478"/>
      <c r="AF63" s="453" t="s">
        <v>1511</v>
      </c>
      <c r="AG63" s="356"/>
      <c r="AH63" s="467"/>
      <c r="AI63" s="356"/>
      <c r="AJ63" s="356"/>
      <c r="AK63" s="356"/>
      <c r="AL63" s="356" t="s">
        <v>1630</v>
      </c>
      <c r="AM63" s="356"/>
      <c r="AN63" s="356"/>
    </row>
    <row r="64" spans="1:40" ht="219" customHeight="1" x14ac:dyDescent="0.25">
      <c r="A64" s="594"/>
      <c r="B64" s="434"/>
      <c r="C64" s="434" t="s">
        <v>418</v>
      </c>
      <c r="D64" s="474">
        <v>61</v>
      </c>
      <c r="E64" s="441" t="s">
        <v>1909</v>
      </c>
      <c r="F64" s="441" t="s">
        <v>420</v>
      </c>
      <c r="G64" s="441" t="s">
        <v>421</v>
      </c>
      <c r="H64" s="441" t="s">
        <v>422</v>
      </c>
      <c r="I64" s="441" t="s">
        <v>1910</v>
      </c>
      <c r="J64" s="564" t="s">
        <v>1817</v>
      </c>
      <c r="K64" s="564" t="s">
        <v>1818</v>
      </c>
      <c r="L64" s="564">
        <v>4501024</v>
      </c>
      <c r="M64" s="564" t="s">
        <v>1819</v>
      </c>
      <c r="N64" s="564" t="s">
        <v>1820</v>
      </c>
      <c r="O64" s="564" t="s">
        <v>1821</v>
      </c>
      <c r="P64" s="564">
        <v>10</v>
      </c>
      <c r="Q64" s="437">
        <v>3</v>
      </c>
      <c r="R64" s="437">
        <v>3</v>
      </c>
      <c r="S64" s="598">
        <v>0</v>
      </c>
      <c r="T64" s="564" t="s">
        <v>1911</v>
      </c>
      <c r="U64" s="482">
        <f>R64/Q64*1</f>
        <v>1</v>
      </c>
      <c r="V64" s="463">
        <v>1</v>
      </c>
      <c r="W64" s="564" t="s">
        <v>1911</v>
      </c>
      <c r="X64" s="463" t="s">
        <v>1912</v>
      </c>
      <c r="Y64" s="461"/>
      <c r="Z64" s="463"/>
      <c r="AA64" s="461"/>
      <c r="AB64" s="463">
        <v>1</v>
      </c>
      <c r="AC64" s="461">
        <v>2885000</v>
      </c>
      <c r="AD64" s="489" t="s">
        <v>1913</v>
      </c>
      <c r="AE64" s="464" t="s">
        <v>1914</v>
      </c>
      <c r="AF64" s="439" t="s">
        <v>1915</v>
      </c>
      <c r="AG64" s="506" t="s">
        <v>1916</v>
      </c>
      <c r="AH64" s="467"/>
      <c r="AI64" s="438" t="s">
        <v>1917</v>
      </c>
      <c r="AJ64" s="438" t="s">
        <v>1918</v>
      </c>
      <c r="AK64" s="356"/>
      <c r="AL64" s="438" t="s">
        <v>1919</v>
      </c>
      <c r="AM64" s="438" t="s">
        <v>1920</v>
      </c>
      <c r="AN64" s="356"/>
    </row>
    <row r="65" spans="1:40" ht="140.25" x14ac:dyDescent="0.25">
      <c r="A65" s="594"/>
      <c r="B65" s="434"/>
      <c r="C65" s="434"/>
      <c r="D65" s="434">
        <v>62</v>
      </c>
      <c r="E65" s="441" t="s">
        <v>426</v>
      </c>
      <c r="F65" s="441" t="s">
        <v>427</v>
      </c>
      <c r="G65" s="441" t="s">
        <v>428</v>
      </c>
      <c r="H65" s="441" t="s">
        <v>429</v>
      </c>
      <c r="I65" s="441" t="s">
        <v>1921</v>
      </c>
      <c r="J65" s="560"/>
      <c r="K65" s="560"/>
      <c r="L65" s="560"/>
      <c r="M65" s="560"/>
      <c r="N65" s="560"/>
      <c r="O65" s="560"/>
      <c r="P65" s="560"/>
      <c r="Q65" s="475">
        <v>0</v>
      </c>
      <c r="R65" s="443">
        <v>0</v>
      </c>
      <c r="S65" s="437">
        <v>0</v>
      </c>
      <c r="T65" s="476">
        <v>0</v>
      </c>
      <c r="U65" s="482">
        <v>0</v>
      </c>
      <c r="V65" s="442">
        <v>0</v>
      </c>
      <c r="W65" s="461">
        <v>0</v>
      </c>
      <c r="X65" s="463"/>
      <c r="Y65" s="461"/>
      <c r="Z65" s="463"/>
      <c r="AA65" s="461"/>
      <c r="AB65" s="463"/>
      <c r="AC65" s="461"/>
      <c r="AD65" s="489" t="s">
        <v>1720</v>
      </c>
      <c r="AE65" s="478"/>
      <c r="AF65" s="453" t="s">
        <v>1511</v>
      </c>
      <c r="AG65" s="356"/>
      <c r="AH65" s="479" t="s">
        <v>1760</v>
      </c>
      <c r="AI65" s="438" t="s">
        <v>1922</v>
      </c>
      <c r="AJ65" s="356" t="s">
        <v>1923</v>
      </c>
      <c r="AK65" s="356"/>
      <c r="AL65" s="356" t="s">
        <v>1630</v>
      </c>
      <c r="AM65" s="356"/>
      <c r="AN65" s="356"/>
    </row>
    <row r="66" spans="1:40" ht="164.25" customHeight="1" x14ac:dyDescent="0.25">
      <c r="A66" s="594"/>
      <c r="B66" s="434"/>
      <c r="C66" s="434"/>
      <c r="D66" s="474">
        <v>63</v>
      </c>
      <c r="E66" s="441" t="s">
        <v>431</v>
      </c>
      <c r="F66" s="441" t="s">
        <v>432</v>
      </c>
      <c r="G66" s="441" t="s">
        <v>433</v>
      </c>
      <c r="H66" s="441" t="s">
        <v>434</v>
      </c>
      <c r="I66" s="441" t="s">
        <v>1924</v>
      </c>
      <c r="J66" s="515" t="s">
        <v>1622</v>
      </c>
      <c r="K66" s="515" t="s">
        <v>1925</v>
      </c>
      <c r="L66" s="515" t="s">
        <v>1926</v>
      </c>
      <c r="M66" s="515" t="s">
        <v>1927</v>
      </c>
      <c r="N66" s="515" t="s">
        <v>1928</v>
      </c>
      <c r="O66" s="515"/>
      <c r="P66" s="515">
        <v>48</v>
      </c>
      <c r="Q66" s="437">
        <v>0</v>
      </c>
      <c r="R66" s="437">
        <v>0</v>
      </c>
      <c r="S66" s="437">
        <v>0</v>
      </c>
      <c r="T66" s="476">
        <f>W66+Y66+AA66+AC66</f>
        <v>0</v>
      </c>
      <c r="U66" s="482">
        <v>0</v>
      </c>
      <c r="V66" s="463">
        <v>0</v>
      </c>
      <c r="W66" s="461">
        <v>0</v>
      </c>
      <c r="X66" s="463"/>
      <c r="Y66" s="461"/>
      <c r="Z66" s="463"/>
      <c r="AA66" s="461"/>
      <c r="AB66" s="463"/>
      <c r="AC66" s="461"/>
      <c r="AD66" s="489" t="s">
        <v>1929</v>
      </c>
      <c r="AE66" s="464" t="s">
        <v>1930</v>
      </c>
      <c r="AF66" s="439" t="s">
        <v>1511</v>
      </c>
      <c r="AG66" s="599"/>
      <c r="AH66" s="467"/>
      <c r="AI66" s="438" t="s">
        <v>1931</v>
      </c>
      <c r="AJ66" s="438" t="s">
        <v>1645</v>
      </c>
      <c r="AK66" s="356"/>
      <c r="AL66" s="356" t="s">
        <v>1630</v>
      </c>
      <c r="AM66" s="356"/>
      <c r="AN66" s="356"/>
    </row>
    <row r="67" spans="1:40" ht="148.5" customHeight="1" x14ac:dyDescent="0.25">
      <c r="A67" s="594"/>
      <c r="B67" s="434"/>
      <c r="C67" s="434"/>
      <c r="D67" s="434">
        <v>64</v>
      </c>
      <c r="E67" s="441" t="s">
        <v>436</v>
      </c>
      <c r="F67" s="441" t="s">
        <v>437</v>
      </c>
      <c r="G67" s="441" t="s">
        <v>438</v>
      </c>
      <c r="H67" s="441" t="s">
        <v>439</v>
      </c>
      <c r="I67" s="441" t="s">
        <v>1932</v>
      </c>
      <c r="J67" s="600"/>
      <c r="K67" s="600"/>
      <c r="L67" s="600"/>
      <c r="M67" s="601"/>
      <c r="N67" s="601"/>
      <c r="O67" s="601"/>
      <c r="P67" s="601"/>
      <c r="Q67" s="437">
        <v>60</v>
      </c>
      <c r="R67" s="437">
        <v>0</v>
      </c>
      <c r="S67" s="437">
        <v>0</v>
      </c>
      <c r="T67" s="476">
        <v>0</v>
      </c>
      <c r="U67" s="482">
        <v>0</v>
      </c>
      <c r="V67" s="463">
        <v>0</v>
      </c>
      <c r="W67" s="461">
        <v>0</v>
      </c>
      <c r="X67" s="463">
        <v>4</v>
      </c>
      <c r="Y67" s="461">
        <v>400000</v>
      </c>
      <c r="Z67" s="463"/>
      <c r="AA67" s="461"/>
      <c r="AB67" s="463"/>
      <c r="AC67" s="461"/>
      <c r="AD67" s="489" t="s">
        <v>1720</v>
      </c>
      <c r="AE67" s="464" t="s">
        <v>1933</v>
      </c>
      <c r="AF67" s="463" t="s">
        <v>1934</v>
      </c>
      <c r="AG67" s="356" t="s">
        <v>1935</v>
      </c>
      <c r="AH67" s="479"/>
      <c r="AI67" s="356" t="s">
        <v>1936</v>
      </c>
      <c r="AJ67" s="356" t="s">
        <v>1937</v>
      </c>
      <c r="AK67" s="356"/>
      <c r="AL67" s="438" t="s">
        <v>1938</v>
      </c>
      <c r="AM67" s="356" t="s">
        <v>1939</v>
      </c>
      <c r="AN67" s="356"/>
    </row>
    <row r="68" spans="1:40" ht="127.5" x14ac:dyDescent="0.25">
      <c r="A68" s="594"/>
      <c r="B68" s="434"/>
      <c r="C68" s="434"/>
      <c r="D68" s="434">
        <v>65</v>
      </c>
      <c r="E68" s="441" t="s">
        <v>1940</v>
      </c>
      <c r="F68" s="441" t="s">
        <v>1941</v>
      </c>
      <c r="G68" s="441" t="s">
        <v>1942</v>
      </c>
      <c r="H68" s="441" t="s">
        <v>446</v>
      </c>
      <c r="I68" s="441" t="s">
        <v>1943</v>
      </c>
      <c r="J68" s="601"/>
      <c r="K68" s="601"/>
      <c r="L68" s="600"/>
      <c r="M68" s="600"/>
      <c r="N68" s="600"/>
      <c r="O68" s="600"/>
      <c r="P68" s="600"/>
      <c r="Q68" s="475">
        <v>0</v>
      </c>
      <c r="R68" s="443">
        <v>0</v>
      </c>
      <c r="S68" s="437">
        <v>0</v>
      </c>
      <c r="T68" s="476">
        <v>0</v>
      </c>
      <c r="U68" s="482">
        <v>0</v>
      </c>
      <c r="V68" s="442">
        <v>0</v>
      </c>
      <c r="W68" s="461">
        <v>0</v>
      </c>
      <c r="X68" s="463"/>
      <c r="Y68" s="461"/>
      <c r="Z68" s="463"/>
      <c r="AA68" s="461"/>
      <c r="AB68" s="463"/>
      <c r="AC68" s="461"/>
      <c r="AD68" s="489" t="s">
        <v>1720</v>
      </c>
      <c r="AE68" s="464" t="s">
        <v>1933</v>
      </c>
      <c r="AF68" s="463" t="s">
        <v>1944</v>
      </c>
      <c r="AG68" s="356" t="s">
        <v>1592</v>
      </c>
      <c r="AH68" s="479" t="s">
        <v>1760</v>
      </c>
      <c r="AI68" s="438" t="s">
        <v>1945</v>
      </c>
      <c r="AJ68" s="356" t="s">
        <v>1937</v>
      </c>
      <c r="AK68" s="356"/>
      <c r="AL68" s="438" t="s">
        <v>1946</v>
      </c>
      <c r="AM68" s="356" t="s">
        <v>1939</v>
      </c>
      <c r="AN68" s="356"/>
    </row>
    <row r="69" spans="1:40" ht="114.75" customHeight="1" x14ac:dyDescent="0.25">
      <c r="A69" s="594"/>
      <c r="B69" s="434" t="s">
        <v>448</v>
      </c>
      <c r="C69" s="434" t="s">
        <v>449</v>
      </c>
      <c r="D69" s="434">
        <v>66</v>
      </c>
      <c r="E69" s="441" t="s">
        <v>450</v>
      </c>
      <c r="F69" s="441" t="s">
        <v>451</v>
      </c>
      <c r="G69" s="441" t="s">
        <v>452</v>
      </c>
      <c r="H69" s="441" t="s">
        <v>453</v>
      </c>
      <c r="I69" s="441" t="s">
        <v>1947</v>
      </c>
      <c r="J69" s="601"/>
      <c r="K69" s="601"/>
      <c r="L69" s="600"/>
      <c r="M69" s="600"/>
      <c r="N69" s="600"/>
      <c r="O69" s="600"/>
      <c r="P69" s="600"/>
      <c r="Q69" s="437">
        <v>0</v>
      </c>
      <c r="R69" s="437">
        <v>0</v>
      </c>
      <c r="S69" s="437">
        <v>0</v>
      </c>
      <c r="T69" s="167">
        <v>0</v>
      </c>
      <c r="U69" s="482">
        <v>0</v>
      </c>
      <c r="V69" s="463"/>
      <c r="W69" s="400"/>
      <c r="X69" s="463"/>
      <c r="Y69" s="461"/>
      <c r="Z69" s="463"/>
      <c r="AA69" s="461"/>
      <c r="AB69" s="463"/>
      <c r="AC69" s="461"/>
      <c r="AD69" s="489" t="s">
        <v>1720</v>
      </c>
      <c r="AE69" s="478" t="s">
        <v>1948</v>
      </c>
      <c r="AF69" s="453" t="s">
        <v>1949</v>
      </c>
      <c r="AG69" s="356" t="s">
        <v>1950</v>
      </c>
      <c r="AH69" s="467" t="s">
        <v>1492</v>
      </c>
      <c r="AI69" s="438" t="s">
        <v>1825</v>
      </c>
      <c r="AJ69" s="356" t="s">
        <v>1826</v>
      </c>
      <c r="AK69" s="356"/>
      <c r="AL69" s="356" t="s">
        <v>1630</v>
      </c>
      <c r="AM69" s="356"/>
      <c r="AN69" s="356"/>
    </row>
    <row r="70" spans="1:40" ht="89.25" customHeight="1" x14ac:dyDescent="0.25">
      <c r="A70" s="594"/>
      <c r="B70" s="434"/>
      <c r="C70" s="434"/>
      <c r="D70" s="434">
        <v>67</v>
      </c>
      <c r="E70" s="441" t="s">
        <v>456</v>
      </c>
      <c r="F70" s="441" t="s">
        <v>457</v>
      </c>
      <c r="G70" s="441" t="s">
        <v>458</v>
      </c>
      <c r="H70" s="441" t="s">
        <v>459</v>
      </c>
      <c r="I70" s="441" t="s">
        <v>1951</v>
      </c>
      <c r="J70" s="601"/>
      <c r="K70" s="601"/>
      <c r="L70" s="600"/>
      <c r="M70" s="600"/>
      <c r="N70" s="600"/>
      <c r="O70" s="600"/>
      <c r="P70" s="600"/>
      <c r="Q70" s="475">
        <v>0</v>
      </c>
      <c r="R70" s="443">
        <v>0</v>
      </c>
      <c r="S70" s="437">
        <v>0</v>
      </c>
      <c r="T70" s="504">
        <v>0</v>
      </c>
      <c r="U70" s="482">
        <v>0</v>
      </c>
      <c r="V70" s="500">
        <v>0</v>
      </c>
      <c r="W70" s="567">
        <v>0</v>
      </c>
      <c r="X70" s="463"/>
      <c r="Y70" s="461"/>
      <c r="Z70" s="463"/>
      <c r="AA70" s="461"/>
      <c r="AB70" s="463"/>
      <c r="AC70" s="461"/>
      <c r="AD70" s="602" t="s">
        <v>1952</v>
      </c>
      <c r="AE70" s="478" t="s">
        <v>1948</v>
      </c>
      <c r="AF70" s="453" t="s">
        <v>1511</v>
      </c>
      <c r="AG70" s="356"/>
      <c r="AH70" s="479" t="s">
        <v>1760</v>
      </c>
      <c r="AI70" s="438" t="s">
        <v>1953</v>
      </c>
      <c r="AJ70" s="356" t="s">
        <v>1923</v>
      </c>
      <c r="AK70" s="356"/>
      <c r="AL70" s="356" t="s">
        <v>1630</v>
      </c>
      <c r="AM70" s="356"/>
      <c r="AN70" s="356"/>
    </row>
    <row r="71" spans="1:40" ht="155.25" customHeight="1" x14ac:dyDescent="0.25">
      <c r="A71" s="594"/>
      <c r="B71" s="434"/>
      <c r="C71" s="434"/>
      <c r="D71" s="474">
        <v>68</v>
      </c>
      <c r="E71" s="441" t="s">
        <v>461</v>
      </c>
      <c r="F71" s="441" t="s">
        <v>462</v>
      </c>
      <c r="G71" s="441" t="s">
        <v>463</v>
      </c>
      <c r="H71" s="441" t="s">
        <v>464</v>
      </c>
      <c r="I71" s="441" t="s">
        <v>1954</v>
      </c>
      <c r="J71" s="564" t="s">
        <v>1955</v>
      </c>
      <c r="K71" s="564" t="s">
        <v>1956</v>
      </c>
      <c r="L71" s="564">
        <v>4101023</v>
      </c>
      <c r="M71" s="564" t="s">
        <v>1957</v>
      </c>
      <c r="N71" s="564" t="s">
        <v>1958</v>
      </c>
      <c r="O71" s="564" t="s">
        <v>1959</v>
      </c>
      <c r="P71" s="564">
        <v>2500</v>
      </c>
      <c r="Q71" s="475">
        <v>1</v>
      </c>
      <c r="R71" s="498">
        <v>1</v>
      </c>
      <c r="S71" s="584">
        <v>1500000</v>
      </c>
      <c r="T71" s="584">
        <v>1500000</v>
      </c>
      <c r="U71" s="482">
        <f>R71/Q71*1</f>
        <v>1</v>
      </c>
      <c r="V71" s="442">
        <v>0</v>
      </c>
      <c r="W71" s="584">
        <v>0</v>
      </c>
      <c r="X71" s="463" t="s">
        <v>1960</v>
      </c>
      <c r="Y71" s="584" t="s">
        <v>1961</v>
      </c>
      <c r="Z71" s="463"/>
      <c r="AA71" s="461"/>
      <c r="AB71" s="463"/>
      <c r="AC71" s="461"/>
      <c r="AD71" s="489" t="s">
        <v>1720</v>
      </c>
      <c r="AE71" s="464" t="s">
        <v>1933</v>
      </c>
      <c r="AF71" s="439" t="s">
        <v>1962</v>
      </c>
      <c r="AG71" s="506" t="s">
        <v>1963</v>
      </c>
      <c r="AH71" s="467"/>
      <c r="AI71" s="438" t="s">
        <v>1964</v>
      </c>
      <c r="AJ71" s="356" t="s">
        <v>1826</v>
      </c>
      <c r="AK71" s="356"/>
      <c r="AL71" s="438" t="s">
        <v>1965</v>
      </c>
      <c r="AM71" s="438" t="s">
        <v>1966</v>
      </c>
      <c r="AN71" s="356"/>
    </row>
    <row r="72" spans="1:40" ht="177.75" customHeight="1" x14ac:dyDescent="0.25">
      <c r="A72" s="594"/>
      <c r="B72" s="434"/>
      <c r="C72" s="434" t="s">
        <v>466</v>
      </c>
      <c r="D72" s="474">
        <v>69</v>
      </c>
      <c r="E72" s="441" t="s">
        <v>467</v>
      </c>
      <c r="F72" s="441" t="s">
        <v>468</v>
      </c>
      <c r="G72" s="441" t="s">
        <v>469</v>
      </c>
      <c r="H72" s="441" t="s">
        <v>470</v>
      </c>
      <c r="I72" s="441" t="s">
        <v>1967</v>
      </c>
      <c r="J72" s="564" t="s">
        <v>1818</v>
      </c>
      <c r="K72" s="564">
        <v>4501024</v>
      </c>
      <c r="L72" s="564" t="s">
        <v>1819</v>
      </c>
      <c r="M72" s="564" t="s">
        <v>1820</v>
      </c>
      <c r="N72" s="564" t="s">
        <v>1821</v>
      </c>
      <c r="O72" s="564">
        <v>10</v>
      </c>
      <c r="P72" s="564">
        <v>10</v>
      </c>
      <c r="Q72" s="475">
        <v>12</v>
      </c>
      <c r="R72" s="498">
        <v>12</v>
      </c>
      <c r="S72" s="603">
        <v>4500000</v>
      </c>
      <c r="T72" s="564" t="s">
        <v>1911</v>
      </c>
      <c r="U72" s="482">
        <f>R72/Q72*1</f>
        <v>1</v>
      </c>
      <c r="V72" s="498">
        <v>12</v>
      </c>
      <c r="W72" s="564" t="s">
        <v>1911</v>
      </c>
      <c r="X72" s="463" t="s">
        <v>1968</v>
      </c>
      <c r="Y72" s="461" t="s">
        <v>1969</v>
      </c>
      <c r="Z72" s="463"/>
      <c r="AA72" s="461"/>
      <c r="AB72" s="463"/>
      <c r="AC72" s="461"/>
      <c r="AD72" s="489" t="s">
        <v>1970</v>
      </c>
      <c r="AE72" s="464" t="s">
        <v>1971</v>
      </c>
      <c r="AF72" s="463" t="s">
        <v>1972</v>
      </c>
      <c r="AG72" s="438" t="s">
        <v>1973</v>
      </c>
      <c r="AH72" s="479" t="s">
        <v>1974</v>
      </c>
      <c r="AI72" s="438" t="s">
        <v>1825</v>
      </c>
      <c r="AJ72" s="356" t="s">
        <v>1826</v>
      </c>
      <c r="AK72" s="356"/>
      <c r="AL72" s="438" t="s">
        <v>1975</v>
      </c>
      <c r="AM72" s="438" t="s">
        <v>1976</v>
      </c>
      <c r="AN72" s="356"/>
    </row>
    <row r="73" spans="1:40" ht="185.25" customHeight="1" x14ac:dyDescent="0.25">
      <c r="A73" s="594"/>
      <c r="B73" s="434"/>
      <c r="C73" s="434"/>
      <c r="D73" s="434">
        <v>70</v>
      </c>
      <c r="E73" s="441" t="s">
        <v>472</v>
      </c>
      <c r="F73" s="441" t="s">
        <v>473</v>
      </c>
      <c r="G73" s="441" t="s">
        <v>474</v>
      </c>
      <c r="H73" s="441" t="s">
        <v>475</v>
      </c>
      <c r="I73" s="441" t="s">
        <v>476</v>
      </c>
      <c r="J73" s="604"/>
      <c r="K73" s="605"/>
      <c r="L73" s="605"/>
      <c r="M73" s="600"/>
      <c r="N73" s="600"/>
      <c r="O73" s="600"/>
      <c r="P73" s="600"/>
      <c r="Q73" s="475">
        <v>2</v>
      </c>
      <c r="R73" s="498">
        <v>7</v>
      </c>
      <c r="S73" s="437" t="s">
        <v>1371</v>
      </c>
      <c r="T73" s="504" t="s">
        <v>1977</v>
      </c>
      <c r="U73" s="482">
        <v>1</v>
      </c>
      <c r="V73" s="442">
        <v>1</v>
      </c>
      <c r="W73" s="461" t="s">
        <v>1371</v>
      </c>
      <c r="X73" s="463" t="s">
        <v>1978</v>
      </c>
      <c r="Y73" s="461" t="s">
        <v>1977</v>
      </c>
      <c r="Z73" s="463"/>
      <c r="AA73" s="461" t="s">
        <v>1979</v>
      </c>
      <c r="AB73" s="463"/>
      <c r="AC73" s="461" t="s">
        <v>1980</v>
      </c>
      <c r="AD73" s="602" t="s">
        <v>1981</v>
      </c>
      <c r="AE73" s="464" t="s">
        <v>1982</v>
      </c>
      <c r="AF73" s="463" t="s">
        <v>1983</v>
      </c>
      <c r="AG73" s="438" t="s">
        <v>1984</v>
      </c>
      <c r="AH73" s="467" t="s">
        <v>1985</v>
      </c>
      <c r="AI73" s="438" t="s">
        <v>1986</v>
      </c>
      <c r="AJ73" s="438" t="s">
        <v>1987</v>
      </c>
      <c r="AK73" s="356"/>
      <c r="AL73" s="438" t="s">
        <v>1988</v>
      </c>
      <c r="AM73" s="438" t="s">
        <v>1989</v>
      </c>
      <c r="AN73" s="356"/>
    </row>
    <row r="74" spans="1:40" ht="140.25" x14ac:dyDescent="0.25">
      <c r="A74" s="594"/>
      <c r="B74" s="434"/>
      <c r="C74" s="434"/>
      <c r="D74" s="434">
        <v>71</v>
      </c>
      <c r="E74" s="441" t="s">
        <v>477</v>
      </c>
      <c r="F74" s="441" t="s">
        <v>478</v>
      </c>
      <c r="G74" s="441" t="s">
        <v>479</v>
      </c>
      <c r="H74" s="441" t="s">
        <v>480</v>
      </c>
      <c r="I74" s="441" t="s">
        <v>1990</v>
      </c>
      <c r="J74" s="604"/>
      <c r="K74" s="605"/>
      <c r="L74" s="605"/>
      <c r="M74" s="600"/>
      <c r="N74" s="600"/>
      <c r="O74" s="600"/>
      <c r="P74" s="600"/>
      <c r="Q74" s="437">
        <v>0</v>
      </c>
      <c r="R74" s="437">
        <v>0</v>
      </c>
      <c r="S74" s="437">
        <v>0</v>
      </c>
      <c r="T74" s="167">
        <v>0</v>
      </c>
      <c r="U74" s="482">
        <v>0</v>
      </c>
      <c r="V74" s="463">
        <v>0</v>
      </c>
      <c r="W74" s="400">
        <v>0</v>
      </c>
      <c r="X74" s="463"/>
      <c r="Y74" s="461"/>
      <c r="Z74" s="463"/>
      <c r="AA74" s="461"/>
      <c r="AB74" s="463"/>
      <c r="AC74" s="461"/>
      <c r="AD74" s="602" t="s">
        <v>1991</v>
      </c>
      <c r="AE74" s="464" t="s">
        <v>1992</v>
      </c>
      <c r="AF74" s="453" t="s">
        <v>1949</v>
      </c>
      <c r="AG74" s="356" t="s">
        <v>1950</v>
      </c>
      <c r="AH74" s="467" t="s">
        <v>1993</v>
      </c>
      <c r="AI74" s="438" t="s">
        <v>1994</v>
      </c>
      <c r="AJ74" s="438" t="s">
        <v>1995</v>
      </c>
      <c r="AK74" s="356"/>
      <c r="AL74" s="438" t="s">
        <v>1996</v>
      </c>
      <c r="AM74" s="438" t="s">
        <v>1997</v>
      </c>
      <c r="AN74" s="356" t="s">
        <v>1998</v>
      </c>
    </row>
    <row r="75" spans="1:40" ht="132" customHeight="1" x14ac:dyDescent="0.25">
      <c r="A75" s="594"/>
      <c r="B75" s="434"/>
      <c r="C75" s="434"/>
      <c r="D75" s="434">
        <v>72</v>
      </c>
      <c r="E75" s="441" t="s">
        <v>483</v>
      </c>
      <c r="F75" s="441" t="s">
        <v>484</v>
      </c>
      <c r="G75" s="441" t="s">
        <v>485</v>
      </c>
      <c r="H75" s="441" t="s">
        <v>486</v>
      </c>
      <c r="I75" s="441" t="s">
        <v>1999</v>
      </c>
      <c r="J75" s="564" t="s">
        <v>1526</v>
      </c>
      <c r="K75" s="564" t="s">
        <v>2000</v>
      </c>
      <c r="L75" s="564">
        <v>4501001</v>
      </c>
      <c r="M75" s="564" t="s">
        <v>2001</v>
      </c>
      <c r="N75" s="564">
        <v>450100100</v>
      </c>
      <c r="O75" s="564" t="s">
        <v>2002</v>
      </c>
      <c r="P75" s="564">
        <v>12</v>
      </c>
      <c r="Q75" s="475">
        <v>1</v>
      </c>
      <c r="R75" s="498">
        <v>1</v>
      </c>
      <c r="S75" s="606">
        <v>29855000</v>
      </c>
      <c r="T75" s="606">
        <v>29855000</v>
      </c>
      <c r="U75" s="482">
        <f>R75/Q75*1</f>
        <v>1</v>
      </c>
      <c r="V75" s="442">
        <v>0</v>
      </c>
      <c r="W75" s="606">
        <v>1000000</v>
      </c>
      <c r="X75" s="463" t="s">
        <v>2003</v>
      </c>
      <c r="Y75" s="461" t="s">
        <v>2004</v>
      </c>
      <c r="Z75" s="463"/>
      <c r="AA75" s="461"/>
      <c r="AB75" s="463"/>
      <c r="AC75" s="461"/>
      <c r="AD75" s="489" t="s">
        <v>2005</v>
      </c>
      <c r="AE75" s="464" t="s">
        <v>1992</v>
      </c>
      <c r="AF75" s="463" t="s">
        <v>2006</v>
      </c>
      <c r="AG75" s="356" t="s">
        <v>2007</v>
      </c>
      <c r="AH75" s="467"/>
      <c r="AI75" s="438" t="s">
        <v>1825</v>
      </c>
      <c r="AJ75" s="356" t="s">
        <v>1826</v>
      </c>
      <c r="AK75" s="356"/>
      <c r="AL75" s="438" t="s">
        <v>2008</v>
      </c>
      <c r="AM75" s="438" t="s">
        <v>2009</v>
      </c>
      <c r="AN75" s="356"/>
    </row>
    <row r="76" spans="1:40" ht="215.25" customHeight="1" x14ac:dyDescent="0.25">
      <c r="A76" s="594"/>
      <c r="B76" s="434"/>
      <c r="C76" s="434"/>
      <c r="D76" s="474">
        <v>73</v>
      </c>
      <c r="E76" s="441" t="s">
        <v>1260</v>
      </c>
      <c r="F76" s="441" t="s">
        <v>489</v>
      </c>
      <c r="G76" s="441" t="s">
        <v>490</v>
      </c>
      <c r="H76" s="441" t="s">
        <v>491</v>
      </c>
      <c r="I76" s="441" t="s">
        <v>2010</v>
      </c>
      <c r="J76" s="438" t="s">
        <v>1622</v>
      </c>
      <c r="K76" s="438" t="s">
        <v>1956</v>
      </c>
      <c r="L76" s="438" t="s">
        <v>2011</v>
      </c>
      <c r="M76" s="438" t="s">
        <v>2012</v>
      </c>
      <c r="N76" s="438" t="s">
        <v>2013</v>
      </c>
      <c r="O76" s="537" t="s">
        <v>1711</v>
      </c>
      <c r="P76" s="438">
        <v>48</v>
      </c>
      <c r="Q76" s="607">
        <v>0.09</v>
      </c>
      <c r="R76" s="475">
        <v>0</v>
      </c>
      <c r="S76" s="437" t="s">
        <v>1079</v>
      </c>
      <c r="T76" s="476" t="s">
        <v>1079</v>
      </c>
      <c r="U76" s="482">
        <v>1</v>
      </c>
      <c r="V76" s="442">
        <v>0</v>
      </c>
      <c r="W76" s="461" t="s">
        <v>1079</v>
      </c>
      <c r="X76" s="463"/>
      <c r="Y76" s="461"/>
      <c r="Z76" s="463"/>
      <c r="AA76" s="461"/>
      <c r="AB76" s="463"/>
      <c r="AC76" s="461"/>
      <c r="AD76" s="501" t="s">
        <v>2014</v>
      </c>
      <c r="AE76" s="464" t="s">
        <v>2015</v>
      </c>
      <c r="AF76" s="463" t="s">
        <v>2016</v>
      </c>
      <c r="AG76" s="356"/>
      <c r="AH76" s="608" t="s">
        <v>2017</v>
      </c>
      <c r="AI76" s="438" t="s">
        <v>2018</v>
      </c>
      <c r="AJ76" s="438" t="s">
        <v>2019</v>
      </c>
      <c r="AK76" s="356"/>
      <c r="AL76" s="438" t="s">
        <v>2020</v>
      </c>
      <c r="AM76" s="438" t="s">
        <v>2021</v>
      </c>
      <c r="AN76" s="356"/>
    </row>
    <row r="77" spans="1:40" ht="148.5" customHeight="1" x14ac:dyDescent="0.25">
      <c r="A77" s="609" t="s">
        <v>495</v>
      </c>
      <c r="B77" s="434" t="s">
        <v>496</v>
      </c>
      <c r="C77" s="434" t="s">
        <v>497</v>
      </c>
      <c r="D77" s="434">
        <v>74</v>
      </c>
      <c r="E77" s="441" t="s">
        <v>1262</v>
      </c>
      <c r="F77" s="441" t="s">
        <v>1263</v>
      </c>
      <c r="G77" s="441" t="s">
        <v>500</v>
      </c>
      <c r="H77" s="441" t="s">
        <v>501</v>
      </c>
      <c r="I77" s="441" t="s">
        <v>2022</v>
      </c>
      <c r="J77" s="564" t="s">
        <v>1526</v>
      </c>
      <c r="K77" s="564" t="s">
        <v>2000</v>
      </c>
      <c r="L77" s="564">
        <v>4501001</v>
      </c>
      <c r="M77" s="564" t="s">
        <v>2001</v>
      </c>
      <c r="N77" s="564">
        <v>450100100</v>
      </c>
      <c r="O77" s="564" t="s">
        <v>2002</v>
      </c>
      <c r="P77" s="564">
        <v>12</v>
      </c>
      <c r="Q77" s="437">
        <v>1</v>
      </c>
      <c r="R77" s="437">
        <v>1</v>
      </c>
      <c r="S77" s="610">
        <v>3855000</v>
      </c>
      <c r="T77" s="610">
        <v>3855000</v>
      </c>
      <c r="U77" s="482">
        <f>R77/Q77*1</f>
        <v>1</v>
      </c>
      <c r="V77" s="463">
        <v>1</v>
      </c>
      <c r="W77" s="610">
        <v>1000000</v>
      </c>
      <c r="X77" s="463">
        <v>12</v>
      </c>
      <c r="Y77" s="461">
        <v>2855000</v>
      </c>
      <c r="Z77" s="463"/>
      <c r="AA77" s="461"/>
      <c r="AB77" s="463"/>
      <c r="AC77" s="461"/>
      <c r="AD77" s="489" t="s">
        <v>2005</v>
      </c>
      <c r="AE77" s="464" t="s">
        <v>2023</v>
      </c>
      <c r="AF77" s="463" t="s">
        <v>2024</v>
      </c>
      <c r="AG77" s="438" t="s">
        <v>2025</v>
      </c>
      <c r="AH77" s="467"/>
      <c r="AI77" s="438" t="s">
        <v>2026</v>
      </c>
      <c r="AJ77" s="438" t="s">
        <v>1918</v>
      </c>
      <c r="AK77" s="356"/>
      <c r="AL77" s="463" t="s">
        <v>2027</v>
      </c>
      <c r="AM77" s="438" t="s">
        <v>2028</v>
      </c>
      <c r="AN77" s="356"/>
    </row>
    <row r="78" spans="1:40" ht="135" customHeight="1" x14ac:dyDescent="0.25">
      <c r="A78" s="609"/>
      <c r="B78" s="434"/>
      <c r="C78" s="434"/>
      <c r="D78" s="434">
        <v>75</v>
      </c>
      <c r="E78" s="441" t="s">
        <v>503</v>
      </c>
      <c r="F78" s="441" t="s">
        <v>504</v>
      </c>
      <c r="G78" s="441" t="s">
        <v>505</v>
      </c>
      <c r="H78" s="441" t="s">
        <v>506</v>
      </c>
      <c r="I78" s="441" t="s">
        <v>2029</v>
      </c>
      <c r="J78" s="575" t="s">
        <v>1526</v>
      </c>
      <c r="K78" s="575" t="s">
        <v>2000</v>
      </c>
      <c r="L78" s="564">
        <v>4501001</v>
      </c>
      <c r="M78" s="575" t="s">
        <v>2001</v>
      </c>
      <c r="N78" s="564">
        <v>450100100</v>
      </c>
      <c r="O78" s="575" t="s">
        <v>2002</v>
      </c>
      <c r="P78" s="564">
        <v>12</v>
      </c>
      <c r="Q78" s="475">
        <v>12</v>
      </c>
      <c r="R78" s="498">
        <v>12</v>
      </c>
      <c r="S78" s="461">
        <v>2855000</v>
      </c>
      <c r="T78" s="461">
        <v>2855000</v>
      </c>
      <c r="U78" s="482">
        <v>1</v>
      </c>
      <c r="V78" s="442">
        <v>0</v>
      </c>
      <c r="W78" s="461">
        <v>0</v>
      </c>
      <c r="X78" s="463">
        <v>12</v>
      </c>
      <c r="Y78" s="461">
        <v>2855000</v>
      </c>
      <c r="Z78" s="463"/>
      <c r="AA78" s="461"/>
      <c r="AB78" s="463"/>
      <c r="AC78" s="461"/>
      <c r="AD78" s="489" t="s">
        <v>2005</v>
      </c>
      <c r="AE78" s="464" t="s">
        <v>1992</v>
      </c>
      <c r="AF78" s="463" t="s">
        <v>2030</v>
      </c>
      <c r="AG78" s="438" t="s">
        <v>2031</v>
      </c>
      <c r="AH78" s="467"/>
      <c r="AI78" s="438" t="s">
        <v>2026</v>
      </c>
      <c r="AJ78" s="438" t="s">
        <v>1918</v>
      </c>
      <c r="AK78" s="356"/>
      <c r="AL78" s="438" t="s">
        <v>2032</v>
      </c>
      <c r="AM78" s="438" t="s">
        <v>2033</v>
      </c>
      <c r="AN78" s="356"/>
    </row>
    <row r="79" spans="1:40" ht="120" x14ac:dyDescent="0.25">
      <c r="A79" s="609"/>
      <c r="B79" s="434"/>
      <c r="C79" s="434"/>
      <c r="D79" s="434">
        <v>76</v>
      </c>
      <c r="E79" s="441" t="s">
        <v>508</v>
      </c>
      <c r="F79" s="441" t="s">
        <v>509</v>
      </c>
      <c r="G79" s="441" t="s">
        <v>510</v>
      </c>
      <c r="H79" s="441" t="s">
        <v>511</v>
      </c>
      <c r="I79" s="441" t="s">
        <v>2022</v>
      </c>
      <c r="J79" s="560"/>
      <c r="K79" s="560"/>
      <c r="L79" s="611"/>
      <c r="M79" s="560"/>
      <c r="N79" s="560"/>
      <c r="O79" s="560"/>
      <c r="P79" s="560"/>
      <c r="Q79" s="437">
        <v>0</v>
      </c>
      <c r="R79" s="437">
        <v>0</v>
      </c>
      <c r="S79" s="437">
        <v>0</v>
      </c>
      <c r="T79" s="476">
        <v>0</v>
      </c>
      <c r="U79" s="482">
        <v>0</v>
      </c>
      <c r="V79" s="463">
        <v>0</v>
      </c>
      <c r="W79" s="461">
        <v>0</v>
      </c>
      <c r="X79" s="463"/>
      <c r="Y79" s="461"/>
      <c r="Z79" s="463"/>
      <c r="AA79" s="461"/>
      <c r="AB79" s="463"/>
      <c r="AC79" s="461"/>
      <c r="AD79" s="489" t="s">
        <v>1720</v>
      </c>
      <c r="AE79" s="464" t="s">
        <v>2034</v>
      </c>
      <c r="AF79" s="177" t="s">
        <v>1511</v>
      </c>
      <c r="AG79" s="356"/>
      <c r="AH79" s="479" t="s">
        <v>1760</v>
      </c>
      <c r="AI79" s="438" t="s">
        <v>2026</v>
      </c>
      <c r="AJ79" s="438" t="s">
        <v>1918</v>
      </c>
      <c r="AK79" s="356"/>
      <c r="AL79" s="438" t="s">
        <v>2035</v>
      </c>
      <c r="AM79" s="356" t="s">
        <v>1939</v>
      </c>
      <c r="AN79" s="356"/>
    </row>
    <row r="80" spans="1:40" ht="249.75" customHeight="1" x14ac:dyDescent="0.25">
      <c r="A80" s="609"/>
      <c r="B80" s="434"/>
      <c r="C80" s="434"/>
      <c r="D80" s="474">
        <v>77</v>
      </c>
      <c r="E80" s="441" t="s">
        <v>513</v>
      </c>
      <c r="F80" s="441" t="s">
        <v>514</v>
      </c>
      <c r="G80" s="441" t="s">
        <v>515</v>
      </c>
      <c r="H80" s="441" t="s">
        <v>516</v>
      </c>
      <c r="I80" s="441" t="s">
        <v>2036</v>
      </c>
      <c r="J80" s="560"/>
      <c r="K80" s="560"/>
      <c r="L80" s="611"/>
      <c r="M80" s="560"/>
      <c r="N80" s="560"/>
      <c r="O80" s="560"/>
      <c r="P80" s="560"/>
      <c r="Q80" s="475">
        <v>3</v>
      </c>
      <c r="R80" s="443">
        <v>3</v>
      </c>
      <c r="S80" s="437">
        <v>0</v>
      </c>
      <c r="T80" s="504">
        <v>0</v>
      </c>
      <c r="U80" s="482">
        <v>1</v>
      </c>
      <c r="V80" s="500">
        <v>0</v>
      </c>
      <c r="W80" s="567">
        <v>0</v>
      </c>
      <c r="X80" s="463" t="s">
        <v>1588</v>
      </c>
      <c r="Y80" s="461"/>
      <c r="Z80" s="463"/>
      <c r="AA80" s="461"/>
      <c r="AB80" s="463" t="s">
        <v>2037</v>
      </c>
      <c r="AC80" s="461"/>
      <c r="AD80" s="489" t="s">
        <v>1720</v>
      </c>
      <c r="AE80" s="464" t="s">
        <v>2034</v>
      </c>
      <c r="AF80" s="463" t="s">
        <v>2038</v>
      </c>
      <c r="AG80" s="356" t="s">
        <v>1592</v>
      </c>
      <c r="AH80" s="467"/>
      <c r="AI80" s="438" t="s">
        <v>1825</v>
      </c>
      <c r="AJ80" s="356" t="s">
        <v>1826</v>
      </c>
      <c r="AK80" s="356"/>
      <c r="AL80" s="438" t="s">
        <v>2039</v>
      </c>
      <c r="AM80" s="438" t="s">
        <v>2040</v>
      </c>
      <c r="AN80" s="356"/>
    </row>
    <row r="81" spans="1:40" ht="190.5" customHeight="1" x14ac:dyDescent="0.25">
      <c r="A81" s="609"/>
      <c r="B81" s="434"/>
      <c r="C81" s="434"/>
      <c r="D81" s="434">
        <v>78</v>
      </c>
      <c r="E81" s="441" t="s">
        <v>518</v>
      </c>
      <c r="F81" s="441" t="s">
        <v>519</v>
      </c>
      <c r="G81" s="441" t="s">
        <v>520</v>
      </c>
      <c r="H81" s="441" t="s">
        <v>516</v>
      </c>
      <c r="I81" s="441" t="s">
        <v>2041</v>
      </c>
      <c r="J81" s="483" t="s">
        <v>96</v>
      </c>
      <c r="K81" s="483" t="s">
        <v>96</v>
      </c>
      <c r="L81" s="577" t="s">
        <v>96</v>
      </c>
      <c r="M81" s="483" t="s">
        <v>96</v>
      </c>
      <c r="N81" s="500" t="s">
        <v>96</v>
      </c>
      <c r="O81" s="612" t="s">
        <v>96</v>
      </c>
      <c r="P81" s="613" t="s">
        <v>96</v>
      </c>
      <c r="Q81" s="475">
        <v>1</v>
      </c>
      <c r="R81" s="443">
        <v>1</v>
      </c>
      <c r="S81" s="437"/>
      <c r="T81" s="504"/>
      <c r="U81" s="482">
        <f>R81/Q81*1</f>
        <v>1</v>
      </c>
      <c r="V81" s="500"/>
      <c r="W81" s="567"/>
      <c r="X81" s="463"/>
      <c r="Y81" s="461"/>
      <c r="Z81" s="463"/>
      <c r="AA81" s="461"/>
      <c r="AB81" s="463"/>
      <c r="AC81" s="461"/>
      <c r="AD81" s="489" t="s">
        <v>2042</v>
      </c>
      <c r="AE81" s="464"/>
      <c r="AF81" s="463" t="s">
        <v>2043</v>
      </c>
      <c r="AG81" s="453" t="s">
        <v>152</v>
      </c>
      <c r="AH81" s="467" t="s">
        <v>2044</v>
      </c>
      <c r="AI81" s="438" t="s">
        <v>2045</v>
      </c>
      <c r="AJ81" s="438" t="s">
        <v>2046</v>
      </c>
      <c r="AK81" s="356"/>
      <c r="AL81" s="356" t="s">
        <v>1630</v>
      </c>
      <c r="AM81" s="356"/>
      <c r="AN81" s="356"/>
    </row>
    <row r="82" spans="1:40" ht="165" x14ac:dyDescent="0.25">
      <c r="A82" s="609"/>
      <c r="B82" s="434"/>
      <c r="C82" s="434" t="s">
        <v>1272</v>
      </c>
      <c r="D82" s="434">
        <v>79</v>
      </c>
      <c r="E82" s="441" t="s">
        <v>523</v>
      </c>
      <c r="F82" s="441" t="s">
        <v>1273</v>
      </c>
      <c r="G82" s="441" t="s">
        <v>1274</v>
      </c>
      <c r="H82" s="441" t="s">
        <v>59</v>
      </c>
      <c r="I82" s="441" t="s">
        <v>2047</v>
      </c>
      <c r="J82" s="483" t="s">
        <v>96</v>
      </c>
      <c r="K82" s="483" t="s">
        <v>96</v>
      </c>
      <c r="L82" s="577" t="s">
        <v>96</v>
      </c>
      <c r="M82" s="483" t="s">
        <v>96</v>
      </c>
      <c r="N82" s="500" t="s">
        <v>96</v>
      </c>
      <c r="O82" s="612" t="s">
        <v>96</v>
      </c>
      <c r="P82" s="613" t="s">
        <v>96</v>
      </c>
      <c r="Q82" s="475">
        <v>0</v>
      </c>
      <c r="R82" s="443">
        <v>1</v>
      </c>
      <c r="S82" s="437">
        <v>0</v>
      </c>
      <c r="T82" s="476">
        <v>0</v>
      </c>
      <c r="U82" s="482">
        <v>0</v>
      </c>
      <c r="V82" s="442">
        <v>0</v>
      </c>
      <c r="W82" s="461">
        <v>0</v>
      </c>
      <c r="X82" s="463"/>
      <c r="Y82" s="461"/>
      <c r="Z82" s="463"/>
      <c r="AA82" s="461"/>
      <c r="AB82" s="463">
        <v>1</v>
      </c>
      <c r="AC82" s="461">
        <v>1442500</v>
      </c>
      <c r="AD82" s="489" t="s">
        <v>2042</v>
      </c>
      <c r="AE82" s="478"/>
      <c r="AF82" s="453" t="s">
        <v>1511</v>
      </c>
      <c r="AG82" s="356"/>
      <c r="AH82" s="479" t="s">
        <v>1760</v>
      </c>
      <c r="AI82" s="438" t="s">
        <v>2048</v>
      </c>
      <c r="AJ82" s="356" t="s">
        <v>2049</v>
      </c>
      <c r="AK82" s="356" t="s">
        <v>2050</v>
      </c>
      <c r="AL82" s="438" t="s">
        <v>2051</v>
      </c>
      <c r="AM82" s="356" t="s">
        <v>179</v>
      </c>
      <c r="AN82" s="356"/>
    </row>
    <row r="83" spans="1:40" ht="172.5" customHeight="1" x14ac:dyDescent="0.25">
      <c r="A83" s="609"/>
      <c r="B83" s="434"/>
      <c r="C83" s="434"/>
      <c r="D83" s="474">
        <v>80</v>
      </c>
      <c r="E83" s="441" t="s">
        <v>527</v>
      </c>
      <c r="F83" s="441" t="s">
        <v>1276</v>
      </c>
      <c r="G83" s="441" t="s">
        <v>529</v>
      </c>
      <c r="H83" s="441" t="s">
        <v>530</v>
      </c>
      <c r="I83" s="441" t="s">
        <v>2052</v>
      </c>
      <c r="J83" s="438" t="s">
        <v>1622</v>
      </c>
      <c r="K83" s="438" t="s">
        <v>1818</v>
      </c>
      <c r="L83" s="438">
        <v>4501001</v>
      </c>
      <c r="M83" s="438" t="s">
        <v>2053</v>
      </c>
      <c r="N83" s="438" t="s">
        <v>2054</v>
      </c>
      <c r="O83" s="438"/>
      <c r="P83" s="438">
        <v>12</v>
      </c>
      <c r="Q83" s="437">
        <v>3</v>
      </c>
      <c r="R83" s="437">
        <v>1</v>
      </c>
      <c r="S83" s="437">
        <v>0</v>
      </c>
      <c r="T83" s="476">
        <v>0</v>
      </c>
      <c r="U83" s="482">
        <f>R83/Q83*1</f>
        <v>0.33333333333333331</v>
      </c>
      <c r="V83" s="463">
        <v>0</v>
      </c>
      <c r="W83" s="461">
        <v>0</v>
      </c>
      <c r="X83" s="463"/>
      <c r="Y83" s="461"/>
      <c r="Z83" s="463">
        <v>2</v>
      </c>
      <c r="AA83" s="461"/>
      <c r="AB83" s="463">
        <v>1</v>
      </c>
      <c r="AC83" s="461"/>
      <c r="AD83" s="501" t="s">
        <v>2055</v>
      </c>
      <c r="AE83" s="464" t="s">
        <v>2056</v>
      </c>
      <c r="AF83" s="599" t="s">
        <v>2057</v>
      </c>
      <c r="AG83" s="439" t="s">
        <v>2058</v>
      </c>
      <c r="AH83" s="467"/>
      <c r="AI83" s="438" t="s">
        <v>2059</v>
      </c>
      <c r="AJ83" s="356" t="s">
        <v>1629</v>
      </c>
      <c r="AK83" s="356"/>
      <c r="AL83" s="468" t="s">
        <v>2060</v>
      </c>
      <c r="AM83" s="438" t="s">
        <v>2021</v>
      </c>
      <c r="AN83" s="356"/>
    </row>
    <row r="84" spans="1:40" ht="190.5" customHeight="1" x14ac:dyDescent="0.25">
      <c r="A84" s="609"/>
      <c r="B84" s="434"/>
      <c r="C84" s="434"/>
      <c r="D84" s="434">
        <v>81</v>
      </c>
      <c r="E84" s="441" t="s">
        <v>1278</v>
      </c>
      <c r="F84" s="441" t="s">
        <v>537</v>
      </c>
      <c r="G84" s="441" t="s">
        <v>538</v>
      </c>
      <c r="H84" s="441" t="s">
        <v>539</v>
      </c>
      <c r="I84" s="441" t="s">
        <v>2061</v>
      </c>
      <c r="J84" s="545" t="s">
        <v>2062</v>
      </c>
      <c r="K84" s="614" t="s">
        <v>1693</v>
      </c>
      <c r="L84" s="564">
        <v>190502100</v>
      </c>
      <c r="M84" s="564" t="s">
        <v>1695</v>
      </c>
      <c r="N84" s="564">
        <v>12</v>
      </c>
      <c r="O84" s="615" t="s">
        <v>2063</v>
      </c>
      <c r="P84" s="616">
        <v>0.56999999999999995</v>
      </c>
      <c r="Q84" s="475">
        <v>0</v>
      </c>
      <c r="R84" s="443">
        <v>0</v>
      </c>
      <c r="S84" s="167">
        <v>0</v>
      </c>
      <c r="T84" s="167">
        <v>0</v>
      </c>
      <c r="U84" s="482">
        <v>0</v>
      </c>
      <c r="V84" s="442">
        <v>0</v>
      </c>
      <c r="W84" s="167">
        <v>0</v>
      </c>
      <c r="X84" s="463"/>
      <c r="Y84" s="461"/>
      <c r="Z84" s="463"/>
      <c r="AA84" s="461"/>
      <c r="AB84" s="463"/>
      <c r="AC84" s="461"/>
      <c r="AD84" s="489" t="s">
        <v>2042</v>
      </c>
      <c r="AE84" s="464" t="s">
        <v>2056</v>
      </c>
      <c r="AF84" s="463" t="s">
        <v>2064</v>
      </c>
      <c r="AG84" s="463" t="s">
        <v>2065</v>
      </c>
      <c r="AH84" s="479" t="s">
        <v>2066</v>
      </c>
      <c r="AI84" s="438" t="s">
        <v>2026</v>
      </c>
      <c r="AJ84" s="438" t="s">
        <v>1918</v>
      </c>
      <c r="AK84" s="356"/>
      <c r="AL84" s="438" t="s">
        <v>2067</v>
      </c>
      <c r="AM84" s="356" t="s">
        <v>1939</v>
      </c>
      <c r="AN84" s="356"/>
    </row>
    <row r="85" spans="1:40" ht="180" customHeight="1" x14ac:dyDescent="0.25">
      <c r="A85" s="609"/>
      <c r="B85" s="434"/>
      <c r="C85" s="434"/>
      <c r="D85" s="474">
        <v>82</v>
      </c>
      <c r="E85" s="441" t="s">
        <v>541</v>
      </c>
      <c r="F85" s="441" t="s">
        <v>1280</v>
      </c>
      <c r="G85" s="441" t="s">
        <v>1281</v>
      </c>
      <c r="H85" s="441" t="s">
        <v>59</v>
      </c>
      <c r="I85" s="523" t="s">
        <v>2068</v>
      </c>
      <c r="J85" s="438" t="s">
        <v>1622</v>
      </c>
      <c r="K85" s="438" t="s">
        <v>1818</v>
      </c>
      <c r="L85" s="438">
        <v>4501001</v>
      </c>
      <c r="M85" s="438" t="s">
        <v>2053</v>
      </c>
      <c r="N85" s="438" t="s">
        <v>2054</v>
      </c>
      <c r="O85" s="438"/>
      <c r="P85" s="438">
        <v>12</v>
      </c>
      <c r="Q85" s="475">
        <v>3</v>
      </c>
      <c r="R85" s="443">
        <v>2</v>
      </c>
      <c r="S85" s="437">
        <v>0</v>
      </c>
      <c r="T85" s="504">
        <v>0</v>
      </c>
      <c r="U85" s="482">
        <v>0.66</v>
      </c>
      <c r="V85" s="500">
        <v>0</v>
      </c>
      <c r="W85" s="567">
        <v>0</v>
      </c>
      <c r="X85" s="463">
        <v>1</v>
      </c>
      <c r="Y85" s="461"/>
      <c r="Z85" s="463"/>
      <c r="AA85" s="461"/>
      <c r="AB85" s="463" t="s">
        <v>2069</v>
      </c>
      <c r="AC85" s="461"/>
      <c r="AD85" s="501" t="s">
        <v>2070</v>
      </c>
      <c r="AE85" s="464" t="s">
        <v>2056</v>
      </c>
      <c r="AF85" s="463" t="s">
        <v>2071</v>
      </c>
      <c r="AG85" s="356" t="s">
        <v>1677</v>
      </c>
      <c r="AH85" s="467" t="s">
        <v>2072</v>
      </c>
      <c r="AI85" s="438" t="s">
        <v>2073</v>
      </c>
      <c r="AJ85" s="438" t="s">
        <v>2074</v>
      </c>
      <c r="AK85" s="356"/>
      <c r="AL85" s="438" t="s">
        <v>2075</v>
      </c>
      <c r="AM85" s="438" t="s">
        <v>2021</v>
      </c>
      <c r="AN85" s="356"/>
    </row>
    <row r="86" spans="1:40" ht="208.5" customHeight="1" x14ac:dyDescent="0.25">
      <c r="A86" s="609"/>
      <c r="B86" s="434"/>
      <c r="C86" s="434"/>
      <c r="D86" s="434">
        <v>83</v>
      </c>
      <c r="E86" s="441" t="s">
        <v>1283</v>
      </c>
      <c r="F86" s="441" t="s">
        <v>546</v>
      </c>
      <c r="G86" s="441" t="s">
        <v>547</v>
      </c>
      <c r="H86" s="441" t="s">
        <v>548</v>
      </c>
      <c r="I86" s="570"/>
      <c r="J86" s="570" t="s">
        <v>2076</v>
      </c>
      <c r="K86" s="570" t="s">
        <v>2077</v>
      </c>
      <c r="L86" s="570">
        <v>4102042</v>
      </c>
      <c r="M86" s="570" t="s">
        <v>2078</v>
      </c>
      <c r="N86" s="570">
        <v>410204200</v>
      </c>
      <c r="O86" s="570" t="s">
        <v>2079</v>
      </c>
      <c r="P86" s="570">
        <v>12</v>
      </c>
      <c r="Q86" s="607">
        <v>0.8</v>
      </c>
      <c r="R86" s="443">
        <v>80</v>
      </c>
      <c r="S86" s="437"/>
      <c r="T86" s="504"/>
      <c r="U86" s="482">
        <v>1</v>
      </c>
      <c r="V86" s="500"/>
      <c r="W86" s="567"/>
      <c r="X86" s="463"/>
      <c r="Y86" s="461"/>
      <c r="Z86" s="463">
        <v>80</v>
      </c>
      <c r="AA86" s="461" t="s">
        <v>2080</v>
      </c>
      <c r="AB86" s="463"/>
      <c r="AC86" s="461"/>
      <c r="AD86" s="464" t="s">
        <v>2081</v>
      </c>
      <c r="AE86" s="464" t="s">
        <v>2056</v>
      </c>
      <c r="AF86" s="453" t="s">
        <v>1511</v>
      </c>
      <c r="AG86" s="356"/>
      <c r="AH86" s="467"/>
      <c r="AI86" s="438" t="s">
        <v>2082</v>
      </c>
      <c r="AJ86" s="438" t="s">
        <v>2083</v>
      </c>
      <c r="AK86" s="356"/>
      <c r="AL86" s="438" t="s">
        <v>2084</v>
      </c>
      <c r="AM86" s="438" t="s">
        <v>2085</v>
      </c>
      <c r="AN86" s="356"/>
    </row>
    <row r="87" spans="1:40" ht="132.75" customHeight="1" x14ac:dyDescent="0.25">
      <c r="A87" s="609"/>
      <c r="B87" s="434"/>
      <c r="C87" s="434"/>
      <c r="D87" s="434">
        <v>84</v>
      </c>
      <c r="E87" s="441" t="s">
        <v>549</v>
      </c>
      <c r="F87" s="441" t="s">
        <v>1287</v>
      </c>
      <c r="G87" s="441" t="s">
        <v>1288</v>
      </c>
      <c r="H87" s="441" t="s">
        <v>59</v>
      </c>
      <c r="I87" s="441" t="s">
        <v>2086</v>
      </c>
      <c r="J87" s="560"/>
      <c r="K87" s="560"/>
      <c r="L87" s="611"/>
      <c r="M87" s="560"/>
      <c r="N87" s="560"/>
      <c r="O87" s="560"/>
      <c r="P87" s="560"/>
      <c r="Q87" s="475">
        <v>0</v>
      </c>
      <c r="R87" s="443">
        <v>0</v>
      </c>
      <c r="S87" s="167">
        <v>0</v>
      </c>
      <c r="T87" s="175">
        <v>0</v>
      </c>
      <c r="U87" s="482">
        <v>0</v>
      </c>
      <c r="V87" s="442">
        <v>0</v>
      </c>
      <c r="W87" s="175">
        <v>0</v>
      </c>
      <c r="X87" s="463"/>
      <c r="Y87" s="461"/>
      <c r="Z87" s="463"/>
      <c r="AA87" s="461"/>
      <c r="AB87" s="463"/>
      <c r="AC87" s="461"/>
      <c r="AD87" s="478"/>
      <c r="AE87" s="464" t="s">
        <v>2056</v>
      </c>
      <c r="AF87" s="463" t="s">
        <v>2087</v>
      </c>
      <c r="AG87" s="463" t="s">
        <v>2088</v>
      </c>
      <c r="AH87" s="479" t="s">
        <v>2089</v>
      </c>
      <c r="AI87" s="438" t="s">
        <v>2026</v>
      </c>
      <c r="AJ87" s="438" t="s">
        <v>1918</v>
      </c>
      <c r="AK87" s="356"/>
      <c r="AL87" s="438" t="s">
        <v>2090</v>
      </c>
      <c r="AM87" s="356" t="s">
        <v>1939</v>
      </c>
      <c r="AN87" s="356"/>
    </row>
    <row r="88" spans="1:40" ht="114.75" customHeight="1" x14ac:dyDescent="0.25">
      <c r="A88" s="609"/>
      <c r="B88" s="434"/>
      <c r="C88" s="434"/>
      <c r="D88" s="434">
        <v>85</v>
      </c>
      <c r="E88" s="441" t="s">
        <v>553</v>
      </c>
      <c r="F88" s="441" t="s">
        <v>554</v>
      </c>
      <c r="G88" s="441" t="s">
        <v>555</v>
      </c>
      <c r="H88" s="441" t="s">
        <v>556</v>
      </c>
      <c r="I88" s="441" t="s">
        <v>2091</v>
      </c>
      <c r="J88" s="559"/>
      <c r="K88" s="560"/>
      <c r="L88" s="611"/>
      <c r="M88" s="560"/>
      <c r="N88" s="560"/>
      <c r="O88" s="560"/>
      <c r="P88" s="560"/>
      <c r="Q88" s="475">
        <v>0</v>
      </c>
      <c r="R88" s="443">
        <v>0</v>
      </c>
      <c r="S88" s="437">
        <v>0</v>
      </c>
      <c r="T88" s="504">
        <v>0</v>
      </c>
      <c r="U88" s="482">
        <v>0</v>
      </c>
      <c r="V88" s="500">
        <v>0</v>
      </c>
      <c r="W88" s="567">
        <v>0</v>
      </c>
      <c r="X88" s="463"/>
      <c r="Y88" s="461"/>
      <c r="Z88" s="463"/>
      <c r="AA88" s="461"/>
      <c r="AB88" s="463"/>
      <c r="AC88" s="461"/>
      <c r="AD88" s="489" t="s">
        <v>1720</v>
      </c>
      <c r="AE88" s="478"/>
      <c r="AF88" s="453" t="s">
        <v>1949</v>
      </c>
      <c r="AG88" s="356"/>
      <c r="AH88" s="479" t="s">
        <v>1576</v>
      </c>
      <c r="AI88" s="438" t="s">
        <v>1825</v>
      </c>
      <c r="AJ88" s="356" t="s">
        <v>2092</v>
      </c>
      <c r="AK88" s="356"/>
      <c r="AL88" s="356" t="s">
        <v>1630</v>
      </c>
      <c r="AM88" s="356"/>
      <c r="AN88" s="356"/>
    </row>
    <row r="89" spans="1:40" ht="109.5" customHeight="1" x14ac:dyDescent="0.25">
      <c r="A89" s="609"/>
      <c r="B89" s="434" t="s">
        <v>558</v>
      </c>
      <c r="C89" s="434" t="s">
        <v>559</v>
      </c>
      <c r="D89" s="434">
        <v>86</v>
      </c>
      <c r="E89" s="441" t="s">
        <v>560</v>
      </c>
      <c r="F89" s="441" t="s">
        <v>561</v>
      </c>
      <c r="G89" s="441" t="s">
        <v>562</v>
      </c>
      <c r="H89" s="441" t="s">
        <v>563</v>
      </c>
      <c r="I89" s="441" t="s">
        <v>2093</v>
      </c>
      <c r="J89" s="559"/>
      <c r="K89" s="560"/>
      <c r="L89" s="611"/>
      <c r="M89" s="560"/>
      <c r="N89" s="560"/>
      <c r="O89" s="560"/>
      <c r="P89" s="560"/>
      <c r="Q89" s="475">
        <v>0</v>
      </c>
      <c r="R89" s="443">
        <v>0</v>
      </c>
      <c r="S89" s="437"/>
      <c r="T89" s="504"/>
      <c r="U89" s="482">
        <v>0</v>
      </c>
      <c r="V89" s="500"/>
      <c r="W89" s="567"/>
      <c r="X89" s="463"/>
      <c r="Y89" s="461"/>
      <c r="Z89" s="463"/>
      <c r="AA89" s="461"/>
      <c r="AB89" s="463"/>
      <c r="AC89" s="461"/>
      <c r="AD89" s="489" t="s">
        <v>1720</v>
      </c>
      <c r="AE89" s="464" t="s">
        <v>2056</v>
      </c>
      <c r="AF89" s="453" t="s">
        <v>1949</v>
      </c>
      <c r="AG89" s="356"/>
      <c r="AH89" s="479" t="s">
        <v>1576</v>
      </c>
      <c r="AI89" s="438" t="s">
        <v>2094</v>
      </c>
      <c r="AJ89" s="438" t="s">
        <v>2095</v>
      </c>
      <c r="AK89" s="356"/>
      <c r="AL89" s="438" t="s">
        <v>2096</v>
      </c>
      <c r="AM89" s="438" t="s">
        <v>2097</v>
      </c>
      <c r="AN89" s="356" t="s">
        <v>1608</v>
      </c>
    </row>
    <row r="90" spans="1:40" ht="189.75" customHeight="1" x14ac:dyDescent="0.25">
      <c r="A90" s="609"/>
      <c r="B90" s="434"/>
      <c r="C90" s="434"/>
      <c r="D90" s="434">
        <v>87</v>
      </c>
      <c r="E90" s="441" t="s">
        <v>565</v>
      </c>
      <c r="F90" s="441" t="s">
        <v>566</v>
      </c>
      <c r="G90" s="441" t="s">
        <v>567</v>
      </c>
      <c r="H90" s="441" t="s">
        <v>568</v>
      </c>
      <c r="I90" s="441" t="s">
        <v>1294</v>
      </c>
      <c r="J90" s="617"/>
      <c r="K90" s="618"/>
      <c r="L90" s="619"/>
      <c r="M90" s="618"/>
      <c r="N90" s="618"/>
      <c r="O90" s="618"/>
      <c r="P90" s="618"/>
      <c r="Q90" s="475">
        <v>0</v>
      </c>
      <c r="R90" s="443">
        <v>0</v>
      </c>
      <c r="S90" s="437" t="s">
        <v>2098</v>
      </c>
      <c r="T90" s="504" t="s">
        <v>2099</v>
      </c>
      <c r="U90" s="482">
        <v>1</v>
      </c>
      <c r="V90" s="500"/>
      <c r="W90" s="567"/>
      <c r="X90" s="463" t="s">
        <v>2100</v>
      </c>
      <c r="Y90" s="461"/>
      <c r="Z90" s="463"/>
      <c r="AA90" s="461"/>
      <c r="AB90" s="463"/>
      <c r="AC90" s="461" t="s">
        <v>2101</v>
      </c>
      <c r="AD90" s="489" t="s">
        <v>1720</v>
      </c>
      <c r="AE90" s="464" t="s">
        <v>2034</v>
      </c>
      <c r="AF90" s="463" t="s">
        <v>2102</v>
      </c>
      <c r="AG90" s="438" t="s">
        <v>2103</v>
      </c>
      <c r="AH90" s="479" t="s">
        <v>2104</v>
      </c>
      <c r="AI90" s="438" t="s">
        <v>2105</v>
      </c>
      <c r="AJ90" s="438" t="s">
        <v>1918</v>
      </c>
      <c r="AK90" s="356"/>
      <c r="AL90" s="438" t="s">
        <v>2106</v>
      </c>
      <c r="AM90" s="438" t="s">
        <v>2107</v>
      </c>
      <c r="AN90" s="356"/>
    </row>
    <row r="91" spans="1:40" ht="102" x14ac:dyDescent="0.25">
      <c r="A91" s="609"/>
      <c r="B91" s="434"/>
      <c r="C91" s="434"/>
      <c r="D91" s="434">
        <v>88</v>
      </c>
      <c r="E91" s="441" t="s">
        <v>570</v>
      </c>
      <c r="F91" s="441" t="s">
        <v>1295</v>
      </c>
      <c r="G91" s="441" t="s">
        <v>1296</v>
      </c>
      <c r="H91" s="441" t="s">
        <v>59</v>
      </c>
      <c r="I91" s="441" t="s">
        <v>2108</v>
      </c>
      <c r="J91" s="617"/>
      <c r="K91" s="618"/>
      <c r="L91" s="619"/>
      <c r="M91" s="618"/>
      <c r="N91" s="618"/>
      <c r="O91" s="618"/>
      <c r="P91" s="618"/>
      <c r="Q91" s="437">
        <v>0</v>
      </c>
      <c r="R91" s="437">
        <f>V91+X91+Z91+AB91</f>
        <v>0</v>
      </c>
      <c r="S91" s="437">
        <v>0</v>
      </c>
      <c r="T91" s="476">
        <v>0</v>
      </c>
      <c r="U91" s="482">
        <v>0</v>
      </c>
      <c r="V91" s="463">
        <v>0</v>
      </c>
      <c r="W91" s="461">
        <v>0</v>
      </c>
      <c r="X91" s="463"/>
      <c r="Y91" s="461"/>
      <c r="Z91" s="463"/>
      <c r="AA91" s="461"/>
      <c r="AB91" s="463"/>
      <c r="AC91" s="461"/>
      <c r="AD91" s="620" t="s">
        <v>1991</v>
      </c>
      <c r="AE91" s="478"/>
      <c r="AF91" s="453" t="s">
        <v>1511</v>
      </c>
      <c r="AG91" s="356"/>
      <c r="AH91" s="479" t="s">
        <v>1576</v>
      </c>
      <c r="AI91" s="356"/>
      <c r="AJ91" s="356"/>
      <c r="AK91" s="356"/>
      <c r="AL91" s="356"/>
      <c r="AM91" s="356"/>
      <c r="AN91" s="356"/>
    </row>
    <row r="92" spans="1:40" ht="153" customHeight="1" x14ac:dyDescent="0.25">
      <c r="A92" s="609"/>
      <c r="B92" s="434" t="s">
        <v>558</v>
      </c>
      <c r="C92" s="434" t="s">
        <v>559</v>
      </c>
      <c r="D92" s="434">
        <v>89</v>
      </c>
      <c r="E92" s="441" t="s">
        <v>575</v>
      </c>
      <c r="F92" s="441" t="s">
        <v>1298</v>
      </c>
      <c r="G92" s="441" t="s">
        <v>1299</v>
      </c>
      <c r="H92" s="441" t="s">
        <v>59</v>
      </c>
      <c r="I92" s="441" t="s">
        <v>2109</v>
      </c>
      <c r="J92" s="617"/>
      <c r="K92" s="618"/>
      <c r="L92" s="619"/>
      <c r="M92" s="618"/>
      <c r="N92" s="618"/>
      <c r="O92" s="618"/>
      <c r="P92" s="618"/>
      <c r="Q92" s="475">
        <v>0</v>
      </c>
      <c r="R92" s="443">
        <v>0</v>
      </c>
      <c r="S92" s="437">
        <v>11540000</v>
      </c>
      <c r="T92" s="504">
        <v>0</v>
      </c>
      <c r="U92" s="482">
        <v>0</v>
      </c>
      <c r="V92" s="500">
        <v>0</v>
      </c>
      <c r="W92" s="567">
        <v>0</v>
      </c>
      <c r="X92" s="463"/>
      <c r="Y92" s="461"/>
      <c r="Z92" s="463"/>
      <c r="AA92" s="461"/>
      <c r="AB92" s="463"/>
      <c r="AC92" s="461"/>
      <c r="AD92" s="489" t="s">
        <v>1720</v>
      </c>
      <c r="AE92" s="478"/>
      <c r="AF92" s="453" t="s">
        <v>1511</v>
      </c>
      <c r="AG92" s="356"/>
      <c r="AH92" s="479" t="s">
        <v>1576</v>
      </c>
      <c r="AI92" s="356"/>
      <c r="AJ92" s="356"/>
      <c r="AK92" s="356"/>
      <c r="AL92" s="356" t="s">
        <v>1630</v>
      </c>
      <c r="AM92" s="356"/>
      <c r="AN92" s="356"/>
    </row>
    <row r="93" spans="1:40" ht="140.25" customHeight="1" x14ac:dyDescent="0.25">
      <c r="A93" s="609"/>
      <c r="B93" s="434"/>
      <c r="C93" s="434"/>
      <c r="D93" s="434">
        <v>90</v>
      </c>
      <c r="E93" s="441" t="s">
        <v>579</v>
      </c>
      <c r="F93" s="441" t="s">
        <v>580</v>
      </c>
      <c r="G93" s="441" t="s">
        <v>581</v>
      </c>
      <c r="H93" s="441" t="s">
        <v>563</v>
      </c>
      <c r="I93" s="441" t="s">
        <v>2110</v>
      </c>
      <c r="J93" s="507"/>
      <c r="K93" s="508"/>
      <c r="L93" s="621"/>
      <c r="M93" s="508"/>
      <c r="N93" s="508"/>
      <c r="O93" s="508"/>
      <c r="P93" s="508"/>
      <c r="Q93" s="607">
        <v>1</v>
      </c>
      <c r="R93" s="607">
        <v>1</v>
      </c>
      <c r="S93" s="622">
        <v>11540000</v>
      </c>
      <c r="T93" s="580">
        <v>8655000</v>
      </c>
      <c r="U93" s="482">
        <v>1</v>
      </c>
      <c r="V93" s="500">
        <v>1</v>
      </c>
      <c r="W93" s="580">
        <v>8655000</v>
      </c>
      <c r="X93" s="463">
        <v>1</v>
      </c>
      <c r="Y93" s="461">
        <v>3000000</v>
      </c>
      <c r="Z93" s="463"/>
      <c r="AA93" s="461"/>
      <c r="AB93" s="463"/>
      <c r="AC93" s="461"/>
      <c r="AD93" s="464" t="s">
        <v>2111</v>
      </c>
      <c r="AE93" s="464" t="s">
        <v>2112</v>
      </c>
      <c r="AF93" s="463" t="s">
        <v>2113</v>
      </c>
      <c r="AG93" s="438" t="s">
        <v>2114</v>
      </c>
      <c r="AH93" s="479" t="s">
        <v>2115</v>
      </c>
      <c r="AI93" s="438" t="s">
        <v>2116</v>
      </c>
      <c r="AJ93" s="438" t="s">
        <v>1918</v>
      </c>
      <c r="AK93" s="356"/>
      <c r="AL93" s="438" t="s">
        <v>2117</v>
      </c>
      <c r="AM93" s="438" t="s">
        <v>2118</v>
      </c>
      <c r="AN93" s="356"/>
    </row>
    <row r="94" spans="1:40" ht="211.5" customHeight="1" x14ac:dyDescent="0.25">
      <c r="A94" s="609"/>
      <c r="B94" s="434"/>
      <c r="C94" s="434"/>
      <c r="D94" s="434">
        <v>91</v>
      </c>
      <c r="E94" s="441" t="s">
        <v>583</v>
      </c>
      <c r="F94" s="441" t="s">
        <v>584</v>
      </c>
      <c r="G94" s="441" t="s">
        <v>585</v>
      </c>
      <c r="H94" s="441" t="s">
        <v>586</v>
      </c>
      <c r="I94" s="441" t="s">
        <v>2119</v>
      </c>
      <c r="J94" s="459"/>
      <c r="K94" s="459"/>
      <c r="L94" s="459"/>
      <c r="M94" s="459"/>
      <c r="N94" s="459"/>
      <c r="O94" s="459"/>
      <c r="P94" s="459"/>
      <c r="Q94" s="475">
        <v>0</v>
      </c>
      <c r="R94" s="443">
        <v>1</v>
      </c>
      <c r="S94" s="437">
        <v>0</v>
      </c>
      <c r="T94" s="476">
        <v>0</v>
      </c>
      <c r="U94" s="482">
        <v>0</v>
      </c>
      <c r="V94" s="442">
        <v>0</v>
      </c>
      <c r="W94" s="461">
        <v>0</v>
      </c>
      <c r="X94" s="463"/>
      <c r="Y94" s="461"/>
      <c r="Z94" s="463"/>
      <c r="AA94" s="461">
        <v>8655000</v>
      </c>
      <c r="AB94" s="463">
        <v>9</v>
      </c>
      <c r="AC94" s="461">
        <v>8655000</v>
      </c>
      <c r="AD94" s="489" t="s">
        <v>1776</v>
      </c>
      <c r="AE94" s="478"/>
      <c r="AF94" s="453" t="s">
        <v>1511</v>
      </c>
      <c r="AG94" s="356"/>
      <c r="AH94" s="479" t="s">
        <v>1576</v>
      </c>
      <c r="AI94" s="438" t="s">
        <v>2120</v>
      </c>
      <c r="AJ94" s="356" t="s">
        <v>1687</v>
      </c>
      <c r="AK94" s="356" t="s">
        <v>1646</v>
      </c>
      <c r="AL94" s="438" t="s">
        <v>2121</v>
      </c>
      <c r="AM94" s="356" t="s">
        <v>179</v>
      </c>
      <c r="AN94" s="356" t="s">
        <v>1608</v>
      </c>
    </row>
    <row r="95" spans="1:40" ht="176.25" customHeight="1" x14ac:dyDescent="0.25">
      <c r="A95" s="609"/>
      <c r="B95" s="434"/>
      <c r="C95" s="434"/>
      <c r="D95" s="434">
        <v>92</v>
      </c>
      <c r="E95" s="441" t="s">
        <v>1303</v>
      </c>
      <c r="F95" s="441" t="s">
        <v>593</v>
      </c>
      <c r="G95" s="441" t="s">
        <v>594</v>
      </c>
      <c r="H95" s="441" t="s">
        <v>595</v>
      </c>
      <c r="I95" s="441" t="s">
        <v>2122</v>
      </c>
      <c r="J95" s="560"/>
      <c r="K95" s="560"/>
      <c r="L95" s="611"/>
      <c r="M95" s="560"/>
      <c r="N95" s="560"/>
      <c r="O95" s="560"/>
      <c r="P95" s="560"/>
      <c r="Q95" s="475">
        <v>0</v>
      </c>
      <c r="R95" s="443">
        <v>0</v>
      </c>
      <c r="S95" s="437">
        <v>0</v>
      </c>
      <c r="T95" s="476">
        <v>0</v>
      </c>
      <c r="U95" s="482">
        <v>0</v>
      </c>
      <c r="V95" s="442">
        <v>0</v>
      </c>
      <c r="W95" s="461">
        <v>0</v>
      </c>
      <c r="X95" s="463"/>
      <c r="Y95" s="461"/>
      <c r="Z95" s="463"/>
      <c r="AA95" s="461"/>
      <c r="AB95" s="463"/>
      <c r="AC95" s="461"/>
      <c r="AD95" s="478" t="s">
        <v>1720</v>
      </c>
      <c r="AE95" s="478"/>
      <c r="AF95" s="463" t="s">
        <v>2043</v>
      </c>
      <c r="AG95" s="453" t="s">
        <v>152</v>
      </c>
      <c r="AH95" s="479" t="s">
        <v>2123</v>
      </c>
      <c r="AI95" s="356"/>
      <c r="AJ95" s="356"/>
      <c r="AK95" s="356"/>
      <c r="AL95" s="356" t="s">
        <v>1630</v>
      </c>
      <c r="AM95" s="356"/>
      <c r="AN95" s="356"/>
    </row>
    <row r="96" spans="1:40" ht="194.25" customHeight="1" x14ac:dyDescent="0.25">
      <c r="A96" s="609"/>
      <c r="B96" s="434"/>
      <c r="C96" s="434"/>
      <c r="D96" s="434">
        <v>93</v>
      </c>
      <c r="E96" s="441" t="s">
        <v>598</v>
      </c>
      <c r="F96" s="441" t="s">
        <v>599</v>
      </c>
      <c r="G96" s="441" t="s">
        <v>600</v>
      </c>
      <c r="H96" s="441" t="s">
        <v>601</v>
      </c>
      <c r="I96" s="441" t="s">
        <v>2124</v>
      </c>
      <c r="J96" s="560"/>
      <c r="K96" s="560"/>
      <c r="L96" s="560"/>
      <c r="M96" s="560"/>
      <c r="N96" s="560"/>
      <c r="O96" s="560"/>
      <c r="P96" s="560"/>
      <c r="Q96" s="437">
        <v>0</v>
      </c>
      <c r="R96" s="437">
        <v>0</v>
      </c>
      <c r="S96" s="437">
        <v>0</v>
      </c>
      <c r="T96" s="167">
        <v>0</v>
      </c>
      <c r="U96" s="482">
        <v>0</v>
      </c>
      <c r="V96" s="463">
        <v>0</v>
      </c>
      <c r="W96" s="400">
        <v>0</v>
      </c>
      <c r="X96" s="463"/>
      <c r="Y96" s="461"/>
      <c r="Z96" s="463"/>
      <c r="AA96" s="461"/>
      <c r="AB96" s="463"/>
      <c r="AC96" s="461"/>
      <c r="AD96" s="478" t="s">
        <v>2125</v>
      </c>
      <c r="AE96" s="478"/>
      <c r="AF96" s="463" t="s">
        <v>1511</v>
      </c>
      <c r="AG96" s="356"/>
      <c r="AH96" s="479" t="s">
        <v>1576</v>
      </c>
      <c r="AI96" s="356"/>
      <c r="AJ96" s="356"/>
      <c r="AK96" s="356"/>
      <c r="AL96" s="356" t="s">
        <v>1630</v>
      </c>
      <c r="AM96" s="356"/>
      <c r="AN96" s="356"/>
    </row>
    <row r="97" spans="1:40" ht="371.25" customHeight="1" x14ac:dyDescent="0.25">
      <c r="A97" s="609"/>
      <c r="B97" s="434"/>
      <c r="C97" s="434"/>
      <c r="D97" s="474">
        <v>94</v>
      </c>
      <c r="E97" s="441" t="s">
        <v>1306</v>
      </c>
      <c r="F97" s="441" t="s">
        <v>1307</v>
      </c>
      <c r="G97" s="441" t="s">
        <v>607</v>
      </c>
      <c r="H97" s="441" t="s">
        <v>608</v>
      </c>
      <c r="I97" s="441" t="s">
        <v>2126</v>
      </c>
      <c r="J97" s="623" t="s">
        <v>1955</v>
      </c>
      <c r="K97" s="623" t="s">
        <v>2127</v>
      </c>
      <c r="L97" s="624">
        <v>1905022</v>
      </c>
      <c r="M97" s="623" t="s">
        <v>2128</v>
      </c>
      <c r="N97" s="625">
        <v>190502200</v>
      </c>
      <c r="O97" s="626" t="s">
        <v>2129</v>
      </c>
      <c r="P97" s="627">
        <v>48</v>
      </c>
      <c r="Q97" s="437">
        <v>12</v>
      </c>
      <c r="R97" s="437">
        <v>0</v>
      </c>
      <c r="S97" s="437">
        <v>0</v>
      </c>
      <c r="T97" s="167">
        <v>0</v>
      </c>
      <c r="U97" s="482">
        <v>0.1666</v>
      </c>
      <c r="V97" s="463">
        <v>0</v>
      </c>
      <c r="W97" s="628">
        <v>0</v>
      </c>
      <c r="X97" s="463">
        <v>2</v>
      </c>
      <c r="Y97" s="461"/>
      <c r="Z97" s="463"/>
      <c r="AA97" s="461"/>
      <c r="AB97" s="463"/>
      <c r="AC97" s="461"/>
      <c r="AD97" s="464" t="s">
        <v>2130</v>
      </c>
      <c r="AE97" s="478"/>
      <c r="AF97" s="463" t="s">
        <v>1511</v>
      </c>
      <c r="AG97" s="356"/>
      <c r="AH97" s="467"/>
      <c r="AI97" s="356"/>
      <c r="AJ97" s="356"/>
      <c r="AK97" s="356"/>
      <c r="AL97" s="356" t="s">
        <v>1630</v>
      </c>
      <c r="AM97" s="356"/>
      <c r="AN97" s="356"/>
    </row>
    <row r="98" spans="1:40" ht="237.75" customHeight="1" x14ac:dyDescent="0.25">
      <c r="A98" s="609"/>
      <c r="B98" s="434"/>
      <c r="C98" s="434"/>
      <c r="D98" s="434">
        <v>95</v>
      </c>
      <c r="E98" s="441" t="s">
        <v>610</v>
      </c>
      <c r="F98" s="441" t="s">
        <v>611</v>
      </c>
      <c r="G98" s="441" t="s">
        <v>1309</v>
      </c>
      <c r="H98" s="441" t="s">
        <v>87</v>
      </c>
      <c r="I98" s="441" t="s">
        <v>2131</v>
      </c>
      <c r="J98" s="570" t="s">
        <v>2076</v>
      </c>
      <c r="K98" s="570" t="s">
        <v>2077</v>
      </c>
      <c r="L98" s="570">
        <v>4102042</v>
      </c>
      <c r="M98" s="570" t="s">
        <v>2078</v>
      </c>
      <c r="N98" s="570">
        <v>410204200</v>
      </c>
      <c r="O98" s="570" t="s">
        <v>2079</v>
      </c>
      <c r="P98" s="570">
        <v>12</v>
      </c>
      <c r="Q98" s="475">
        <v>1</v>
      </c>
      <c r="R98" s="498">
        <v>9</v>
      </c>
      <c r="S98" s="580" t="s">
        <v>2132</v>
      </c>
      <c r="T98" s="580">
        <v>1121944</v>
      </c>
      <c r="U98" s="482">
        <v>1</v>
      </c>
      <c r="V98" s="500">
        <v>1</v>
      </c>
      <c r="W98" s="580">
        <v>1121944</v>
      </c>
      <c r="X98" s="463" t="s">
        <v>2133</v>
      </c>
      <c r="Y98" s="461" t="s">
        <v>2134</v>
      </c>
      <c r="Z98" s="629" t="s">
        <v>2135</v>
      </c>
      <c r="AA98" s="629" t="s">
        <v>2136</v>
      </c>
      <c r="AB98" s="463"/>
      <c r="AC98" s="461"/>
      <c r="AD98" s="464" t="s">
        <v>2137</v>
      </c>
      <c r="AE98" s="464" t="s">
        <v>2138</v>
      </c>
      <c r="AF98" s="308" t="s">
        <v>2139</v>
      </c>
      <c r="AG98" s="506" t="s">
        <v>2140</v>
      </c>
      <c r="AH98" s="467"/>
      <c r="AI98" s="438" t="s">
        <v>2141</v>
      </c>
      <c r="AJ98" s="438" t="s">
        <v>2142</v>
      </c>
      <c r="AK98" s="356"/>
      <c r="AL98" s="463" t="s">
        <v>2143</v>
      </c>
      <c r="AM98" s="438" t="s">
        <v>2144</v>
      </c>
      <c r="AN98" s="356"/>
    </row>
    <row r="99" spans="1:40" ht="296.25" customHeight="1" x14ac:dyDescent="0.25">
      <c r="A99" s="609"/>
      <c r="B99" s="434"/>
      <c r="C99" s="434"/>
      <c r="D99" s="434">
        <v>96</v>
      </c>
      <c r="E99" s="441" t="s">
        <v>614</v>
      </c>
      <c r="F99" s="441" t="s">
        <v>1310</v>
      </c>
      <c r="G99" s="441" t="s">
        <v>1311</v>
      </c>
      <c r="H99" s="441" t="s">
        <v>59</v>
      </c>
      <c r="I99" s="441" t="s">
        <v>2145</v>
      </c>
      <c r="J99" s="570" t="s">
        <v>2076</v>
      </c>
      <c r="K99" s="570" t="s">
        <v>2077</v>
      </c>
      <c r="L99" s="570">
        <v>4102042</v>
      </c>
      <c r="M99" s="570" t="s">
        <v>2078</v>
      </c>
      <c r="N99" s="570">
        <v>410204200</v>
      </c>
      <c r="O99" s="570" t="s">
        <v>2079</v>
      </c>
      <c r="P99" s="570">
        <v>12</v>
      </c>
      <c r="Q99" s="475">
        <v>1</v>
      </c>
      <c r="R99" s="443">
        <v>1</v>
      </c>
      <c r="S99" s="437" t="s">
        <v>2146</v>
      </c>
      <c r="T99" s="476" t="s">
        <v>2147</v>
      </c>
      <c r="U99" s="482">
        <v>1</v>
      </c>
      <c r="V99" s="442">
        <v>1</v>
      </c>
      <c r="W99" s="461" t="s">
        <v>1371</v>
      </c>
      <c r="X99" s="463" t="s">
        <v>2148</v>
      </c>
      <c r="Y99" s="461" t="s">
        <v>2149</v>
      </c>
      <c r="Z99" s="629" t="s">
        <v>2135</v>
      </c>
      <c r="AA99" s="629" t="s">
        <v>2136</v>
      </c>
      <c r="AB99" s="463"/>
      <c r="AC99" s="461"/>
      <c r="AD99" s="464" t="s">
        <v>2150</v>
      </c>
      <c r="AE99" s="464" t="s">
        <v>2151</v>
      </c>
      <c r="AF99" s="439" t="s">
        <v>2152</v>
      </c>
      <c r="AG99" s="506" t="s">
        <v>2153</v>
      </c>
      <c r="AH99" s="467"/>
      <c r="AI99" s="438" t="s">
        <v>2154</v>
      </c>
      <c r="AJ99" s="438" t="s">
        <v>2155</v>
      </c>
      <c r="AK99" s="356"/>
      <c r="AL99" s="438" t="s">
        <v>2156</v>
      </c>
      <c r="AM99" s="438" t="s">
        <v>2157</v>
      </c>
      <c r="AN99" s="356"/>
    </row>
    <row r="100" spans="1:40" ht="157.5" customHeight="1" x14ac:dyDescent="0.25">
      <c r="A100" s="609"/>
      <c r="B100" s="434"/>
      <c r="C100" s="434" t="s">
        <v>618</v>
      </c>
      <c r="D100" s="434">
        <v>97</v>
      </c>
      <c r="E100" s="441" t="s">
        <v>619</v>
      </c>
      <c r="F100" s="441" t="s">
        <v>1313</v>
      </c>
      <c r="G100" s="441" t="s">
        <v>1314</v>
      </c>
      <c r="H100" s="441" t="s">
        <v>59</v>
      </c>
      <c r="I100" s="441" t="s">
        <v>2158</v>
      </c>
      <c r="J100" s="570" t="s">
        <v>2076</v>
      </c>
      <c r="K100" s="570" t="s">
        <v>2077</v>
      </c>
      <c r="L100" s="570">
        <v>4102042</v>
      </c>
      <c r="M100" s="570" t="s">
        <v>2078</v>
      </c>
      <c r="N100" s="570">
        <v>410204200</v>
      </c>
      <c r="O100" s="570" t="s">
        <v>2079</v>
      </c>
      <c r="P100" s="570">
        <v>12</v>
      </c>
      <c r="Q100" s="437">
        <v>0</v>
      </c>
      <c r="R100" s="437">
        <v>0</v>
      </c>
      <c r="S100" s="437">
        <v>0</v>
      </c>
      <c r="T100" s="167">
        <v>0</v>
      </c>
      <c r="U100" s="482">
        <v>0</v>
      </c>
      <c r="V100" s="463">
        <v>0</v>
      </c>
      <c r="W100" s="400">
        <v>0</v>
      </c>
      <c r="X100" s="463"/>
      <c r="Y100" s="461"/>
      <c r="Z100" s="463"/>
      <c r="AA100" s="461"/>
      <c r="AB100" s="463"/>
      <c r="AC100" s="461"/>
      <c r="AD100" s="464" t="s">
        <v>2159</v>
      </c>
      <c r="AE100" s="478"/>
      <c r="AF100" s="463" t="s">
        <v>1762</v>
      </c>
      <c r="AG100" s="356" t="s">
        <v>152</v>
      </c>
      <c r="AH100" s="479" t="s">
        <v>2123</v>
      </c>
      <c r="AI100" s="438" t="s">
        <v>2160</v>
      </c>
      <c r="AJ100" s="438" t="s">
        <v>2161</v>
      </c>
      <c r="AK100" s="356"/>
      <c r="AL100" s="356" t="s">
        <v>1630</v>
      </c>
      <c r="AM100" s="356"/>
      <c r="AN100" s="356"/>
    </row>
    <row r="101" spans="1:40" ht="140.25" customHeight="1" x14ac:dyDescent="0.25">
      <c r="A101" s="434" t="s">
        <v>624</v>
      </c>
      <c r="B101" s="434" t="s">
        <v>625</v>
      </c>
      <c r="C101" s="434" t="s">
        <v>1315</v>
      </c>
      <c r="D101" s="434">
        <v>98</v>
      </c>
      <c r="E101" s="441" t="s">
        <v>1316</v>
      </c>
      <c r="F101" s="441" t="s">
        <v>1317</v>
      </c>
      <c r="G101" s="441" t="s">
        <v>629</v>
      </c>
      <c r="H101" s="441" t="s">
        <v>630</v>
      </c>
      <c r="I101" s="441" t="s">
        <v>2162</v>
      </c>
      <c r="J101" s="404" t="s">
        <v>1807</v>
      </c>
      <c r="K101" s="441" t="s">
        <v>1750</v>
      </c>
      <c r="L101" s="441">
        <v>4502038</v>
      </c>
      <c r="M101" s="441" t="s">
        <v>2163</v>
      </c>
      <c r="N101" s="441">
        <v>450203800</v>
      </c>
      <c r="O101" s="441" t="s">
        <v>2164</v>
      </c>
      <c r="P101" s="441">
        <v>1</v>
      </c>
      <c r="Q101" s="475">
        <v>0</v>
      </c>
      <c r="R101" s="443">
        <v>0</v>
      </c>
      <c r="S101" s="437">
        <v>0</v>
      </c>
      <c r="T101" s="504">
        <v>0</v>
      </c>
      <c r="U101" s="482">
        <v>0</v>
      </c>
      <c r="V101" s="500">
        <v>0</v>
      </c>
      <c r="W101" s="567">
        <v>0</v>
      </c>
      <c r="X101" s="463"/>
      <c r="Y101" s="461"/>
      <c r="Z101" s="463"/>
      <c r="AA101" s="461"/>
      <c r="AB101" s="463"/>
      <c r="AC101" s="461"/>
      <c r="AD101" s="464" t="s">
        <v>2159</v>
      </c>
      <c r="AE101" s="478"/>
      <c r="AF101" s="453" t="s">
        <v>1511</v>
      </c>
      <c r="AG101" s="356"/>
      <c r="AH101" s="479" t="s">
        <v>1576</v>
      </c>
      <c r="AI101" s="438" t="s">
        <v>2165</v>
      </c>
      <c r="AJ101" s="438" t="s">
        <v>2166</v>
      </c>
      <c r="AK101" s="356"/>
      <c r="AL101" s="356" t="s">
        <v>1630</v>
      </c>
      <c r="AM101" s="356"/>
      <c r="AN101" s="356"/>
    </row>
    <row r="102" spans="1:40" ht="102" customHeight="1" x14ac:dyDescent="0.25">
      <c r="A102" s="434"/>
      <c r="B102" s="434"/>
      <c r="C102" s="434"/>
      <c r="D102" s="434">
        <v>99</v>
      </c>
      <c r="E102" s="441" t="s">
        <v>1319</v>
      </c>
      <c r="F102" s="441" t="s">
        <v>633</v>
      </c>
      <c r="G102" s="441" t="s">
        <v>634</v>
      </c>
      <c r="H102" s="441" t="s">
        <v>635</v>
      </c>
      <c r="I102" s="441" t="s">
        <v>2162</v>
      </c>
      <c r="J102" s="404" t="s">
        <v>1807</v>
      </c>
      <c r="K102" s="441" t="s">
        <v>1750</v>
      </c>
      <c r="L102" s="441">
        <v>4502038</v>
      </c>
      <c r="M102" s="441" t="s">
        <v>2163</v>
      </c>
      <c r="N102" s="441">
        <v>450203800</v>
      </c>
      <c r="O102" s="441" t="s">
        <v>2164</v>
      </c>
      <c r="P102" s="441">
        <v>1</v>
      </c>
      <c r="Q102" s="475">
        <v>0</v>
      </c>
      <c r="R102" s="443">
        <v>0</v>
      </c>
      <c r="S102" s="437"/>
      <c r="T102" s="504"/>
      <c r="U102" s="482">
        <v>0</v>
      </c>
      <c r="V102" s="500"/>
      <c r="W102" s="567"/>
      <c r="X102" s="463"/>
      <c r="Y102" s="461"/>
      <c r="Z102" s="463"/>
      <c r="AA102" s="461"/>
      <c r="AB102" s="463"/>
      <c r="AC102" s="461"/>
      <c r="AD102" s="464" t="s">
        <v>2159</v>
      </c>
      <c r="AE102" s="478"/>
      <c r="AF102" s="453" t="s">
        <v>1511</v>
      </c>
      <c r="AG102" s="356"/>
      <c r="AH102" s="479" t="s">
        <v>1576</v>
      </c>
      <c r="AI102" s="438" t="s">
        <v>2167</v>
      </c>
      <c r="AJ102" s="438" t="s">
        <v>2166</v>
      </c>
      <c r="AK102" s="356"/>
      <c r="AL102" s="356" t="s">
        <v>1630</v>
      </c>
      <c r="AM102" s="356"/>
      <c r="AN102" s="356"/>
    </row>
    <row r="103" spans="1:40" ht="102" customHeight="1" x14ac:dyDescent="0.25">
      <c r="A103" s="434"/>
      <c r="B103" s="434"/>
      <c r="C103" s="434" t="s">
        <v>636</v>
      </c>
      <c r="D103" s="434">
        <v>100</v>
      </c>
      <c r="E103" s="441" t="s">
        <v>1321</v>
      </c>
      <c r="F103" s="441" t="s">
        <v>638</v>
      </c>
      <c r="G103" s="441" t="s">
        <v>639</v>
      </c>
      <c r="H103" s="441" t="s">
        <v>1322</v>
      </c>
      <c r="I103" s="441" t="s">
        <v>2168</v>
      </c>
      <c r="J103" s="404" t="s">
        <v>1807</v>
      </c>
      <c r="K103" s="441" t="s">
        <v>1750</v>
      </c>
      <c r="L103" s="441">
        <v>4502038</v>
      </c>
      <c r="M103" s="441" t="s">
        <v>2163</v>
      </c>
      <c r="N103" s="441">
        <v>450203800</v>
      </c>
      <c r="O103" s="441" t="s">
        <v>2164</v>
      </c>
      <c r="P103" s="441">
        <v>1</v>
      </c>
      <c r="Q103" s="475">
        <v>0</v>
      </c>
      <c r="R103" s="443">
        <v>0</v>
      </c>
      <c r="S103" s="580"/>
      <c r="T103" s="580"/>
      <c r="U103" s="482">
        <v>0</v>
      </c>
      <c r="V103" s="500"/>
      <c r="W103" s="580"/>
      <c r="X103" s="463"/>
      <c r="Y103" s="461"/>
      <c r="Z103" s="463"/>
      <c r="AA103" s="461"/>
      <c r="AB103" s="463"/>
      <c r="AC103" s="461"/>
      <c r="AD103" s="464" t="s">
        <v>2159</v>
      </c>
      <c r="AE103" s="478"/>
      <c r="AF103" s="453" t="s">
        <v>1511</v>
      </c>
      <c r="AG103" s="356"/>
      <c r="AH103" s="479" t="s">
        <v>1576</v>
      </c>
      <c r="AI103" s="438" t="s">
        <v>2169</v>
      </c>
      <c r="AJ103" s="438" t="s">
        <v>2166</v>
      </c>
      <c r="AK103" s="356"/>
      <c r="AL103" s="356" t="s">
        <v>1630</v>
      </c>
      <c r="AM103" s="356"/>
      <c r="AN103" s="356"/>
    </row>
    <row r="104" spans="1:40" ht="126" customHeight="1" x14ac:dyDescent="0.25">
      <c r="A104" s="434"/>
      <c r="B104" s="434"/>
      <c r="C104" s="434"/>
      <c r="D104" s="434">
        <v>101</v>
      </c>
      <c r="E104" s="441" t="s">
        <v>642</v>
      </c>
      <c r="F104" s="441" t="s">
        <v>1324</v>
      </c>
      <c r="G104" s="441" t="s">
        <v>1325</v>
      </c>
      <c r="H104" s="441" t="s">
        <v>645</v>
      </c>
      <c r="I104" s="441" t="s">
        <v>2168</v>
      </c>
      <c r="J104" s="404" t="s">
        <v>1807</v>
      </c>
      <c r="K104" s="441" t="s">
        <v>1750</v>
      </c>
      <c r="L104" s="441">
        <v>4502038</v>
      </c>
      <c r="M104" s="441" t="s">
        <v>2163</v>
      </c>
      <c r="N104" s="441">
        <v>450203800</v>
      </c>
      <c r="O104" s="441" t="s">
        <v>2164</v>
      </c>
      <c r="P104" s="441">
        <v>1</v>
      </c>
      <c r="Q104" s="475">
        <v>13</v>
      </c>
      <c r="R104" s="498">
        <v>6</v>
      </c>
      <c r="S104" s="580">
        <v>2885000</v>
      </c>
      <c r="T104" s="580">
        <v>1442500</v>
      </c>
      <c r="U104" s="482">
        <f>R104/Q104*1</f>
        <v>0.46153846153846156</v>
      </c>
      <c r="V104" s="500">
        <v>6</v>
      </c>
      <c r="W104" s="580">
        <v>1442500</v>
      </c>
      <c r="X104" s="463"/>
      <c r="Y104" s="461"/>
      <c r="Z104" s="463"/>
      <c r="AA104" s="461"/>
      <c r="AB104" s="463"/>
      <c r="AC104" s="461"/>
      <c r="AD104" s="464" t="s">
        <v>2170</v>
      </c>
      <c r="AE104" s="478"/>
      <c r="AF104" s="453" t="s">
        <v>1511</v>
      </c>
      <c r="AG104" s="356"/>
      <c r="AH104" s="467"/>
      <c r="AI104" s="438" t="s">
        <v>2171</v>
      </c>
      <c r="AJ104" s="356" t="s">
        <v>1787</v>
      </c>
      <c r="AK104" s="356"/>
      <c r="AL104" s="438" t="s">
        <v>2172</v>
      </c>
      <c r="AM104" s="356" t="s">
        <v>1787</v>
      </c>
      <c r="AN104" s="356"/>
    </row>
    <row r="105" spans="1:40" ht="261" customHeight="1" x14ac:dyDescent="0.25">
      <c r="A105" s="434"/>
      <c r="B105" s="434"/>
      <c r="C105" s="434"/>
      <c r="D105" s="434">
        <v>102</v>
      </c>
      <c r="E105" s="441" t="s">
        <v>646</v>
      </c>
      <c r="F105" s="441" t="s">
        <v>647</v>
      </c>
      <c r="G105" s="441" t="s">
        <v>648</v>
      </c>
      <c r="H105" s="441" t="s">
        <v>649</v>
      </c>
      <c r="I105" s="441" t="s">
        <v>1327</v>
      </c>
      <c r="J105" s="404" t="s">
        <v>1807</v>
      </c>
      <c r="K105" s="441" t="s">
        <v>2077</v>
      </c>
      <c r="L105" s="441">
        <v>4102042</v>
      </c>
      <c r="M105" s="441" t="s">
        <v>2078</v>
      </c>
      <c r="N105" s="441">
        <v>410204200</v>
      </c>
      <c r="O105" s="441" t="s">
        <v>2173</v>
      </c>
      <c r="P105" s="441">
        <v>12</v>
      </c>
      <c r="Q105" s="475">
        <v>2</v>
      </c>
      <c r="R105" s="498">
        <v>16</v>
      </c>
      <c r="S105" s="630">
        <v>16667360</v>
      </c>
      <c r="T105" s="631" t="s">
        <v>2174</v>
      </c>
      <c r="U105" s="518">
        <f>R105/Q105*1</f>
        <v>8</v>
      </c>
      <c r="V105" s="442">
        <v>1</v>
      </c>
      <c r="W105" s="461" t="s">
        <v>1371</v>
      </c>
      <c r="X105" s="463" t="s">
        <v>2175</v>
      </c>
      <c r="Y105" s="461" t="s">
        <v>2176</v>
      </c>
      <c r="Z105" s="463" t="s">
        <v>2177</v>
      </c>
      <c r="AA105" s="461" t="s">
        <v>2178</v>
      </c>
      <c r="AB105" s="463" t="s">
        <v>2179</v>
      </c>
      <c r="AC105" s="461" t="s">
        <v>2180</v>
      </c>
      <c r="AD105" s="464" t="s">
        <v>2181</v>
      </c>
      <c r="AE105" s="464" t="s">
        <v>2182</v>
      </c>
      <c r="AF105" s="439" t="s">
        <v>2183</v>
      </c>
      <c r="AG105" s="506" t="s">
        <v>2184</v>
      </c>
      <c r="AH105" s="467"/>
      <c r="AI105" s="438" t="s">
        <v>2185</v>
      </c>
      <c r="AJ105" s="438" t="s">
        <v>2186</v>
      </c>
      <c r="AK105" s="438" t="s">
        <v>2187</v>
      </c>
      <c r="AL105" s="438" t="s">
        <v>2188</v>
      </c>
      <c r="AM105" s="438" t="s">
        <v>2189</v>
      </c>
      <c r="AN105" s="356"/>
    </row>
    <row r="106" spans="1:40" ht="178.5" x14ac:dyDescent="0.25">
      <c r="A106" s="434"/>
      <c r="B106" s="434"/>
      <c r="C106" s="434"/>
      <c r="D106" s="434">
        <v>103</v>
      </c>
      <c r="E106" s="441" t="s">
        <v>1329</v>
      </c>
      <c r="F106" s="441" t="s">
        <v>652</v>
      </c>
      <c r="G106" s="441" t="s">
        <v>1330</v>
      </c>
      <c r="H106" s="441" t="s">
        <v>654</v>
      </c>
      <c r="I106" s="441" t="s">
        <v>2190</v>
      </c>
      <c r="J106" s="404" t="s">
        <v>1807</v>
      </c>
      <c r="K106" s="590" t="s">
        <v>2077</v>
      </c>
      <c r="L106" s="590">
        <v>4102042</v>
      </c>
      <c r="M106" s="590" t="s">
        <v>2078</v>
      </c>
      <c r="N106" s="590">
        <v>410204200</v>
      </c>
      <c r="O106" s="590" t="s">
        <v>2173</v>
      </c>
      <c r="P106" s="590">
        <v>12</v>
      </c>
      <c r="Q106" s="632">
        <v>3</v>
      </c>
      <c r="R106" s="443">
        <v>3</v>
      </c>
      <c r="S106" s="437"/>
      <c r="T106" s="437"/>
      <c r="U106" s="482">
        <f>R106/Q106*1</f>
        <v>1</v>
      </c>
      <c r="V106" s="500">
        <v>2</v>
      </c>
      <c r="W106" s="437"/>
      <c r="X106" s="463">
        <v>2</v>
      </c>
      <c r="Y106" s="461"/>
      <c r="Z106" s="463" t="s">
        <v>2191</v>
      </c>
      <c r="AA106" s="461" t="s">
        <v>2192</v>
      </c>
      <c r="AB106" s="463"/>
      <c r="AC106" s="461"/>
      <c r="AD106" s="464" t="s">
        <v>2193</v>
      </c>
      <c r="AE106" s="464" t="s">
        <v>2194</v>
      </c>
      <c r="AF106" s="463" t="s">
        <v>2195</v>
      </c>
      <c r="AG106" s="356" t="s">
        <v>674</v>
      </c>
      <c r="AH106" s="467"/>
      <c r="AI106" s="438" t="s">
        <v>2196</v>
      </c>
      <c r="AJ106" s="356" t="s">
        <v>2197</v>
      </c>
      <c r="AK106" s="356"/>
      <c r="AL106" s="356" t="s">
        <v>1630</v>
      </c>
      <c r="AM106" s="356"/>
      <c r="AN106" s="356"/>
    </row>
    <row r="107" spans="1:40" ht="162.75" customHeight="1" x14ac:dyDescent="0.25">
      <c r="A107" s="434"/>
      <c r="B107" s="434"/>
      <c r="C107" s="434"/>
      <c r="D107" s="434">
        <v>104</v>
      </c>
      <c r="E107" s="441" t="s">
        <v>656</v>
      </c>
      <c r="F107" s="441" t="s">
        <v>657</v>
      </c>
      <c r="G107" s="441" t="s">
        <v>658</v>
      </c>
      <c r="H107" s="441" t="s">
        <v>659</v>
      </c>
      <c r="I107" s="441" t="s">
        <v>2198</v>
      </c>
      <c r="J107" s="404" t="s">
        <v>1807</v>
      </c>
      <c r="K107" s="633" t="s">
        <v>2077</v>
      </c>
      <c r="L107" s="634">
        <v>4102042</v>
      </c>
      <c r="M107" s="634" t="s">
        <v>2078</v>
      </c>
      <c r="N107" s="634">
        <v>410204200</v>
      </c>
      <c r="O107" s="634" t="s">
        <v>2173</v>
      </c>
      <c r="P107" s="579">
        <v>12</v>
      </c>
      <c r="Q107" s="475">
        <v>0</v>
      </c>
      <c r="R107" s="443">
        <v>2</v>
      </c>
      <c r="S107" s="437"/>
      <c r="T107" s="504"/>
      <c r="U107" s="482">
        <v>0</v>
      </c>
      <c r="V107" s="500"/>
      <c r="W107" s="567"/>
      <c r="X107" s="463"/>
      <c r="Y107" s="461"/>
      <c r="Z107" s="463" t="s">
        <v>2199</v>
      </c>
      <c r="AA107" s="461">
        <v>8655000</v>
      </c>
      <c r="AB107" s="463"/>
      <c r="AC107" s="461"/>
      <c r="AD107" s="464" t="s">
        <v>2159</v>
      </c>
      <c r="AE107" s="464"/>
      <c r="AF107" s="453" t="s">
        <v>1511</v>
      </c>
      <c r="AG107" s="356"/>
      <c r="AH107" s="479" t="s">
        <v>1576</v>
      </c>
      <c r="AI107" s="438" t="s">
        <v>2200</v>
      </c>
      <c r="AJ107" s="356" t="s">
        <v>2201</v>
      </c>
      <c r="AK107" s="356" t="s">
        <v>2050</v>
      </c>
      <c r="AL107" s="356" t="s">
        <v>1630</v>
      </c>
      <c r="AM107" s="356"/>
      <c r="AN107" s="356"/>
    </row>
    <row r="108" spans="1:40" ht="102" customHeight="1" x14ac:dyDescent="0.25">
      <c r="A108" s="434"/>
      <c r="B108" s="434"/>
      <c r="C108" s="434"/>
      <c r="D108" s="434">
        <v>105</v>
      </c>
      <c r="E108" s="441" t="s">
        <v>1334</v>
      </c>
      <c r="F108" s="441" t="s">
        <v>662</v>
      </c>
      <c r="G108" s="441" t="s">
        <v>663</v>
      </c>
      <c r="H108" s="441" t="s">
        <v>664</v>
      </c>
      <c r="I108" s="441" t="s">
        <v>2202</v>
      </c>
      <c r="J108" s="635"/>
      <c r="K108" s="636"/>
      <c r="L108" s="636"/>
      <c r="M108" s="636"/>
      <c r="N108" s="636"/>
      <c r="O108" s="636"/>
      <c r="P108" s="636"/>
      <c r="Q108" s="475">
        <v>12</v>
      </c>
      <c r="R108" s="443">
        <v>0</v>
      </c>
      <c r="S108" s="437"/>
      <c r="T108" s="504"/>
      <c r="U108" s="482">
        <f>R108/Q108*1</f>
        <v>0</v>
      </c>
      <c r="V108" s="500"/>
      <c r="W108" s="567"/>
      <c r="X108" s="463"/>
      <c r="Y108" s="461"/>
      <c r="Z108" s="463"/>
      <c r="AA108" s="461"/>
      <c r="AB108" s="463"/>
      <c r="AC108" s="461"/>
      <c r="AD108" s="464" t="s">
        <v>2159</v>
      </c>
      <c r="AE108" s="464"/>
      <c r="AF108" s="463" t="s">
        <v>2203</v>
      </c>
      <c r="AG108" s="356"/>
      <c r="AH108" s="467"/>
      <c r="AI108" s="356"/>
      <c r="AJ108" s="356"/>
      <c r="AK108" s="356"/>
      <c r="AL108" s="356" t="s">
        <v>1630</v>
      </c>
      <c r="AM108" s="356"/>
      <c r="AN108" s="356"/>
    </row>
    <row r="109" spans="1:40" ht="400.5" customHeight="1" x14ac:dyDescent="0.25">
      <c r="A109" s="434"/>
      <c r="B109" s="434"/>
      <c r="C109" s="434"/>
      <c r="D109" s="434">
        <v>106</v>
      </c>
      <c r="E109" s="441" t="s">
        <v>666</v>
      </c>
      <c r="F109" s="441" t="s">
        <v>1336</v>
      </c>
      <c r="G109" s="441" t="s">
        <v>668</v>
      </c>
      <c r="H109" s="441" t="s">
        <v>669</v>
      </c>
      <c r="I109" s="441" t="s">
        <v>2204</v>
      </c>
      <c r="J109" s="577" t="s">
        <v>1779</v>
      </c>
      <c r="K109" s="637" t="s">
        <v>2077</v>
      </c>
      <c r="L109" s="638">
        <v>4102042</v>
      </c>
      <c r="M109" s="638" t="s">
        <v>2078</v>
      </c>
      <c r="N109" s="638">
        <v>410204200</v>
      </c>
      <c r="O109" s="638" t="str">
        <f>'[1]GENERAL 2015-2025'!$H$97</f>
        <v>Valor absoluto (Verificación de protocolos aplicados)</v>
      </c>
      <c r="P109" s="577">
        <v>12</v>
      </c>
      <c r="Q109" s="475">
        <v>4</v>
      </c>
      <c r="R109" s="443">
        <v>4</v>
      </c>
      <c r="S109" s="631">
        <v>11299583</v>
      </c>
      <c r="T109" s="631" t="s">
        <v>2205</v>
      </c>
      <c r="U109" s="482">
        <f>R109/Q109*1</f>
        <v>1</v>
      </c>
      <c r="V109" s="442">
        <v>9</v>
      </c>
      <c r="W109" s="461" t="s">
        <v>1371</v>
      </c>
      <c r="X109" s="463" t="s">
        <v>2206</v>
      </c>
      <c r="Y109" s="631">
        <v>11299583</v>
      </c>
      <c r="Z109" s="463">
        <v>0</v>
      </c>
      <c r="AA109" s="461"/>
      <c r="AB109" s="463"/>
      <c r="AC109" s="461" t="s">
        <v>2207</v>
      </c>
      <c r="AD109" s="464" t="s">
        <v>2208</v>
      </c>
      <c r="AE109" s="464" t="s">
        <v>2209</v>
      </c>
      <c r="AF109" s="439" t="s">
        <v>2210</v>
      </c>
      <c r="AG109" s="506" t="s">
        <v>2211</v>
      </c>
      <c r="AH109" s="467"/>
      <c r="AI109" s="438" t="s">
        <v>2212</v>
      </c>
      <c r="AJ109" s="438" t="s">
        <v>2213</v>
      </c>
      <c r="AK109" s="438" t="s">
        <v>2214</v>
      </c>
      <c r="AL109" s="463" t="s">
        <v>2215</v>
      </c>
      <c r="AM109" s="438" t="s">
        <v>2216</v>
      </c>
      <c r="AN109" s="356"/>
    </row>
    <row r="110" spans="1:40" ht="89.25" x14ac:dyDescent="0.25">
      <c r="A110" s="434"/>
      <c r="B110" s="434"/>
      <c r="C110" s="434"/>
      <c r="D110" s="434">
        <v>107</v>
      </c>
      <c r="E110" s="441" t="s">
        <v>1338</v>
      </c>
      <c r="F110" s="441" t="s">
        <v>1339</v>
      </c>
      <c r="G110" s="441" t="s">
        <v>1340</v>
      </c>
      <c r="H110" s="441" t="s">
        <v>59</v>
      </c>
      <c r="I110" s="441" t="s">
        <v>2217</v>
      </c>
      <c r="J110" s="639" t="s">
        <v>1807</v>
      </c>
      <c r="K110" s="590" t="s">
        <v>1750</v>
      </c>
      <c r="L110" s="590">
        <v>4502038</v>
      </c>
      <c r="M110" s="590" t="s">
        <v>2218</v>
      </c>
      <c r="N110" s="590">
        <v>450203800</v>
      </c>
      <c r="O110" s="590" t="s">
        <v>2079</v>
      </c>
      <c r="P110" s="590">
        <v>1</v>
      </c>
      <c r="Q110" s="475">
        <v>0</v>
      </c>
      <c r="R110" s="443">
        <v>0</v>
      </c>
      <c r="S110" s="437"/>
      <c r="T110" s="504"/>
      <c r="U110" s="482">
        <v>0</v>
      </c>
      <c r="V110" s="500"/>
      <c r="W110" s="567"/>
      <c r="X110" s="463"/>
      <c r="Y110" s="461"/>
      <c r="Z110" s="463"/>
      <c r="AA110" s="461"/>
      <c r="AB110" s="463"/>
      <c r="AC110" s="461"/>
      <c r="AD110" s="464" t="s">
        <v>2159</v>
      </c>
      <c r="AE110" s="478"/>
      <c r="AF110" s="453" t="s">
        <v>1511</v>
      </c>
      <c r="AG110" s="356"/>
      <c r="AH110" s="467"/>
      <c r="AI110" s="438"/>
      <c r="AJ110" s="356"/>
      <c r="AK110" s="356"/>
      <c r="AL110" s="356" t="s">
        <v>2219</v>
      </c>
      <c r="AM110" s="356"/>
      <c r="AN110" s="356"/>
    </row>
    <row r="111" spans="1:40" ht="169.5" customHeight="1" x14ac:dyDescent="0.25">
      <c r="A111" s="434"/>
      <c r="B111" s="434" t="s">
        <v>675</v>
      </c>
      <c r="C111" s="434" t="s">
        <v>676</v>
      </c>
      <c r="D111" s="434">
        <v>108</v>
      </c>
      <c r="E111" s="441" t="s">
        <v>677</v>
      </c>
      <c r="F111" s="441" t="s">
        <v>678</v>
      </c>
      <c r="G111" s="441" t="s">
        <v>679</v>
      </c>
      <c r="H111" s="441" t="s">
        <v>680</v>
      </c>
      <c r="I111" s="441" t="s">
        <v>2220</v>
      </c>
      <c r="J111" s="640"/>
      <c r="K111" s="600"/>
      <c r="L111" s="600"/>
      <c r="M111" s="600"/>
      <c r="N111" s="600"/>
      <c r="O111" s="600"/>
      <c r="P111" s="600"/>
      <c r="Q111" s="475">
        <v>2</v>
      </c>
      <c r="R111" s="498">
        <v>2</v>
      </c>
      <c r="S111" s="437" t="s">
        <v>1371</v>
      </c>
      <c r="T111" s="476" t="s">
        <v>1371</v>
      </c>
      <c r="U111" s="482">
        <v>1</v>
      </c>
      <c r="V111" s="442">
        <v>1</v>
      </c>
      <c r="W111" s="461" t="s">
        <v>1371</v>
      </c>
      <c r="X111" s="463" t="s">
        <v>2221</v>
      </c>
      <c r="Y111" s="461" t="s">
        <v>96</v>
      </c>
      <c r="Z111" s="463"/>
      <c r="AA111" s="461"/>
      <c r="AB111" s="463"/>
      <c r="AC111" s="461"/>
      <c r="AD111" s="464" t="s">
        <v>2661</v>
      </c>
      <c r="AE111" s="464" t="s">
        <v>2222</v>
      </c>
      <c r="AF111" s="463" t="s">
        <v>2223</v>
      </c>
      <c r="AG111" s="438" t="s">
        <v>2224</v>
      </c>
      <c r="AH111" s="479" t="s">
        <v>2225</v>
      </c>
      <c r="AI111" s="438" t="s">
        <v>2226</v>
      </c>
      <c r="AJ111" s="438" t="s">
        <v>2227</v>
      </c>
      <c r="AK111" s="356"/>
      <c r="AL111" s="438" t="s">
        <v>2228</v>
      </c>
      <c r="AM111" s="438" t="s">
        <v>2229</v>
      </c>
      <c r="AN111" s="356"/>
    </row>
    <row r="112" spans="1:40" ht="229.5" customHeight="1" x14ac:dyDescent="0.25">
      <c r="A112" s="434"/>
      <c r="B112" s="434"/>
      <c r="C112" s="434"/>
      <c r="D112" s="434">
        <v>109</v>
      </c>
      <c r="E112" s="441" t="s">
        <v>681</v>
      </c>
      <c r="F112" s="441" t="s">
        <v>682</v>
      </c>
      <c r="G112" s="441" t="s">
        <v>683</v>
      </c>
      <c r="H112" s="441" t="s">
        <v>1343</v>
      </c>
      <c r="I112" s="441" t="s">
        <v>2230</v>
      </c>
      <c r="J112" s="561" t="s">
        <v>1807</v>
      </c>
      <c r="K112" s="570" t="s">
        <v>1750</v>
      </c>
      <c r="L112" s="641">
        <v>4502001</v>
      </c>
      <c r="M112" s="642" t="s">
        <v>1751</v>
      </c>
      <c r="N112" s="642">
        <v>450200108</v>
      </c>
      <c r="O112" s="642" t="s">
        <v>1808</v>
      </c>
      <c r="P112" s="641">
        <v>1</v>
      </c>
      <c r="Q112" s="475">
        <v>10</v>
      </c>
      <c r="R112" s="443">
        <v>8</v>
      </c>
      <c r="S112" s="643"/>
      <c r="T112" s="643"/>
      <c r="U112" s="482">
        <f>R112/Q112*1</f>
        <v>0.8</v>
      </c>
      <c r="V112" s="442">
        <v>6</v>
      </c>
      <c r="W112" s="643"/>
      <c r="X112" s="463" t="s">
        <v>2231</v>
      </c>
      <c r="Y112" s="461"/>
      <c r="Z112" s="463"/>
      <c r="AA112" s="461" t="s">
        <v>2232</v>
      </c>
      <c r="AB112" s="463"/>
      <c r="AC112" s="461"/>
      <c r="AD112" s="464" t="s">
        <v>2233</v>
      </c>
      <c r="AE112" s="464" t="s">
        <v>2234</v>
      </c>
      <c r="AF112" s="463" t="s">
        <v>1511</v>
      </c>
      <c r="AG112" s="356"/>
      <c r="AH112" s="467"/>
      <c r="AI112" s="438" t="s">
        <v>2235</v>
      </c>
      <c r="AJ112" s="438" t="s">
        <v>2236</v>
      </c>
      <c r="AK112" s="356"/>
      <c r="AL112" s="438" t="s">
        <v>2237</v>
      </c>
      <c r="AM112" s="356" t="s">
        <v>2238</v>
      </c>
      <c r="AN112" s="356"/>
    </row>
    <row r="113" spans="1:30" s="379" customFormat="1" x14ac:dyDescent="0.25">
      <c r="A113" s="2"/>
      <c r="B113" s="2"/>
      <c r="C113" s="2"/>
      <c r="D113" s="2"/>
      <c r="E113" s="2"/>
      <c r="F113" s="2"/>
      <c r="G113" s="2"/>
      <c r="H113" s="2"/>
      <c r="I113" s="2"/>
      <c r="J113" s="644"/>
      <c r="K113" s="644"/>
      <c r="L113" s="644"/>
      <c r="M113" s="644"/>
      <c r="N113" s="644"/>
      <c r="O113" s="644"/>
      <c r="P113" s="644"/>
      <c r="Q113" s="376"/>
      <c r="R113" s="376"/>
      <c r="S113" s="376"/>
      <c r="T113" s="376"/>
      <c r="U113" s="376"/>
      <c r="V113" s="376"/>
      <c r="W113" s="377"/>
      <c r="X113" s="376"/>
      <c r="Y113" s="377"/>
      <c r="Z113" s="376"/>
      <c r="AA113" s="377"/>
      <c r="AB113" s="376"/>
      <c r="AC113" s="377"/>
      <c r="AD113" s="378"/>
    </row>
    <row r="114" spans="1:30" s="379" customFormat="1" x14ac:dyDescent="0.2">
      <c r="A114" s="2"/>
      <c r="B114" s="2"/>
      <c r="C114" s="2"/>
      <c r="D114" s="2"/>
      <c r="E114" s="2"/>
      <c r="F114" s="2"/>
      <c r="G114" s="2"/>
      <c r="H114" s="2"/>
      <c r="I114" s="2"/>
      <c r="J114" s="644"/>
      <c r="K114" s="644"/>
      <c r="L114" s="644"/>
      <c r="M114" s="644"/>
      <c r="N114" s="644"/>
      <c r="O114" s="644"/>
      <c r="P114" s="644"/>
      <c r="Q114" s="376"/>
      <c r="R114" s="376"/>
      <c r="S114" s="376"/>
      <c r="T114" s="376"/>
      <c r="U114" s="376"/>
      <c r="V114" s="376"/>
      <c r="W114" s="377"/>
      <c r="X114" s="376"/>
      <c r="Y114" s="377"/>
      <c r="Z114" s="376"/>
      <c r="AA114" s="377"/>
      <c r="AB114" s="376"/>
      <c r="AC114" s="377"/>
      <c r="AD114" s="645"/>
    </row>
    <row r="115" spans="1:30" s="379" customFormat="1" x14ac:dyDescent="0.25">
      <c r="A115" s="2"/>
      <c r="B115" s="2"/>
      <c r="C115" s="2"/>
      <c r="D115" s="2"/>
      <c r="E115" s="2"/>
      <c r="F115" s="2"/>
      <c r="G115" s="2"/>
      <c r="H115" s="2"/>
      <c r="I115" s="2"/>
      <c r="J115" s="644"/>
      <c r="K115" s="644"/>
      <c r="L115" s="644"/>
      <c r="M115" s="644"/>
      <c r="N115" s="644"/>
      <c r="O115" s="644"/>
      <c r="P115" s="644"/>
      <c r="Q115" s="376"/>
      <c r="R115" s="376"/>
      <c r="S115" s="376"/>
      <c r="T115" s="376"/>
      <c r="U115" s="376"/>
      <c r="V115" s="376"/>
      <c r="W115" s="377"/>
      <c r="X115" s="376"/>
      <c r="Y115" s="377"/>
      <c r="Z115" s="376"/>
      <c r="AA115" s="377"/>
      <c r="AB115" s="376"/>
      <c r="AC115" s="377"/>
      <c r="AD115" s="378"/>
    </row>
    <row r="116" spans="1:30" s="379" customFormat="1" x14ac:dyDescent="0.25">
      <c r="A116" s="2"/>
      <c r="B116" s="2"/>
      <c r="C116" s="2"/>
      <c r="D116" s="2"/>
      <c r="E116" s="2"/>
      <c r="F116" s="2"/>
      <c r="G116" s="2"/>
      <c r="H116" s="2"/>
      <c r="I116" s="2"/>
      <c r="J116" s="644"/>
      <c r="K116" s="644"/>
      <c r="L116" s="644"/>
      <c r="M116" s="644"/>
      <c r="N116" s="644"/>
      <c r="O116" s="644"/>
      <c r="P116" s="644"/>
      <c r="Q116" s="376"/>
      <c r="R116" s="376"/>
      <c r="S116" s="376"/>
      <c r="T116" s="376"/>
      <c r="U116" s="376"/>
      <c r="V116" s="376"/>
      <c r="W116" s="377"/>
      <c r="X116" s="376"/>
      <c r="Y116" s="377"/>
      <c r="Z116" s="376"/>
      <c r="AA116" s="377"/>
      <c r="AB116" s="376"/>
      <c r="AC116" s="377"/>
      <c r="AD116" s="378"/>
    </row>
    <row r="117" spans="1:30" s="379" customFormat="1" x14ac:dyDescent="0.25">
      <c r="A117" s="2"/>
      <c r="B117" s="2"/>
      <c r="C117" s="2"/>
      <c r="D117" s="2"/>
      <c r="E117" s="2"/>
      <c r="F117" s="2"/>
      <c r="G117" s="2"/>
      <c r="H117" s="2"/>
      <c r="I117" s="2"/>
      <c r="J117" s="644"/>
      <c r="K117" s="644"/>
      <c r="L117" s="644"/>
      <c r="M117" s="644"/>
      <c r="N117" s="644"/>
      <c r="O117" s="644"/>
      <c r="P117" s="644"/>
      <c r="Q117" s="376"/>
      <c r="R117" s="376"/>
      <c r="S117" s="376"/>
      <c r="T117" s="376"/>
      <c r="U117" s="376"/>
      <c r="V117" s="376"/>
      <c r="W117" s="377"/>
      <c r="X117" s="376"/>
      <c r="Y117" s="377"/>
      <c r="Z117" s="376"/>
      <c r="AA117" s="377"/>
      <c r="AB117" s="376"/>
      <c r="AC117" s="377"/>
      <c r="AD117" s="378"/>
    </row>
    <row r="118" spans="1:30" s="379" customFormat="1" x14ac:dyDescent="0.25">
      <c r="A118" s="2"/>
      <c r="B118" s="2"/>
      <c r="C118" s="2"/>
      <c r="D118" s="2"/>
      <c r="E118" s="2"/>
      <c r="F118" s="2"/>
      <c r="G118" s="2"/>
      <c r="H118" s="2"/>
      <c r="I118" s="2"/>
      <c r="J118" s="644"/>
      <c r="K118" s="644"/>
      <c r="L118" s="644"/>
      <c r="M118" s="644"/>
      <c r="N118" s="644"/>
      <c r="O118" s="644"/>
      <c r="P118" s="644"/>
      <c r="Q118" s="376"/>
      <c r="R118" s="376"/>
      <c r="S118" s="376"/>
      <c r="T118" s="376"/>
      <c r="U118" s="376"/>
      <c r="V118" s="376"/>
      <c r="W118" s="377"/>
      <c r="X118" s="376"/>
      <c r="Y118" s="377"/>
      <c r="Z118" s="376"/>
      <c r="AA118" s="377"/>
      <c r="AB118" s="376"/>
      <c r="AC118" s="377"/>
      <c r="AD118" s="378"/>
    </row>
    <row r="119" spans="1:30" s="379" customFormat="1" x14ac:dyDescent="0.25">
      <c r="A119" s="2"/>
      <c r="B119" s="2"/>
      <c r="C119" s="2"/>
      <c r="D119" s="2"/>
      <c r="E119" s="2"/>
      <c r="F119" s="2"/>
      <c r="G119" s="2"/>
      <c r="H119" s="2"/>
      <c r="I119" s="2"/>
      <c r="J119" s="644"/>
      <c r="K119" s="644"/>
      <c r="L119" s="644"/>
      <c r="M119" s="644"/>
      <c r="N119" s="644"/>
      <c r="O119" s="644"/>
      <c r="P119" s="644"/>
      <c r="Q119" s="376"/>
      <c r="R119" s="376"/>
      <c r="S119" s="376"/>
      <c r="T119" s="376"/>
      <c r="U119" s="376"/>
      <c r="V119" s="376"/>
      <c r="W119" s="377"/>
      <c r="X119" s="376"/>
      <c r="Y119" s="377"/>
      <c r="Z119" s="376"/>
      <c r="AA119" s="377"/>
      <c r="AB119" s="376"/>
      <c r="AC119" s="377"/>
      <c r="AD119" s="378"/>
    </row>
    <row r="120" spans="1:30" s="379" customFormat="1" x14ac:dyDescent="0.25">
      <c r="A120" s="2"/>
      <c r="B120" s="2"/>
      <c r="C120" s="2"/>
      <c r="D120" s="2"/>
      <c r="E120" s="2"/>
      <c r="F120" s="2"/>
      <c r="G120" s="2"/>
      <c r="H120" s="2"/>
      <c r="I120" s="2"/>
      <c r="J120" s="644"/>
      <c r="K120" s="644"/>
      <c r="L120" s="644"/>
      <c r="M120" s="644"/>
      <c r="N120" s="644"/>
      <c r="O120" s="644"/>
      <c r="P120" s="644"/>
      <c r="Q120" s="376"/>
      <c r="R120" s="376"/>
      <c r="S120" s="376"/>
      <c r="T120" s="376"/>
      <c r="U120" s="376"/>
      <c r="V120" s="376"/>
      <c r="W120" s="377"/>
      <c r="X120" s="376"/>
      <c r="Y120" s="377"/>
      <c r="Z120" s="376"/>
      <c r="AA120" s="377"/>
      <c r="AB120" s="376"/>
      <c r="AC120" s="377"/>
      <c r="AD120" s="378"/>
    </row>
    <row r="121" spans="1:30" s="379" customFormat="1" x14ac:dyDescent="0.25">
      <c r="A121" s="2"/>
      <c r="B121" s="2"/>
      <c r="C121" s="2"/>
      <c r="D121" s="2"/>
      <c r="E121" s="2"/>
      <c r="F121" s="2"/>
      <c r="G121" s="2"/>
      <c r="H121" s="2"/>
      <c r="I121" s="2"/>
      <c r="J121" s="644"/>
      <c r="K121" s="644"/>
      <c r="L121" s="644"/>
      <c r="M121" s="644"/>
      <c r="N121" s="644"/>
      <c r="O121" s="644"/>
      <c r="P121" s="644"/>
      <c r="Q121" s="376"/>
      <c r="R121" s="376"/>
      <c r="S121" s="376"/>
      <c r="T121" s="376"/>
      <c r="U121" s="376"/>
      <c r="V121" s="376"/>
      <c r="W121" s="377"/>
      <c r="X121" s="376"/>
      <c r="Y121" s="377"/>
      <c r="Z121" s="376"/>
      <c r="AA121" s="377"/>
      <c r="AB121" s="376"/>
      <c r="AC121" s="377"/>
      <c r="AD121" s="378"/>
    </row>
    <row r="122" spans="1:30" s="379" customFormat="1" x14ac:dyDescent="0.25">
      <c r="A122" s="2"/>
      <c r="B122" s="2"/>
      <c r="C122" s="2"/>
      <c r="D122" s="2"/>
      <c r="E122" s="2"/>
      <c r="F122" s="2"/>
      <c r="G122" s="2"/>
      <c r="H122" s="2"/>
      <c r="I122" s="2"/>
      <c r="J122" s="644"/>
      <c r="K122" s="644"/>
      <c r="L122" s="644"/>
      <c r="M122" s="644"/>
      <c r="N122" s="644"/>
      <c r="O122" s="644"/>
      <c r="P122" s="644"/>
      <c r="Q122" s="376"/>
      <c r="R122" s="376"/>
      <c r="S122" s="376"/>
      <c r="T122" s="376"/>
      <c r="U122" s="376"/>
      <c r="V122" s="376"/>
      <c r="W122" s="377"/>
      <c r="X122" s="376"/>
      <c r="Y122" s="377"/>
      <c r="Z122" s="376"/>
      <c r="AA122" s="377"/>
      <c r="AB122" s="376"/>
      <c r="AC122" s="377"/>
      <c r="AD122" s="378"/>
    </row>
    <row r="123" spans="1:30" s="379" customFormat="1" x14ac:dyDescent="0.25">
      <c r="A123" s="2"/>
      <c r="B123" s="2"/>
      <c r="C123" s="2"/>
      <c r="D123" s="2"/>
      <c r="E123" s="2"/>
      <c r="F123" s="2"/>
      <c r="G123" s="2"/>
      <c r="H123" s="2"/>
      <c r="I123" s="2"/>
      <c r="J123" s="644"/>
      <c r="K123" s="644"/>
      <c r="L123" s="644"/>
      <c r="M123" s="644"/>
      <c r="N123" s="644"/>
      <c r="O123" s="644"/>
      <c r="P123" s="644"/>
      <c r="Q123" s="376"/>
      <c r="R123" s="376"/>
      <c r="S123" s="376"/>
      <c r="T123" s="376"/>
      <c r="U123" s="376"/>
      <c r="V123" s="376"/>
      <c r="W123" s="377"/>
      <c r="X123" s="376"/>
      <c r="Y123" s="377"/>
      <c r="Z123" s="376"/>
      <c r="AA123" s="377"/>
      <c r="AB123" s="376"/>
      <c r="AC123" s="377"/>
      <c r="AD123" s="378"/>
    </row>
    <row r="124" spans="1:30" s="379" customFormat="1" x14ac:dyDescent="0.25">
      <c r="A124" s="2"/>
      <c r="B124" s="2"/>
      <c r="C124" s="2"/>
      <c r="D124" s="2"/>
      <c r="E124" s="2"/>
      <c r="F124" s="2"/>
      <c r="G124" s="2"/>
      <c r="H124" s="2"/>
      <c r="I124" s="2"/>
      <c r="J124" s="644"/>
      <c r="K124" s="644"/>
      <c r="L124" s="644"/>
      <c r="M124" s="644"/>
      <c r="N124" s="644"/>
      <c r="O124" s="644"/>
      <c r="P124" s="644"/>
      <c r="Q124" s="376"/>
      <c r="R124" s="376"/>
      <c r="S124" s="376"/>
      <c r="T124" s="376"/>
      <c r="U124" s="376"/>
      <c r="V124" s="376"/>
      <c r="W124" s="377"/>
      <c r="X124" s="376"/>
      <c r="Y124" s="377"/>
      <c r="Z124" s="376"/>
      <c r="AA124" s="377"/>
      <c r="AB124" s="376"/>
      <c r="AC124" s="377"/>
      <c r="AD124" s="378"/>
    </row>
    <row r="125" spans="1:30" s="379" customFormat="1" x14ac:dyDescent="0.25">
      <c r="A125" s="2"/>
      <c r="B125" s="2"/>
      <c r="C125" s="2"/>
      <c r="D125" s="2"/>
      <c r="E125" s="2"/>
      <c r="F125" s="2"/>
      <c r="G125" s="2"/>
      <c r="H125" s="2"/>
      <c r="I125" s="2"/>
      <c r="J125" s="644"/>
      <c r="K125" s="644"/>
      <c r="L125" s="644"/>
      <c r="M125" s="644"/>
      <c r="N125" s="644"/>
      <c r="O125" s="644"/>
      <c r="P125" s="644"/>
      <c r="Q125" s="376"/>
      <c r="R125" s="376"/>
      <c r="S125" s="376"/>
      <c r="T125" s="376"/>
      <c r="U125" s="376"/>
      <c r="V125" s="376"/>
      <c r="W125" s="377"/>
      <c r="X125" s="376"/>
      <c r="Y125" s="377"/>
      <c r="Z125" s="376"/>
      <c r="AA125" s="377"/>
      <c r="AB125" s="376"/>
      <c r="AC125" s="377"/>
      <c r="AD125" s="378"/>
    </row>
    <row r="126" spans="1:30" s="379" customFormat="1" x14ac:dyDescent="0.25">
      <c r="A126" s="2"/>
      <c r="B126" s="2"/>
      <c r="C126" s="2"/>
      <c r="D126" s="2"/>
      <c r="E126" s="2"/>
      <c r="F126" s="2"/>
      <c r="G126" s="2"/>
      <c r="H126" s="2"/>
      <c r="I126" s="2"/>
      <c r="J126" s="644"/>
      <c r="K126" s="644"/>
      <c r="L126" s="644"/>
      <c r="M126" s="644"/>
      <c r="N126" s="644"/>
      <c r="O126" s="644"/>
      <c r="P126" s="644"/>
      <c r="Q126" s="376"/>
      <c r="R126" s="376"/>
      <c r="S126" s="376"/>
      <c r="T126" s="376"/>
      <c r="U126" s="376"/>
      <c r="V126" s="376"/>
      <c r="W126" s="377"/>
      <c r="X126" s="376"/>
      <c r="Y126" s="377"/>
      <c r="Z126" s="376"/>
      <c r="AA126" s="377"/>
      <c r="AB126" s="376"/>
      <c r="AC126" s="377"/>
      <c r="AD126" s="378"/>
    </row>
    <row r="127" spans="1:30" s="379" customFormat="1" x14ac:dyDescent="0.25">
      <c r="A127" s="2"/>
      <c r="B127" s="2"/>
      <c r="C127" s="2"/>
      <c r="D127" s="2"/>
      <c r="E127" s="2"/>
      <c r="F127" s="2"/>
      <c r="G127" s="2"/>
      <c r="H127" s="2"/>
      <c r="I127" s="2"/>
      <c r="J127" s="644"/>
      <c r="K127" s="644"/>
      <c r="L127" s="644"/>
      <c r="M127" s="644"/>
      <c r="N127" s="644"/>
      <c r="O127" s="644"/>
      <c r="P127" s="644"/>
      <c r="Q127" s="376"/>
      <c r="R127" s="376"/>
      <c r="S127" s="376"/>
      <c r="T127" s="376"/>
      <c r="U127" s="376"/>
      <c r="V127" s="376"/>
      <c r="W127" s="377"/>
      <c r="X127" s="376"/>
      <c r="Y127" s="377"/>
      <c r="Z127" s="376"/>
      <c r="AA127" s="377"/>
      <c r="AB127" s="376"/>
      <c r="AC127" s="377"/>
      <c r="AD127" s="378"/>
    </row>
    <row r="128" spans="1:30" s="379" customFormat="1" x14ac:dyDescent="0.25">
      <c r="A128" s="2"/>
      <c r="B128" s="2"/>
      <c r="C128" s="2"/>
      <c r="D128" s="2"/>
      <c r="E128" s="2"/>
      <c r="F128" s="2"/>
      <c r="G128" s="2"/>
      <c r="H128" s="2"/>
      <c r="I128" s="2"/>
      <c r="J128" s="644"/>
      <c r="K128" s="644"/>
      <c r="L128" s="644"/>
      <c r="M128" s="644"/>
      <c r="N128" s="644"/>
      <c r="O128" s="644"/>
      <c r="P128" s="644"/>
      <c r="Q128" s="376"/>
      <c r="R128" s="376"/>
      <c r="S128" s="376"/>
      <c r="T128" s="376"/>
      <c r="U128" s="376"/>
      <c r="V128" s="376"/>
      <c r="W128" s="377"/>
      <c r="X128" s="376"/>
      <c r="Y128" s="377"/>
      <c r="Z128" s="376"/>
      <c r="AA128" s="377"/>
      <c r="AB128" s="376"/>
      <c r="AC128" s="377"/>
      <c r="AD128" s="378"/>
    </row>
    <row r="129" spans="1:30" s="379" customFormat="1" x14ac:dyDescent="0.25">
      <c r="A129" s="2"/>
      <c r="B129" s="2"/>
      <c r="C129" s="2"/>
      <c r="D129" s="2"/>
      <c r="E129" s="2"/>
      <c r="F129" s="2"/>
      <c r="G129" s="2"/>
      <c r="H129" s="2"/>
      <c r="I129" s="2"/>
      <c r="J129" s="644"/>
      <c r="K129" s="644"/>
      <c r="L129" s="644"/>
      <c r="M129" s="644"/>
      <c r="N129" s="644"/>
      <c r="O129" s="644"/>
      <c r="P129" s="644"/>
      <c r="Q129" s="376"/>
      <c r="R129" s="376"/>
      <c r="S129" s="376"/>
      <c r="T129" s="376"/>
      <c r="U129" s="376"/>
      <c r="V129" s="376"/>
      <c r="W129" s="377"/>
      <c r="X129" s="376"/>
      <c r="Y129" s="377"/>
      <c r="Z129" s="376"/>
      <c r="AA129" s="377"/>
      <c r="AB129" s="376"/>
      <c r="AC129" s="377"/>
      <c r="AD129" s="378"/>
    </row>
    <row r="130" spans="1:30" s="379" customFormat="1" x14ac:dyDescent="0.25">
      <c r="A130" s="2"/>
      <c r="B130" s="2"/>
      <c r="C130" s="2"/>
      <c r="D130" s="2"/>
      <c r="E130" s="2"/>
      <c r="F130" s="2"/>
      <c r="G130" s="2"/>
      <c r="H130" s="2"/>
      <c r="I130" s="2"/>
      <c r="J130" s="644"/>
      <c r="K130" s="644"/>
      <c r="L130" s="644"/>
      <c r="M130" s="644"/>
      <c r="N130" s="644"/>
      <c r="O130" s="644"/>
      <c r="P130" s="644"/>
      <c r="Q130" s="376"/>
      <c r="R130" s="376"/>
      <c r="S130" s="376"/>
      <c r="T130" s="376"/>
      <c r="U130" s="376"/>
      <c r="V130" s="376"/>
      <c r="W130" s="377"/>
      <c r="X130" s="376"/>
      <c r="Y130" s="377"/>
      <c r="Z130" s="376"/>
      <c r="AA130" s="377"/>
      <c r="AB130" s="376"/>
      <c r="AC130" s="377"/>
      <c r="AD130" s="378"/>
    </row>
    <row r="131" spans="1:30" s="379" customFormat="1" x14ac:dyDescent="0.25">
      <c r="A131" s="2"/>
      <c r="B131" s="2"/>
      <c r="C131" s="2"/>
      <c r="D131" s="2"/>
      <c r="E131" s="2"/>
      <c r="F131" s="2"/>
      <c r="G131" s="2"/>
      <c r="H131" s="2"/>
      <c r="I131" s="2"/>
      <c r="J131" s="644"/>
      <c r="K131" s="644"/>
      <c r="L131" s="644"/>
      <c r="M131" s="644"/>
      <c r="N131" s="644"/>
      <c r="O131" s="644"/>
      <c r="P131" s="644"/>
      <c r="Q131" s="376"/>
      <c r="R131" s="376"/>
      <c r="S131" s="376"/>
      <c r="T131" s="376"/>
      <c r="U131" s="376"/>
      <c r="V131" s="376"/>
      <c r="W131" s="377"/>
      <c r="X131" s="376"/>
      <c r="Y131" s="377"/>
      <c r="Z131" s="376"/>
      <c r="AA131" s="377"/>
      <c r="AB131" s="376"/>
      <c r="AC131" s="377"/>
      <c r="AD131" s="378"/>
    </row>
    <row r="132" spans="1:30" s="379" customFormat="1" x14ac:dyDescent="0.25">
      <c r="A132" s="2"/>
      <c r="B132" s="2"/>
      <c r="C132" s="2"/>
      <c r="D132" s="2"/>
      <c r="E132" s="2"/>
      <c r="F132" s="2"/>
      <c r="G132" s="2"/>
      <c r="H132" s="2"/>
      <c r="I132" s="2"/>
      <c r="J132" s="644"/>
      <c r="K132" s="644"/>
      <c r="L132" s="644"/>
      <c r="M132" s="644"/>
      <c r="N132" s="644"/>
      <c r="O132" s="644"/>
      <c r="P132" s="644"/>
      <c r="Q132" s="376"/>
      <c r="R132" s="376"/>
      <c r="S132" s="376"/>
      <c r="T132" s="376"/>
      <c r="U132" s="376"/>
      <c r="V132" s="376"/>
      <c r="W132" s="377"/>
      <c r="X132" s="376"/>
      <c r="Y132" s="377"/>
      <c r="Z132" s="376"/>
      <c r="AA132" s="377"/>
      <c r="AB132" s="376"/>
      <c r="AC132" s="377"/>
      <c r="AD132" s="378"/>
    </row>
    <row r="133" spans="1:30" s="379" customFormat="1" x14ac:dyDescent="0.25">
      <c r="A133" s="2"/>
      <c r="B133" s="2"/>
      <c r="C133" s="2"/>
      <c r="D133" s="2"/>
      <c r="E133" s="2"/>
      <c r="F133" s="2"/>
      <c r="G133" s="2"/>
      <c r="H133" s="2"/>
      <c r="I133" s="2"/>
      <c r="J133" s="644"/>
      <c r="K133" s="644"/>
      <c r="L133" s="644"/>
      <c r="M133" s="644"/>
      <c r="N133" s="644"/>
      <c r="O133" s="644"/>
      <c r="P133" s="644"/>
      <c r="Q133" s="376"/>
      <c r="R133" s="376"/>
      <c r="S133" s="376"/>
      <c r="T133" s="376"/>
      <c r="U133" s="376"/>
      <c r="V133" s="376"/>
      <c r="W133" s="377"/>
      <c r="X133" s="376"/>
      <c r="Y133" s="377"/>
      <c r="Z133" s="376"/>
      <c r="AA133" s="377"/>
      <c r="AB133" s="376"/>
      <c r="AC133" s="377"/>
      <c r="AD133" s="378"/>
    </row>
    <row r="134" spans="1:30" s="379" customFormat="1" x14ac:dyDescent="0.25">
      <c r="A134" s="2"/>
      <c r="B134" s="2"/>
      <c r="C134" s="2"/>
      <c r="D134" s="2"/>
      <c r="E134" s="2"/>
      <c r="F134" s="2"/>
      <c r="G134" s="2"/>
      <c r="H134" s="2"/>
      <c r="I134" s="2"/>
      <c r="J134" s="644"/>
      <c r="K134" s="644"/>
      <c r="L134" s="644"/>
      <c r="M134" s="644"/>
      <c r="N134" s="644"/>
      <c r="O134" s="644"/>
      <c r="P134" s="644"/>
      <c r="Q134" s="376"/>
      <c r="R134" s="376"/>
      <c r="S134" s="376"/>
      <c r="T134" s="376"/>
      <c r="U134" s="376"/>
      <c r="V134" s="376"/>
      <c r="W134" s="377"/>
      <c r="X134" s="376"/>
      <c r="Y134" s="377"/>
      <c r="Z134" s="376"/>
      <c r="AA134" s="377"/>
      <c r="AB134" s="376"/>
      <c r="AC134" s="377"/>
      <c r="AD134" s="378"/>
    </row>
    <row r="135" spans="1:30" s="379" customFormat="1" x14ac:dyDescent="0.25">
      <c r="A135" s="2"/>
      <c r="B135" s="2"/>
      <c r="C135" s="2"/>
      <c r="D135" s="2"/>
      <c r="E135" s="2"/>
      <c r="F135" s="2"/>
      <c r="G135" s="2"/>
      <c r="H135" s="2"/>
      <c r="I135" s="2"/>
      <c r="J135" s="644"/>
      <c r="K135" s="644"/>
      <c r="L135" s="644"/>
      <c r="M135" s="644"/>
      <c r="N135" s="644"/>
      <c r="O135" s="644"/>
      <c r="P135" s="644"/>
      <c r="Q135" s="376"/>
      <c r="R135" s="376"/>
      <c r="S135" s="376"/>
      <c r="T135" s="376"/>
      <c r="U135" s="376"/>
      <c r="V135" s="376"/>
      <c r="W135" s="377"/>
      <c r="X135" s="376"/>
      <c r="Y135" s="377"/>
      <c r="Z135" s="376"/>
      <c r="AA135" s="377"/>
      <c r="AB135" s="376"/>
      <c r="AC135" s="377"/>
      <c r="AD135" s="378"/>
    </row>
    <row r="136" spans="1:30" s="379" customFormat="1" x14ac:dyDescent="0.25">
      <c r="A136" s="2"/>
      <c r="B136" s="2"/>
      <c r="C136" s="2"/>
      <c r="D136" s="2"/>
      <c r="E136" s="2"/>
      <c r="F136" s="2"/>
      <c r="G136" s="2"/>
      <c r="H136" s="2"/>
      <c r="I136" s="2"/>
      <c r="J136" s="644"/>
      <c r="K136" s="644"/>
      <c r="L136" s="644"/>
      <c r="M136" s="644"/>
      <c r="N136" s="644"/>
      <c r="O136" s="644"/>
      <c r="P136" s="644"/>
      <c r="Q136" s="376"/>
      <c r="R136" s="376"/>
      <c r="S136" s="376"/>
      <c r="T136" s="376"/>
      <c r="U136" s="376"/>
      <c r="V136" s="376"/>
      <c r="W136" s="377"/>
      <c r="X136" s="376"/>
      <c r="Y136" s="377"/>
      <c r="Z136" s="376"/>
      <c r="AA136" s="377"/>
      <c r="AB136" s="376"/>
      <c r="AC136" s="377"/>
      <c r="AD136" s="378"/>
    </row>
    <row r="137" spans="1:30" s="379" customFormat="1" x14ac:dyDescent="0.25">
      <c r="A137" s="2"/>
      <c r="B137" s="2"/>
      <c r="C137" s="2"/>
      <c r="D137" s="2"/>
      <c r="E137" s="2"/>
      <c r="F137" s="2"/>
      <c r="G137" s="2"/>
      <c r="H137" s="2"/>
      <c r="I137" s="2"/>
      <c r="J137" s="644"/>
      <c r="K137" s="644"/>
      <c r="L137" s="644"/>
      <c r="M137" s="644"/>
      <c r="N137" s="644"/>
      <c r="O137" s="644"/>
      <c r="P137" s="644"/>
      <c r="Q137" s="376"/>
      <c r="R137" s="376"/>
      <c r="S137" s="376"/>
      <c r="T137" s="376"/>
      <c r="U137" s="376"/>
      <c r="V137" s="376"/>
      <c r="W137" s="377"/>
      <c r="X137" s="376"/>
      <c r="Y137" s="377"/>
      <c r="Z137" s="376"/>
      <c r="AA137" s="377"/>
      <c r="AB137" s="376"/>
      <c r="AC137" s="377"/>
      <c r="AD137" s="378"/>
    </row>
    <row r="138" spans="1:30" s="379" customFormat="1" x14ac:dyDescent="0.25">
      <c r="A138" s="2"/>
      <c r="B138" s="2"/>
      <c r="C138" s="2"/>
      <c r="D138" s="2"/>
      <c r="E138" s="2"/>
      <c r="F138" s="2"/>
      <c r="G138" s="2"/>
      <c r="H138" s="2"/>
      <c r="I138" s="2"/>
      <c r="J138" s="644"/>
      <c r="K138" s="644"/>
      <c r="L138" s="644"/>
      <c r="M138" s="644"/>
      <c r="N138" s="644"/>
      <c r="O138" s="644"/>
      <c r="P138" s="644"/>
      <c r="Q138" s="376"/>
      <c r="R138" s="376"/>
      <c r="S138" s="376"/>
      <c r="T138" s="376"/>
      <c r="U138" s="376"/>
      <c r="V138" s="376"/>
      <c r="W138" s="377"/>
      <c r="X138" s="376"/>
      <c r="Y138" s="377"/>
      <c r="Z138" s="376"/>
      <c r="AA138" s="377"/>
      <c r="AB138" s="376"/>
      <c r="AC138" s="377"/>
      <c r="AD138" s="378"/>
    </row>
    <row r="139" spans="1:30" s="379" customFormat="1" x14ac:dyDescent="0.25">
      <c r="A139" s="2"/>
      <c r="B139" s="2"/>
      <c r="C139" s="2"/>
      <c r="D139" s="2"/>
      <c r="E139" s="2"/>
      <c r="F139" s="2"/>
      <c r="G139" s="2"/>
      <c r="H139" s="2"/>
      <c r="I139" s="2"/>
      <c r="J139" s="644"/>
      <c r="K139" s="644"/>
      <c r="L139" s="644"/>
      <c r="M139" s="644"/>
      <c r="N139" s="644"/>
      <c r="O139" s="644"/>
      <c r="P139" s="644"/>
      <c r="Q139" s="376"/>
      <c r="R139" s="376"/>
      <c r="S139" s="376"/>
      <c r="T139" s="376"/>
      <c r="U139" s="376"/>
      <c r="V139" s="376"/>
      <c r="W139" s="377"/>
      <c r="X139" s="376"/>
      <c r="Y139" s="377"/>
      <c r="Z139" s="376"/>
      <c r="AA139" s="377"/>
      <c r="AB139" s="376"/>
      <c r="AC139" s="377"/>
      <c r="AD139" s="378"/>
    </row>
    <row r="140" spans="1:30" s="379" customFormat="1" x14ac:dyDescent="0.25">
      <c r="A140" s="2"/>
      <c r="B140" s="2"/>
      <c r="C140" s="2"/>
      <c r="D140" s="2"/>
      <c r="E140" s="2"/>
      <c r="F140" s="2"/>
      <c r="G140" s="2"/>
      <c r="H140" s="2"/>
      <c r="I140" s="2"/>
      <c r="J140" s="644"/>
      <c r="K140" s="644"/>
      <c r="L140" s="644"/>
      <c r="M140" s="644"/>
      <c r="N140" s="644"/>
      <c r="O140" s="644"/>
      <c r="P140" s="644"/>
      <c r="Q140" s="376"/>
      <c r="R140" s="376"/>
      <c r="S140" s="376"/>
      <c r="T140" s="376"/>
      <c r="U140" s="376"/>
      <c r="V140" s="376"/>
      <c r="W140" s="377"/>
      <c r="X140" s="376"/>
      <c r="Y140" s="377"/>
      <c r="Z140" s="376"/>
      <c r="AA140" s="377"/>
      <c r="AB140" s="376"/>
      <c r="AC140" s="377"/>
      <c r="AD140" s="378"/>
    </row>
    <row r="141" spans="1:30" s="379" customFormat="1" x14ac:dyDescent="0.25">
      <c r="A141" s="2"/>
      <c r="B141" s="2"/>
      <c r="C141" s="2"/>
      <c r="D141" s="2"/>
      <c r="E141" s="2"/>
      <c r="F141" s="2"/>
      <c r="G141" s="2"/>
      <c r="H141" s="2"/>
      <c r="I141" s="2"/>
      <c r="J141" s="644"/>
      <c r="K141" s="644"/>
      <c r="L141" s="644"/>
      <c r="M141" s="644"/>
      <c r="N141" s="644"/>
      <c r="O141" s="644"/>
      <c r="P141" s="644"/>
      <c r="Q141" s="376"/>
      <c r="R141" s="376"/>
      <c r="S141" s="376"/>
      <c r="T141" s="376"/>
      <c r="U141" s="376"/>
      <c r="V141" s="376"/>
      <c r="W141" s="377"/>
      <c r="X141" s="376"/>
      <c r="Y141" s="377"/>
      <c r="Z141" s="376"/>
      <c r="AA141" s="377"/>
      <c r="AB141" s="376"/>
      <c r="AC141" s="377"/>
      <c r="AD141" s="378"/>
    </row>
    <row r="142" spans="1:30" s="379" customFormat="1" x14ac:dyDescent="0.25">
      <c r="A142" s="2"/>
      <c r="B142" s="2"/>
      <c r="C142" s="2"/>
      <c r="D142" s="2"/>
      <c r="E142" s="2"/>
      <c r="F142" s="2"/>
      <c r="G142" s="2"/>
      <c r="H142" s="2"/>
      <c r="I142" s="2"/>
      <c r="J142" s="644"/>
      <c r="K142" s="644"/>
      <c r="L142" s="644"/>
      <c r="M142" s="644"/>
      <c r="N142" s="644"/>
      <c r="O142" s="644"/>
      <c r="P142" s="644"/>
      <c r="Q142" s="376"/>
      <c r="R142" s="376"/>
      <c r="S142" s="376"/>
      <c r="T142" s="376"/>
      <c r="U142" s="376"/>
      <c r="V142" s="376"/>
      <c r="W142" s="377"/>
      <c r="X142" s="376"/>
      <c r="Y142" s="377"/>
      <c r="Z142" s="376"/>
      <c r="AA142" s="377"/>
      <c r="AB142" s="376"/>
      <c r="AC142" s="377"/>
      <c r="AD142" s="378"/>
    </row>
    <row r="143" spans="1:30" s="379" customFormat="1" x14ac:dyDescent="0.25">
      <c r="A143" s="2"/>
      <c r="B143" s="2"/>
      <c r="C143" s="2"/>
      <c r="D143" s="2"/>
      <c r="E143" s="2"/>
      <c r="F143" s="2"/>
      <c r="G143" s="2"/>
      <c r="H143" s="2"/>
      <c r="I143" s="2"/>
      <c r="J143" s="644"/>
      <c r="K143" s="644"/>
      <c r="L143" s="644"/>
      <c r="M143" s="644"/>
      <c r="N143" s="644"/>
      <c r="O143" s="644"/>
      <c r="P143" s="644"/>
      <c r="Q143" s="376"/>
      <c r="R143" s="376"/>
      <c r="S143" s="376"/>
      <c r="T143" s="376"/>
      <c r="U143" s="376"/>
      <c r="V143" s="376"/>
      <c r="W143" s="377"/>
      <c r="X143" s="376"/>
      <c r="Y143" s="377"/>
      <c r="Z143" s="376"/>
      <c r="AA143" s="377"/>
      <c r="AB143" s="376"/>
      <c r="AC143" s="377"/>
      <c r="AD143" s="378"/>
    </row>
    <row r="144" spans="1:30" s="379" customFormat="1" x14ac:dyDescent="0.25">
      <c r="A144" s="2"/>
      <c r="B144" s="2"/>
      <c r="C144" s="2"/>
      <c r="D144" s="2"/>
      <c r="E144" s="2"/>
      <c r="F144" s="2"/>
      <c r="G144" s="2"/>
      <c r="H144" s="2"/>
      <c r="I144" s="2"/>
      <c r="J144" s="644"/>
      <c r="K144" s="644"/>
      <c r="L144" s="644"/>
      <c r="M144" s="644"/>
      <c r="N144" s="644"/>
      <c r="O144" s="644"/>
      <c r="P144" s="644"/>
      <c r="Q144" s="376"/>
      <c r="R144" s="376"/>
      <c r="S144" s="376"/>
      <c r="T144" s="376"/>
      <c r="U144" s="376"/>
      <c r="V144" s="376"/>
      <c r="W144" s="377"/>
      <c r="X144" s="376"/>
      <c r="Y144" s="377"/>
      <c r="Z144" s="376"/>
      <c r="AA144" s="377"/>
      <c r="AB144" s="376"/>
      <c r="AC144" s="377"/>
      <c r="AD144" s="378"/>
    </row>
    <row r="145" spans="1:30" s="379" customFormat="1" x14ac:dyDescent="0.25">
      <c r="A145" s="2"/>
      <c r="B145" s="2"/>
      <c r="C145" s="2"/>
      <c r="D145" s="2"/>
      <c r="E145" s="2"/>
      <c r="F145" s="2"/>
      <c r="G145" s="2"/>
      <c r="H145" s="2"/>
      <c r="I145" s="2"/>
      <c r="J145" s="644"/>
      <c r="K145" s="644"/>
      <c r="L145" s="644"/>
      <c r="M145" s="644"/>
      <c r="N145" s="644"/>
      <c r="O145" s="644"/>
      <c r="P145" s="644"/>
      <c r="Q145" s="376"/>
      <c r="R145" s="376"/>
      <c r="S145" s="376"/>
      <c r="T145" s="376"/>
      <c r="U145" s="376"/>
      <c r="V145" s="376"/>
      <c r="W145" s="377"/>
      <c r="X145" s="376"/>
      <c r="Y145" s="377"/>
      <c r="Z145" s="376"/>
      <c r="AA145" s="377"/>
      <c r="AB145" s="376"/>
      <c r="AC145" s="377"/>
      <c r="AD145" s="378"/>
    </row>
    <row r="146" spans="1:30" s="379" customFormat="1" x14ac:dyDescent="0.25">
      <c r="A146" s="2"/>
      <c r="B146" s="2"/>
      <c r="C146" s="2"/>
      <c r="D146" s="2"/>
      <c r="E146" s="2"/>
      <c r="F146" s="2"/>
      <c r="G146" s="2"/>
      <c r="H146" s="2"/>
      <c r="I146" s="2"/>
      <c r="J146" s="644"/>
      <c r="K146" s="644"/>
      <c r="L146" s="644"/>
      <c r="M146" s="644"/>
      <c r="N146" s="644"/>
      <c r="O146" s="644"/>
      <c r="P146" s="644"/>
      <c r="Q146" s="376"/>
      <c r="R146" s="376"/>
      <c r="S146" s="376"/>
      <c r="T146" s="376"/>
      <c r="U146" s="376"/>
      <c r="V146" s="376"/>
      <c r="W146" s="377"/>
      <c r="X146" s="376"/>
      <c r="Y146" s="377"/>
      <c r="Z146" s="376"/>
      <c r="AA146" s="377"/>
      <c r="AB146" s="376"/>
      <c r="AC146" s="377"/>
      <c r="AD146" s="378"/>
    </row>
    <row r="147" spans="1:30" s="379" customFormat="1" x14ac:dyDescent="0.25">
      <c r="A147" s="2"/>
      <c r="B147" s="2"/>
      <c r="C147" s="2"/>
      <c r="D147" s="2"/>
      <c r="E147" s="2"/>
      <c r="F147" s="2"/>
      <c r="G147" s="2"/>
      <c r="H147" s="2"/>
      <c r="I147" s="2"/>
      <c r="J147" s="644"/>
      <c r="K147" s="644"/>
      <c r="L147" s="644"/>
      <c r="M147" s="644"/>
      <c r="N147" s="644"/>
      <c r="O147" s="644"/>
      <c r="P147" s="644"/>
      <c r="Q147" s="376"/>
      <c r="R147" s="376"/>
      <c r="S147" s="376"/>
      <c r="T147" s="376"/>
      <c r="U147" s="376"/>
      <c r="V147" s="376"/>
      <c r="W147" s="377"/>
      <c r="X147" s="376"/>
      <c r="Y147" s="377"/>
      <c r="Z147" s="376"/>
      <c r="AA147" s="377"/>
      <c r="AB147" s="376"/>
      <c r="AC147" s="377"/>
      <c r="AD147" s="378"/>
    </row>
    <row r="148" spans="1:30" s="379" customFormat="1" x14ac:dyDescent="0.25">
      <c r="A148" s="2"/>
      <c r="B148" s="2"/>
      <c r="C148" s="2"/>
      <c r="D148" s="2"/>
      <c r="E148" s="2"/>
      <c r="F148" s="2"/>
      <c r="G148" s="2"/>
      <c r="H148" s="2"/>
      <c r="I148" s="2"/>
      <c r="J148" s="644"/>
      <c r="K148" s="644"/>
      <c r="L148" s="644"/>
      <c r="M148" s="644"/>
      <c r="N148" s="644"/>
      <c r="O148" s="644"/>
      <c r="P148" s="644"/>
      <c r="Q148" s="376"/>
      <c r="R148" s="376"/>
      <c r="S148" s="376"/>
      <c r="T148" s="376"/>
      <c r="U148" s="376"/>
      <c r="V148" s="376"/>
      <c r="W148" s="377"/>
      <c r="X148" s="376"/>
      <c r="Y148" s="377"/>
      <c r="Z148" s="376"/>
      <c r="AA148" s="377"/>
      <c r="AB148" s="376"/>
      <c r="AC148" s="377"/>
      <c r="AD148" s="378"/>
    </row>
    <row r="149" spans="1:30" s="379" customFormat="1" x14ac:dyDescent="0.25">
      <c r="A149" s="2"/>
      <c r="B149" s="2"/>
      <c r="C149" s="2"/>
      <c r="D149" s="2"/>
      <c r="E149" s="2"/>
      <c r="F149" s="2"/>
      <c r="G149" s="2"/>
      <c r="H149" s="2"/>
      <c r="I149" s="2"/>
      <c r="J149" s="644"/>
      <c r="K149" s="644"/>
      <c r="L149" s="644"/>
      <c r="M149" s="644"/>
      <c r="N149" s="644"/>
      <c r="O149" s="644"/>
      <c r="P149" s="644"/>
      <c r="Q149" s="376"/>
      <c r="R149" s="376"/>
      <c r="S149" s="376"/>
      <c r="T149" s="376"/>
      <c r="U149" s="376"/>
      <c r="V149" s="376"/>
      <c r="W149" s="377"/>
      <c r="X149" s="376"/>
      <c r="Y149" s="377"/>
      <c r="Z149" s="376"/>
      <c r="AA149" s="377"/>
      <c r="AB149" s="376"/>
      <c r="AC149" s="377"/>
      <c r="AD149" s="378"/>
    </row>
    <row r="150" spans="1:30" s="379" customFormat="1" x14ac:dyDescent="0.25">
      <c r="A150" s="2"/>
      <c r="B150" s="2"/>
      <c r="C150" s="2"/>
      <c r="D150" s="2"/>
      <c r="E150" s="2"/>
      <c r="F150" s="2"/>
      <c r="G150" s="2"/>
      <c r="H150" s="2"/>
      <c r="I150" s="2"/>
      <c r="J150" s="644"/>
      <c r="K150" s="644"/>
      <c r="L150" s="644"/>
      <c r="M150" s="644"/>
      <c r="N150" s="644"/>
      <c r="O150" s="644"/>
      <c r="P150" s="644"/>
      <c r="Q150" s="376"/>
      <c r="R150" s="376"/>
      <c r="S150" s="376"/>
      <c r="T150" s="376"/>
      <c r="U150" s="376"/>
      <c r="V150" s="376"/>
      <c r="W150" s="377"/>
      <c r="X150" s="376"/>
      <c r="Y150" s="377"/>
      <c r="Z150" s="376"/>
      <c r="AA150" s="377"/>
      <c r="AB150" s="376"/>
      <c r="AC150" s="377"/>
      <c r="AD150" s="378"/>
    </row>
    <row r="151" spans="1:30" s="379" customFormat="1" x14ac:dyDescent="0.25">
      <c r="A151" s="2"/>
      <c r="B151" s="2"/>
      <c r="C151" s="2"/>
      <c r="D151" s="2"/>
      <c r="E151" s="2"/>
      <c r="F151" s="2"/>
      <c r="G151" s="2"/>
      <c r="H151" s="2"/>
      <c r="I151" s="2"/>
      <c r="J151" s="644"/>
      <c r="K151" s="644"/>
      <c r="L151" s="644"/>
      <c r="M151" s="644"/>
      <c r="N151" s="644"/>
      <c r="O151" s="644"/>
      <c r="P151" s="644"/>
      <c r="Q151" s="376"/>
      <c r="R151" s="376"/>
      <c r="S151" s="376"/>
      <c r="T151" s="376"/>
      <c r="U151" s="376"/>
      <c r="V151" s="376"/>
      <c r="W151" s="377"/>
      <c r="X151" s="376"/>
      <c r="Y151" s="377"/>
      <c r="Z151" s="376"/>
      <c r="AA151" s="377"/>
      <c r="AB151" s="376"/>
      <c r="AC151" s="377"/>
      <c r="AD151" s="378"/>
    </row>
    <row r="152" spans="1:30" s="379" customFormat="1" x14ac:dyDescent="0.25">
      <c r="A152" s="2"/>
      <c r="B152" s="2"/>
      <c r="C152" s="2"/>
      <c r="D152" s="2"/>
      <c r="E152" s="2"/>
      <c r="F152" s="2"/>
      <c r="G152" s="2"/>
      <c r="H152" s="2"/>
      <c r="I152" s="2"/>
      <c r="J152" s="644"/>
      <c r="K152" s="644"/>
      <c r="L152" s="644"/>
      <c r="M152" s="644"/>
      <c r="N152" s="644"/>
      <c r="O152" s="644"/>
      <c r="P152" s="644"/>
      <c r="Q152" s="376"/>
      <c r="R152" s="376"/>
      <c r="S152" s="376"/>
      <c r="T152" s="376"/>
      <c r="U152" s="376"/>
      <c r="V152" s="376"/>
      <c r="W152" s="377"/>
      <c r="X152" s="376"/>
      <c r="Y152" s="377"/>
      <c r="Z152" s="376"/>
      <c r="AA152" s="377"/>
      <c r="AB152" s="376"/>
      <c r="AC152" s="377"/>
      <c r="AD152" s="378"/>
    </row>
    <row r="153" spans="1:30" s="379" customFormat="1" x14ac:dyDescent="0.25">
      <c r="A153" s="2"/>
      <c r="B153" s="2"/>
      <c r="C153" s="2"/>
      <c r="D153" s="2"/>
      <c r="E153" s="2"/>
      <c r="F153" s="2"/>
      <c r="G153" s="2"/>
      <c r="H153" s="2"/>
      <c r="I153" s="2"/>
      <c r="J153" s="644"/>
      <c r="K153" s="644"/>
      <c r="L153" s="644"/>
      <c r="M153" s="644"/>
      <c r="N153" s="644"/>
      <c r="O153" s="644"/>
      <c r="P153" s="644"/>
      <c r="Q153" s="376"/>
      <c r="R153" s="376"/>
      <c r="S153" s="376"/>
      <c r="T153" s="376"/>
      <c r="U153" s="376"/>
      <c r="V153" s="376"/>
      <c r="W153" s="377"/>
      <c r="X153" s="376"/>
      <c r="Y153" s="377"/>
      <c r="Z153" s="376"/>
      <c r="AA153" s="377"/>
      <c r="AB153" s="376"/>
      <c r="AC153" s="377"/>
      <c r="AD153" s="378"/>
    </row>
    <row r="154" spans="1:30" s="379" customFormat="1" x14ac:dyDescent="0.25">
      <c r="A154" s="2"/>
      <c r="B154" s="2"/>
      <c r="C154" s="2"/>
      <c r="D154" s="2"/>
      <c r="E154" s="2"/>
      <c r="F154" s="2"/>
      <c r="G154" s="2"/>
      <c r="H154" s="2"/>
      <c r="I154" s="2"/>
      <c r="J154" s="644"/>
      <c r="K154" s="644"/>
      <c r="L154" s="644"/>
      <c r="M154" s="644"/>
      <c r="N154" s="644"/>
      <c r="O154" s="644"/>
      <c r="P154" s="644"/>
      <c r="Q154" s="376"/>
      <c r="R154" s="376"/>
      <c r="S154" s="376"/>
      <c r="T154" s="376"/>
      <c r="U154" s="376"/>
      <c r="V154" s="376"/>
      <c r="W154" s="377"/>
      <c r="X154" s="376"/>
      <c r="Y154" s="377"/>
      <c r="Z154" s="376"/>
      <c r="AA154" s="377"/>
      <c r="AB154" s="376"/>
      <c r="AC154" s="377"/>
      <c r="AD154" s="378"/>
    </row>
    <row r="155" spans="1:30" s="379" customFormat="1" x14ac:dyDescent="0.25">
      <c r="A155" s="2"/>
      <c r="B155" s="2"/>
      <c r="C155" s="2"/>
      <c r="D155" s="2"/>
      <c r="E155" s="2"/>
      <c r="F155" s="2"/>
      <c r="G155" s="2"/>
      <c r="H155" s="2"/>
      <c r="I155" s="2"/>
      <c r="J155" s="644"/>
      <c r="K155" s="644"/>
      <c r="L155" s="644"/>
      <c r="M155" s="644"/>
      <c r="N155" s="644"/>
      <c r="O155" s="644"/>
      <c r="P155" s="644"/>
      <c r="Q155" s="376"/>
      <c r="R155" s="376"/>
      <c r="S155" s="376"/>
      <c r="T155" s="376"/>
      <c r="U155" s="376"/>
      <c r="V155" s="376"/>
      <c r="W155" s="377"/>
      <c r="X155" s="376"/>
      <c r="Y155" s="377"/>
      <c r="Z155" s="376"/>
      <c r="AA155" s="377"/>
      <c r="AB155" s="376"/>
      <c r="AC155" s="377"/>
      <c r="AD155" s="378"/>
    </row>
    <row r="156" spans="1:30" s="379" customFormat="1" x14ac:dyDescent="0.25">
      <c r="A156" s="2"/>
      <c r="B156" s="2"/>
      <c r="C156" s="2"/>
      <c r="D156" s="2"/>
      <c r="E156" s="2"/>
      <c r="F156" s="2"/>
      <c r="G156" s="2"/>
      <c r="H156" s="2"/>
      <c r="I156" s="2"/>
      <c r="J156" s="644"/>
      <c r="K156" s="644"/>
      <c r="L156" s="644"/>
      <c r="M156" s="644"/>
      <c r="N156" s="644"/>
      <c r="O156" s="644"/>
      <c r="P156" s="644"/>
      <c r="Q156" s="376"/>
      <c r="R156" s="376"/>
      <c r="S156" s="376"/>
      <c r="T156" s="376"/>
      <c r="U156" s="376"/>
      <c r="V156" s="376"/>
      <c r="W156" s="377"/>
      <c r="X156" s="376"/>
      <c r="Y156" s="377"/>
      <c r="Z156" s="376"/>
      <c r="AA156" s="377"/>
      <c r="AB156" s="376"/>
      <c r="AC156" s="377"/>
      <c r="AD156" s="378"/>
    </row>
    <row r="157" spans="1:30" s="379" customFormat="1" x14ac:dyDescent="0.25">
      <c r="A157" s="2"/>
      <c r="B157" s="2"/>
      <c r="C157" s="2"/>
      <c r="D157" s="2"/>
      <c r="E157" s="2"/>
      <c r="F157" s="2"/>
      <c r="G157" s="2"/>
      <c r="H157" s="2"/>
      <c r="I157" s="2"/>
      <c r="J157" s="644"/>
      <c r="K157" s="644"/>
      <c r="L157" s="644"/>
      <c r="M157" s="644"/>
      <c r="N157" s="644"/>
      <c r="O157" s="644"/>
      <c r="P157" s="644"/>
      <c r="Q157" s="376"/>
      <c r="R157" s="376"/>
      <c r="S157" s="376"/>
      <c r="T157" s="376"/>
      <c r="U157" s="376"/>
      <c r="V157" s="376"/>
      <c r="W157" s="377"/>
      <c r="X157" s="376"/>
      <c r="Y157" s="377"/>
      <c r="Z157" s="376"/>
      <c r="AA157" s="377"/>
      <c r="AB157" s="376"/>
      <c r="AC157" s="377"/>
      <c r="AD157" s="378"/>
    </row>
    <row r="158" spans="1:30" s="379" customFormat="1" x14ac:dyDescent="0.25">
      <c r="A158" s="2"/>
      <c r="B158" s="2"/>
      <c r="C158" s="2"/>
      <c r="D158" s="2"/>
      <c r="E158" s="2"/>
      <c r="F158" s="2"/>
      <c r="G158" s="2"/>
      <c r="H158" s="2"/>
      <c r="I158" s="2"/>
      <c r="J158" s="644"/>
      <c r="K158" s="644"/>
      <c r="L158" s="644"/>
      <c r="M158" s="644"/>
      <c r="N158" s="644"/>
      <c r="O158" s="644"/>
      <c r="P158" s="644"/>
      <c r="Q158" s="376"/>
      <c r="R158" s="376"/>
      <c r="S158" s="376"/>
      <c r="T158" s="376"/>
      <c r="U158" s="376"/>
      <c r="V158" s="376"/>
      <c r="W158" s="377"/>
      <c r="X158" s="376"/>
      <c r="Y158" s="377"/>
      <c r="Z158" s="376"/>
      <c r="AA158" s="377"/>
      <c r="AB158" s="376"/>
      <c r="AC158" s="377"/>
      <c r="AD158" s="378"/>
    </row>
    <row r="159" spans="1:30" s="379" customFormat="1" x14ac:dyDescent="0.25">
      <c r="A159" s="2"/>
      <c r="B159" s="2"/>
      <c r="C159" s="2"/>
      <c r="D159" s="2"/>
      <c r="E159" s="2"/>
      <c r="F159" s="2"/>
      <c r="G159" s="2"/>
      <c r="H159" s="2"/>
      <c r="I159" s="2"/>
      <c r="J159" s="644"/>
      <c r="K159" s="644"/>
      <c r="L159" s="644"/>
      <c r="M159" s="644"/>
      <c r="N159" s="644"/>
      <c r="O159" s="644"/>
      <c r="P159" s="644"/>
      <c r="Q159" s="376"/>
      <c r="R159" s="376"/>
      <c r="S159" s="376"/>
      <c r="T159" s="376"/>
      <c r="U159" s="376"/>
      <c r="V159" s="376"/>
      <c r="W159" s="377"/>
      <c r="X159" s="376"/>
      <c r="Y159" s="377"/>
      <c r="Z159" s="376"/>
      <c r="AA159" s="377"/>
      <c r="AB159" s="376"/>
      <c r="AC159" s="377"/>
      <c r="AD159" s="378"/>
    </row>
    <row r="160" spans="1:30" s="379" customFormat="1" x14ac:dyDescent="0.25">
      <c r="A160" s="2"/>
      <c r="B160" s="2"/>
      <c r="C160" s="2"/>
      <c r="D160" s="2"/>
      <c r="E160" s="2"/>
      <c r="F160" s="2"/>
      <c r="G160" s="2"/>
      <c r="H160" s="2"/>
      <c r="I160" s="2"/>
      <c r="J160" s="644"/>
      <c r="K160" s="644"/>
      <c r="L160" s="644"/>
      <c r="M160" s="644"/>
      <c r="N160" s="644"/>
      <c r="O160" s="644"/>
      <c r="P160" s="644"/>
      <c r="Q160" s="376"/>
      <c r="R160" s="376"/>
      <c r="S160" s="376"/>
      <c r="T160" s="376"/>
      <c r="U160" s="376"/>
      <c r="V160" s="376"/>
      <c r="W160" s="377"/>
      <c r="X160" s="376"/>
      <c r="Y160" s="377"/>
      <c r="Z160" s="376"/>
      <c r="AA160" s="377"/>
      <c r="AB160" s="376"/>
      <c r="AC160" s="377"/>
      <c r="AD160" s="378"/>
    </row>
    <row r="161" spans="1:30" s="379" customFormat="1" x14ac:dyDescent="0.25">
      <c r="A161" s="2"/>
      <c r="B161" s="2"/>
      <c r="C161" s="2"/>
      <c r="D161" s="2"/>
      <c r="E161" s="2"/>
      <c r="F161" s="2"/>
      <c r="G161" s="2"/>
      <c r="H161" s="2"/>
      <c r="I161" s="2"/>
      <c r="J161" s="644"/>
      <c r="K161" s="644"/>
      <c r="L161" s="644"/>
      <c r="M161" s="644"/>
      <c r="N161" s="644"/>
      <c r="O161" s="644"/>
      <c r="P161" s="644"/>
      <c r="Q161" s="376"/>
      <c r="R161" s="376"/>
      <c r="S161" s="376"/>
      <c r="T161" s="376"/>
      <c r="U161" s="376"/>
      <c r="V161" s="376"/>
      <c r="W161" s="377"/>
      <c r="X161" s="376"/>
      <c r="Y161" s="377"/>
      <c r="Z161" s="376"/>
      <c r="AA161" s="377"/>
      <c r="AB161" s="376"/>
      <c r="AC161" s="377"/>
      <c r="AD161" s="378"/>
    </row>
    <row r="162" spans="1:30" s="379" customFormat="1" x14ac:dyDescent="0.25">
      <c r="A162" s="2"/>
      <c r="B162" s="2"/>
      <c r="C162" s="2"/>
      <c r="D162" s="2"/>
      <c r="E162" s="2"/>
      <c r="F162" s="2"/>
      <c r="G162" s="2"/>
      <c r="H162" s="2"/>
      <c r="I162" s="2"/>
      <c r="J162" s="644"/>
      <c r="K162" s="644"/>
      <c r="L162" s="644"/>
      <c r="M162" s="644"/>
      <c r="N162" s="644"/>
      <c r="O162" s="644"/>
      <c r="P162" s="644"/>
      <c r="Q162" s="376"/>
      <c r="R162" s="376"/>
      <c r="S162" s="376"/>
      <c r="T162" s="376"/>
      <c r="U162" s="376"/>
      <c r="V162" s="376"/>
      <c r="W162" s="377"/>
      <c r="X162" s="376"/>
      <c r="Y162" s="377"/>
      <c r="Z162" s="376"/>
      <c r="AA162" s="377"/>
      <c r="AB162" s="376"/>
      <c r="AC162" s="377"/>
      <c r="AD162" s="378"/>
    </row>
    <row r="163" spans="1:30" s="379" customFormat="1" x14ac:dyDescent="0.25">
      <c r="A163" s="2"/>
      <c r="B163" s="2"/>
      <c r="C163" s="2"/>
      <c r="D163" s="2"/>
      <c r="E163" s="2"/>
      <c r="F163" s="2"/>
      <c r="G163" s="2"/>
      <c r="H163" s="2"/>
      <c r="I163" s="2"/>
      <c r="J163" s="644"/>
      <c r="K163" s="644"/>
      <c r="L163" s="644"/>
      <c r="M163" s="644"/>
      <c r="N163" s="644"/>
      <c r="O163" s="644"/>
      <c r="P163" s="644"/>
      <c r="Q163" s="376"/>
      <c r="R163" s="376"/>
      <c r="S163" s="376"/>
      <c r="T163" s="376"/>
      <c r="U163" s="376"/>
      <c r="V163" s="376"/>
      <c r="W163" s="377"/>
      <c r="X163" s="376"/>
      <c r="Y163" s="377"/>
      <c r="Z163" s="376"/>
      <c r="AA163" s="377"/>
      <c r="AB163" s="376"/>
      <c r="AC163" s="377"/>
      <c r="AD163" s="378"/>
    </row>
    <row r="164" spans="1:30" s="379" customFormat="1" x14ac:dyDescent="0.25">
      <c r="A164" s="2"/>
      <c r="B164" s="2"/>
      <c r="C164" s="2"/>
      <c r="D164" s="2"/>
      <c r="E164" s="2"/>
      <c r="F164" s="2"/>
      <c r="G164" s="2"/>
      <c r="H164" s="2"/>
      <c r="I164" s="2"/>
      <c r="J164" s="644"/>
      <c r="K164" s="644"/>
      <c r="L164" s="644"/>
      <c r="M164" s="644"/>
      <c r="N164" s="644"/>
      <c r="O164" s="644"/>
      <c r="P164" s="644"/>
      <c r="Q164" s="376"/>
      <c r="R164" s="376"/>
      <c r="S164" s="376"/>
      <c r="T164" s="376"/>
      <c r="U164" s="376"/>
      <c r="V164" s="376"/>
      <c r="W164" s="377"/>
      <c r="X164" s="376"/>
      <c r="Y164" s="377"/>
      <c r="Z164" s="376"/>
      <c r="AA164" s="377"/>
      <c r="AB164" s="376"/>
      <c r="AC164" s="377"/>
      <c r="AD164" s="378"/>
    </row>
    <row r="165" spans="1:30" s="379" customFormat="1" x14ac:dyDescent="0.25">
      <c r="A165" s="2"/>
      <c r="B165" s="2"/>
      <c r="C165" s="2"/>
      <c r="D165" s="2"/>
      <c r="E165" s="2"/>
      <c r="F165" s="2"/>
      <c r="G165" s="2"/>
      <c r="H165" s="2"/>
      <c r="I165" s="2"/>
      <c r="J165" s="644"/>
      <c r="K165" s="644"/>
      <c r="L165" s="644"/>
      <c r="M165" s="644"/>
      <c r="N165" s="644"/>
      <c r="O165" s="644"/>
      <c r="P165" s="644"/>
      <c r="Q165" s="376"/>
      <c r="R165" s="376"/>
      <c r="S165" s="376"/>
      <c r="T165" s="376"/>
      <c r="U165" s="376"/>
      <c r="V165" s="376"/>
      <c r="W165" s="377"/>
      <c r="X165" s="376"/>
      <c r="Y165" s="377"/>
      <c r="Z165" s="376"/>
      <c r="AA165" s="377"/>
      <c r="AB165" s="376"/>
      <c r="AC165" s="377"/>
      <c r="AD165" s="378"/>
    </row>
    <row r="166" spans="1:30" s="379" customFormat="1" x14ac:dyDescent="0.25">
      <c r="A166" s="2"/>
      <c r="B166" s="2"/>
      <c r="C166" s="2"/>
      <c r="D166" s="2"/>
      <c r="E166" s="2"/>
      <c r="F166" s="2"/>
      <c r="G166" s="2"/>
      <c r="H166" s="2"/>
      <c r="I166" s="2"/>
      <c r="J166" s="644"/>
      <c r="K166" s="644"/>
      <c r="L166" s="644"/>
      <c r="M166" s="644"/>
      <c r="N166" s="644"/>
      <c r="O166" s="644"/>
      <c r="P166" s="644"/>
      <c r="Q166" s="376"/>
      <c r="R166" s="376"/>
      <c r="S166" s="376"/>
      <c r="T166" s="376"/>
      <c r="U166" s="376"/>
      <c r="V166" s="376"/>
      <c r="W166" s="377"/>
      <c r="X166" s="376"/>
      <c r="Y166" s="377"/>
      <c r="Z166" s="376"/>
      <c r="AA166" s="377"/>
      <c r="AB166" s="376"/>
      <c r="AC166" s="377"/>
      <c r="AD166" s="378"/>
    </row>
    <row r="167" spans="1:30" s="379" customFormat="1" x14ac:dyDescent="0.25">
      <c r="A167" s="2"/>
      <c r="B167" s="2"/>
      <c r="C167" s="2"/>
      <c r="D167" s="2"/>
      <c r="E167" s="2"/>
      <c r="F167" s="2"/>
      <c r="G167" s="2"/>
      <c r="H167" s="2"/>
      <c r="I167" s="2"/>
      <c r="J167" s="644"/>
      <c r="K167" s="644"/>
      <c r="L167" s="644"/>
      <c r="M167" s="644"/>
      <c r="N167" s="644"/>
      <c r="O167" s="644"/>
      <c r="P167" s="644"/>
      <c r="Q167" s="376"/>
      <c r="R167" s="376"/>
      <c r="S167" s="376"/>
      <c r="T167" s="376"/>
      <c r="U167" s="376"/>
      <c r="V167" s="376"/>
      <c r="W167" s="377"/>
      <c r="X167" s="376"/>
      <c r="Y167" s="377"/>
      <c r="Z167" s="376"/>
      <c r="AA167" s="377"/>
      <c r="AB167" s="376"/>
      <c r="AC167" s="377"/>
      <c r="AD167" s="378"/>
    </row>
    <row r="168" spans="1:30" s="379" customFormat="1" x14ac:dyDescent="0.25">
      <c r="A168" s="2"/>
      <c r="B168" s="2"/>
      <c r="C168" s="2"/>
      <c r="D168" s="2"/>
      <c r="E168" s="2"/>
      <c r="F168" s="2"/>
      <c r="G168" s="2"/>
      <c r="H168" s="2"/>
      <c r="I168" s="2"/>
      <c r="J168" s="644"/>
      <c r="K168" s="644"/>
      <c r="L168" s="644"/>
      <c r="M168" s="644"/>
      <c r="N168" s="644"/>
      <c r="O168" s="644"/>
      <c r="P168" s="644"/>
      <c r="Q168" s="376"/>
      <c r="R168" s="376"/>
      <c r="S168" s="376"/>
      <c r="T168" s="376"/>
      <c r="U168" s="376"/>
      <c r="V168" s="376"/>
      <c r="W168" s="377"/>
      <c r="X168" s="376"/>
      <c r="Y168" s="377"/>
      <c r="Z168" s="376"/>
      <c r="AA168" s="377"/>
      <c r="AB168" s="376"/>
      <c r="AC168" s="377"/>
      <c r="AD168" s="378"/>
    </row>
    <row r="169" spans="1:30" s="379" customFormat="1" x14ac:dyDescent="0.25">
      <c r="A169" s="2"/>
      <c r="B169" s="2"/>
      <c r="C169" s="2"/>
      <c r="D169" s="2"/>
      <c r="E169" s="2"/>
      <c r="F169" s="2"/>
      <c r="G169" s="2"/>
      <c r="H169" s="2"/>
      <c r="I169" s="2"/>
      <c r="J169" s="644"/>
      <c r="K169" s="644"/>
      <c r="L169" s="644"/>
      <c r="M169" s="644"/>
      <c r="N169" s="644"/>
      <c r="O169" s="644"/>
      <c r="P169" s="644"/>
      <c r="Q169" s="376"/>
      <c r="R169" s="376"/>
      <c r="S169" s="376"/>
      <c r="T169" s="376"/>
      <c r="U169" s="376"/>
      <c r="V169" s="376"/>
      <c r="W169" s="377"/>
      <c r="X169" s="376"/>
      <c r="Y169" s="377"/>
      <c r="Z169" s="376"/>
      <c r="AA169" s="377"/>
      <c r="AB169" s="376"/>
      <c r="AC169" s="377"/>
      <c r="AD169" s="378"/>
    </row>
    <row r="170" spans="1:30" s="379" customFormat="1" x14ac:dyDescent="0.25">
      <c r="A170" s="2"/>
      <c r="B170" s="2"/>
      <c r="C170" s="2"/>
      <c r="D170" s="2"/>
      <c r="E170" s="2"/>
      <c r="F170" s="2"/>
      <c r="G170" s="2"/>
      <c r="H170" s="2"/>
      <c r="I170" s="2"/>
      <c r="J170" s="644"/>
      <c r="K170" s="644"/>
      <c r="L170" s="644"/>
      <c r="M170" s="644"/>
      <c r="N170" s="644"/>
      <c r="O170" s="644"/>
      <c r="P170" s="644"/>
      <c r="Q170" s="376"/>
      <c r="R170" s="376"/>
      <c r="S170" s="376"/>
      <c r="T170" s="376"/>
      <c r="U170" s="376"/>
      <c r="V170" s="376"/>
      <c r="W170" s="377"/>
      <c r="X170" s="376"/>
      <c r="Y170" s="377"/>
      <c r="Z170" s="376"/>
      <c r="AA170" s="377"/>
      <c r="AB170" s="376"/>
      <c r="AC170" s="377"/>
      <c r="AD170" s="378"/>
    </row>
    <row r="171" spans="1:30" s="379" customFormat="1" x14ac:dyDescent="0.25">
      <c r="A171" s="2"/>
      <c r="B171" s="2"/>
      <c r="C171" s="2"/>
      <c r="D171" s="2"/>
      <c r="E171" s="2"/>
      <c r="F171" s="2"/>
      <c r="G171" s="2"/>
      <c r="H171" s="2"/>
      <c r="I171" s="2"/>
      <c r="J171" s="644"/>
      <c r="K171" s="644"/>
      <c r="L171" s="644"/>
      <c r="M171" s="644"/>
      <c r="N171" s="644"/>
      <c r="O171" s="644"/>
      <c r="P171" s="644"/>
      <c r="Q171" s="376"/>
      <c r="R171" s="376"/>
      <c r="S171" s="376"/>
      <c r="T171" s="376"/>
      <c r="U171" s="376"/>
      <c r="V171" s="376"/>
      <c r="W171" s="377"/>
      <c r="X171" s="376"/>
      <c r="Y171" s="377"/>
      <c r="Z171" s="376"/>
      <c r="AA171" s="377"/>
      <c r="AB171" s="376"/>
      <c r="AC171" s="377"/>
      <c r="AD171" s="378"/>
    </row>
    <row r="172" spans="1:30" s="379" customFormat="1" x14ac:dyDescent="0.25">
      <c r="A172" s="2"/>
      <c r="B172" s="2"/>
      <c r="C172" s="2"/>
      <c r="D172" s="2"/>
      <c r="E172" s="2"/>
      <c r="F172" s="2"/>
      <c r="G172" s="2"/>
      <c r="H172" s="2"/>
      <c r="I172" s="2"/>
      <c r="J172" s="644"/>
      <c r="K172" s="644"/>
      <c r="L172" s="644"/>
      <c r="M172" s="644"/>
      <c r="N172" s="644"/>
      <c r="O172" s="644"/>
      <c r="P172" s="644"/>
      <c r="Q172" s="376"/>
      <c r="R172" s="376"/>
      <c r="S172" s="376"/>
      <c r="T172" s="376"/>
      <c r="U172" s="376"/>
      <c r="V172" s="376"/>
      <c r="W172" s="377"/>
      <c r="X172" s="376"/>
      <c r="Y172" s="377"/>
      <c r="Z172" s="376"/>
      <c r="AA172" s="377"/>
      <c r="AB172" s="376"/>
      <c r="AC172" s="377"/>
      <c r="AD172" s="378"/>
    </row>
    <row r="173" spans="1:30" s="379" customFormat="1" x14ac:dyDescent="0.25">
      <c r="A173" s="2"/>
      <c r="B173" s="2"/>
      <c r="C173" s="2"/>
      <c r="D173" s="2"/>
      <c r="E173" s="2"/>
      <c r="F173" s="2"/>
      <c r="G173" s="2"/>
      <c r="H173" s="2"/>
      <c r="I173" s="2"/>
      <c r="J173" s="644"/>
      <c r="K173" s="644"/>
      <c r="L173" s="644"/>
      <c r="M173" s="644"/>
      <c r="N173" s="644"/>
      <c r="O173" s="644"/>
      <c r="P173" s="644"/>
      <c r="Q173" s="376"/>
      <c r="R173" s="376"/>
      <c r="S173" s="376"/>
      <c r="T173" s="376"/>
      <c r="U173" s="376"/>
      <c r="V173" s="376"/>
      <c r="W173" s="377"/>
      <c r="X173" s="376"/>
      <c r="Y173" s="377"/>
      <c r="Z173" s="376"/>
      <c r="AA173" s="377"/>
      <c r="AB173" s="376"/>
      <c r="AC173" s="377"/>
      <c r="AD173" s="378"/>
    </row>
    <row r="174" spans="1:30" s="379" customFormat="1" x14ac:dyDescent="0.25">
      <c r="A174" s="2"/>
      <c r="B174" s="2"/>
      <c r="C174" s="2"/>
      <c r="D174" s="2"/>
      <c r="E174" s="2"/>
      <c r="F174" s="2"/>
      <c r="G174" s="2"/>
      <c r="H174" s="2"/>
      <c r="I174" s="2"/>
      <c r="J174" s="644"/>
      <c r="K174" s="644"/>
      <c r="L174" s="644"/>
      <c r="M174" s="644"/>
      <c r="N174" s="644"/>
      <c r="O174" s="644"/>
      <c r="P174" s="644"/>
      <c r="Q174" s="376"/>
      <c r="R174" s="376"/>
      <c r="S174" s="376"/>
      <c r="T174" s="376"/>
      <c r="U174" s="376"/>
      <c r="V174" s="376"/>
      <c r="W174" s="377"/>
      <c r="X174" s="376"/>
      <c r="Y174" s="377"/>
      <c r="Z174" s="376"/>
      <c r="AA174" s="377"/>
      <c r="AB174" s="376"/>
      <c r="AC174" s="377"/>
      <c r="AD174" s="378"/>
    </row>
    <row r="175" spans="1:30" s="379" customFormat="1" x14ac:dyDescent="0.25">
      <c r="A175" s="2"/>
      <c r="B175" s="2"/>
      <c r="C175" s="2"/>
      <c r="D175" s="2"/>
      <c r="E175" s="2"/>
      <c r="F175" s="2"/>
      <c r="G175" s="2"/>
      <c r="H175" s="2"/>
      <c r="I175" s="2"/>
      <c r="J175" s="644"/>
      <c r="K175" s="644"/>
      <c r="L175" s="644"/>
      <c r="M175" s="644"/>
      <c r="N175" s="644"/>
      <c r="O175" s="644"/>
      <c r="P175" s="644"/>
      <c r="Q175" s="376"/>
      <c r="R175" s="376"/>
      <c r="S175" s="376"/>
      <c r="T175" s="376"/>
      <c r="U175" s="376"/>
      <c r="V175" s="376"/>
      <c r="W175" s="377"/>
      <c r="X175" s="376"/>
      <c r="Y175" s="377"/>
      <c r="Z175" s="376"/>
      <c r="AA175" s="377"/>
      <c r="AB175" s="376"/>
      <c r="AC175" s="377"/>
      <c r="AD175" s="378"/>
    </row>
    <row r="176" spans="1:30" s="379" customFormat="1" x14ac:dyDescent="0.25">
      <c r="A176" s="2"/>
      <c r="B176" s="2"/>
      <c r="C176" s="2"/>
      <c r="D176" s="2"/>
      <c r="E176" s="2"/>
      <c r="F176" s="2"/>
      <c r="G176" s="2"/>
      <c r="H176" s="2"/>
      <c r="I176" s="2"/>
      <c r="J176" s="644"/>
      <c r="K176" s="644"/>
      <c r="L176" s="644"/>
      <c r="M176" s="644"/>
      <c r="N176" s="644"/>
      <c r="O176" s="644"/>
      <c r="P176" s="644"/>
      <c r="Q176" s="376"/>
      <c r="R176" s="376"/>
      <c r="S176" s="376"/>
      <c r="T176" s="376"/>
      <c r="U176" s="376"/>
      <c r="V176" s="376"/>
      <c r="W176" s="377"/>
      <c r="X176" s="376"/>
      <c r="Y176" s="377"/>
      <c r="Z176" s="376"/>
      <c r="AA176" s="377"/>
      <c r="AB176" s="376"/>
      <c r="AC176" s="377"/>
      <c r="AD176" s="378"/>
    </row>
    <row r="177" spans="1:30" s="379" customFormat="1" x14ac:dyDescent="0.25">
      <c r="A177" s="2"/>
      <c r="B177" s="2"/>
      <c r="C177" s="2"/>
      <c r="D177" s="2"/>
      <c r="E177" s="2"/>
      <c r="F177" s="2"/>
      <c r="G177" s="2"/>
      <c r="H177" s="2"/>
      <c r="I177" s="2"/>
      <c r="J177" s="644"/>
      <c r="K177" s="644"/>
      <c r="L177" s="644"/>
      <c r="M177" s="644"/>
      <c r="N177" s="644"/>
      <c r="O177" s="644"/>
      <c r="P177" s="644"/>
      <c r="Q177" s="376"/>
      <c r="R177" s="376"/>
      <c r="S177" s="376"/>
      <c r="T177" s="376"/>
      <c r="U177" s="376"/>
      <c r="V177" s="376"/>
      <c r="W177" s="377"/>
      <c r="X177" s="376"/>
      <c r="Y177" s="377"/>
      <c r="Z177" s="376"/>
      <c r="AA177" s="377"/>
      <c r="AB177" s="376"/>
      <c r="AC177" s="377"/>
      <c r="AD177" s="378"/>
    </row>
    <row r="178" spans="1:30" s="379" customFormat="1" x14ac:dyDescent="0.25">
      <c r="A178" s="2"/>
      <c r="B178" s="2"/>
      <c r="C178" s="2"/>
      <c r="D178" s="2"/>
      <c r="E178" s="2"/>
      <c r="F178" s="2"/>
      <c r="G178" s="2"/>
      <c r="H178" s="2"/>
      <c r="I178" s="2"/>
      <c r="J178" s="644"/>
      <c r="K178" s="644"/>
      <c r="L178" s="644"/>
      <c r="M178" s="644"/>
      <c r="N178" s="644"/>
      <c r="O178" s="644"/>
      <c r="P178" s="644"/>
      <c r="Q178" s="376"/>
      <c r="R178" s="376"/>
      <c r="S178" s="376"/>
      <c r="T178" s="376"/>
      <c r="U178" s="376"/>
      <c r="V178" s="376"/>
      <c r="W178" s="377"/>
      <c r="X178" s="376"/>
      <c r="Y178" s="377"/>
      <c r="Z178" s="376"/>
      <c r="AA178" s="377"/>
      <c r="AB178" s="376"/>
      <c r="AC178" s="377"/>
      <c r="AD178" s="378"/>
    </row>
    <row r="179" spans="1:30" s="379" customFormat="1" x14ac:dyDescent="0.25">
      <c r="A179" s="2"/>
      <c r="B179" s="2"/>
      <c r="C179" s="2"/>
      <c r="D179" s="2"/>
      <c r="E179" s="2"/>
      <c r="F179" s="2"/>
      <c r="G179" s="2"/>
      <c r="H179" s="2"/>
      <c r="I179" s="2"/>
      <c r="J179" s="644"/>
      <c r="K179" s="644"/>
      <c r="L179" s="644"/>
      <c r="M179" s="644"/>
      <c r="N179" s="644"/>
      <c r="O179" s="644"/>
      <c r="P179" s="644"/>
      <c r="Q179" s="376"/>
      <c r="R179" s="376"/>
      <c r="S179" s="376"/>
      <c r="T179" s="376"/>
      <c r="U179" s="376"/>
      <c r="V179" s="376"/>
      <c r="W179" s="377"/>
      <c r="X179" s="376"/>
      <c r="Y179" s="377"/>
      <c r="Z179" s="376"/>
      <c r="AA179" s="377"/>
      <c r="AB179" s="376"/>
      <c r="AC179" s="377"/>
      <c r="AD179" s="378"/>
    </row>
    <row r="180" spans="1:30" s="379" customFormat="1" x14ac:dyDescent="0.25">
      <c r="A180" s="2"/>
      <c r="B180" s="2"/>
      <c r="C180" s="2"/>
      <c r="D180" s="2"/>
      <c r="E180" s="2"/>
      <c r="F180" s="2"/>
      <c r="G180" s="2"/>
      <c r="H180" s="2"/>
      <c r="I180" s="2"/>
      <c r="J180" s="644"/>
      <c r="K180" s="644"/>
      <c r="L180" s="644"/>
      <c r="M180" s="644"/>
      <c r="N180" s="644"/>
      <c r="O180" s="644"/>
      <c r="P180" s="644"/>
      <c r="Q180" s="376"/>
      <c r="R180" s="376"/>
      <c r="S180" s="376"/>
      <c r="T180" s="376"/>
      <c r="U180" s="376"/>
      <c r="V180" s="376"/>
      <c r="W180" s="377"/>
      <c r="X180" s="376"/>
      <c r="Y180" s="377"/>
      <c r="Z180" s="376"/>
      <c r="AA180" s="377"/>
      <c r="AB180" s="376"/>
      <c r="AC180" s="377"/>
      <c r="AD180" s="378"/>
    </row>
    <row r="181" spans="1:30" s="379" customFormat="1" x14ac:dyDescent="0.25">
      <c r="A181" s="2"/>
      <c r="B181" s="2"/>
      <c r="C181" s="2"/>
      <c r="D181" s="2"/>
      <c r="E181" s="2"/>
      <c r="F181" s="2"/>
      <c r="G181" s="2"/>
      <c r="H181" s="2"/>
      <c r="I181" s="2"/>
      <c r="J181" s="644"/>
      <c r="K181" s="644"/>
      <c r="L181" s="644"/>
      <c r="M181" s="644"/>
      <c r="N181" s="644"/>
      <c r="O181" s="644"/>
      <c r="P181" s="644"/>
      <c r="Q181" s="376"/>
      <c r="R181" s="376"/>
      <c r="S181" s="376"/>
      <c r="T181" s="376"/>
      <c r="U181" s="376"/>
      <c r="V181" s="376"/>
      <c r="W181" s="377"/>
      <c r="X181" s="376"/>
      <c r="Y181" s="377"/>
      <c r="Z181" s="376"/>
      <c r="AA181" s="377"/>
      <c r="AB181" s="376"/>
      <c r="AC181" s="377"/>
      <c r="AD181" s="378"/>
    </row>
    <row r="182" spans="1:30" s="379" customFormat="1" x14ac:dyDescent="0.25">
      <c r="A182" s="2"/>
      <c r="B182" s="2"/>
      <c r="C182" s="2"/>
      <c r="D182" s="2"/>
      <c r="E182" s="2"/>
      <c r="F182" s="2"/>
      <c r="G182" s="2"/>
      <c r="H182" s="2"/>
      <c r="I182" s="2"/>
      <c r="J182" s="644"/>
      <c r="K182" s="644"/>
      <c r="L182" s="644"/>
      <c r="M182" s="644"/>
      <c r="N182" s="644"/>
      <c r="O182" s="644"/>
      <c r="P182" s="644"/>
      <c r="Q182" s="376"/>
      <c r="R182" s="376"/>
      <c r="S182" s="376"/>
      <c r="T182" s="376"/>
      <c r="U182" s="376"/>
      <c r="V182" s="376"/>
      <c r="W182" s="377"/>
      <c r="X182" s="376"/>
      <c r="Y182" s="377"/>
      <c r="Z182" s="376"/>
      <c r="AA182" s="377"/>
      <c r="AB182" s="376"/>
      <c r="AC182" s="377"/>
      <c r="AD182" s="378"/>
    </row>
    <row r="183" spans="1:30" s="379" customFormat="1" x14ac:dyDescent="0.25">
      <c r="A183" s="2"/>
      <c r="B183" s="2"/>
      <c r="C183" s="2"/>
      <c r="D183" s="2"/>
      <c r="E183" s="2"/>
      <c r="F183" s="2"/>
      <c r="G183" s="2"/>
      <c r="H183" s="2"/>
      <c r="I183" s="2"/>
      <c r="J183" s="644"/>
      <c r="K183" s="644"/>
      <c r="L183" s="644"/>
      <c r="M183" s="644"/>
      <c r="N183" s="644"/>
      <c r="O183" s="644"/>
      <c r="P183" s="644"/>
      <c r="Q183" s="376"/>
      <c r="R183" s="376"/>
      <c r="S183" s="376"/>
      <c r="T183" s="376"/>
      <c r="U183" s="376"/>
      <c r="V183" s="376"/>
      <c r="W183" s="377"/>
      <c r="X183" s="376"/>
      <c r="Y183" s="377"/>
      <c r="Z183" s="376"/>
      <c r="AA183" s="377"/>
      <c r="AB183" s="376"/>
      <c r="AC183" s="377"/>
      <c r="AD183" s="378"/>
    </row>
    <row r="184" spans="1:30" s="379" customFormat="1" x14ac:dyDescent="0.25">
      <c r="A184" s="2"/>
      <c r="B184" s="2"/>
      <c r="C184" s="2"/>
      <c r="D184" s="2"/>
      <c r="E184" s="2"/>
      <c r="F184" s="2"/>
      <c r="G184" s="2"/>
      <c r="H184" s="2"/>
      <c r="I184" s="2"/>
      <c r="J184" s="644"/>
      <c r="K184" s="644"/>
      <c r="L184" s="644"/>
      <c r="M184" s="644"/>
      <c r="N184" s="644"/>
      <c r="O184" s="644"/>
      <c r="P184" s="644"/>
      <c r="Q184" s="376"/>
      <c r="R184" s="376"/>
      <c r="S184" s="376"/>
      <c r="T184" s="376"/>
      <c r="U184" s="376"/>
      <c r="V184" s="376"/>
      <c r="W184" s="377"/>
      <c r="X184" s="376"/>
      <c r="Y184" s="377"/>
      <c r="Z184" s="376"/>
      <c r="AA184" s="377"/>
      <c r="AB184" s="376"/>
      <c r="AC184" s="377"/>
      <c r="AD184" s="378"/>
    </row>
    <row r="185" spans="1:30" s="379" customFormat="1" x14ac:dyDescent="0.25">
      <c r="A185" s="2"/>
      <c r="B185" s="2"/>
      <c r="C185" s="2"/>
      <c r="D185" s="2"/>
      <c r="E185" s="2"/>
      <c r="F185" s="2"/>
      <c r="G185" s="2"/>
      <c r="H185" s="2"/>
      <c r="I185" s="2"/>
      <c r="J185" s="644"/>
      <c r="K185" s="644"/>
      <c r="L185" s="644"/>
      <c r="M185" s="644"/>
      <c r="N185" s="644"/>
      <c r="O185" s="644"/>
      <c r="P185" s="644"/>
      <c r="Q185" s="376"/>
      <c r="R185" s="376"/>
      <c r="S185" s="376"/>
      <c r="T185" s="376"/>
      <c r="U185" s="376"/>
      <c r="V185" s="376"/>
      <c r="W185" s="377"/>
      <c r="X185" s="376"/>
      <c r="Y185" s="377"/>
      <c r="Z185" s="376"/>
      <c r="AA185" s="377"/>
      <c r="AB185" s="376"/>
      <c r="AC185" s="377"/>
      <c r="AD185" s="378"/>
    </row>
    <row r="186" spans="1:30" s="379" customFormat="1" x14ac:dyDescent="0.25">
      <c r="A186" s="2"/>
      <c r="B186" s="2"/>
      <c r="C186" s="2"/>
      <c r="D186" s="2"/>
      <c r="E186" s="2"/>
      <c r="F186" s="2"/>
      <c r="G186" s="2"/>
      <c r="H186" s="2"/>
      <c r="I186" s="2"/>
      <c r="J186" s="644"/>
      <c r="K186" s="644"/>
      <c r="L186" s="644"/>
      <c r="M186" s="644"/>
      <c r="N186" s="644"/>
      <c r="O186" s="644"/>
      <c r="P186" s="644"/>
      <c r="Q186" s="376"/>
      <c r="R186" s="376"/>
      <c r="S186" s="376"/>
      <c r="T186" s="376"/>
      <c r="U186" s="376"/>
      <c r="V186" s="376"/>
      <c r="W186" s="377"/>
      <c r="X186" s="376"/>
      <c r="Y186" s="377"/>
      <c r="Z186" s="376"/>
      <c r="AA186" s="377"/>
      <c r="AB186" s="376"/>
      <c r="AC186" s="377"/>
      <c r="AD186" s="378"/>
    </row>
    <row r="187" spans="1:30" s="379" customFormat="1" x14ac:dyDescent="0.25">
      <c r="A187" s="2"/>
      <c r="B187" s="2"/>
      <c r="C187" s="2"/>
      <c r="D187" s="2"/>
      <c r="E187" s="2"/>
      <c r="F187" s="2"/>
      <c r="G187" s="2"/>
      <c r="H187" s="2"/>
      <c r="I187" s="2"/>
      <c r="J187" s="644"/>
      <c r="K187" s="644"/>
      <c r="L187" s="644"/>
      <c r="M187" s="644"/>
      <c r="N187" s="644"/>
      <c r="O187" s="644"/>
      <c r="P187" s="644"/>
      <c r="Q187" s="376"/>
      <c r="R187" s="376"/>
      <c r="S187" s="376"/>
      <c r="T187" s="376"/>
      <c r="U187" s="376"/>
      <c r="V187" s="376"/>
      <c r="W187" s="377"/>
      <c r="X187" s="376"/>
      <c r="Y187" s="377"/>
      <c r="Z187" s="376"/>
      <c r="AA187" s="377"/>
      <c r="AB187" s="376"/>
      <c r="AC187" s="377"/>
      <c r="AD187" s="378"/>
    </row>
    <row r="188" spans="1:30" s="379" customFormat="1" x14ac:dyDescent="0.25">
      <c r="A188" s="2"/>
      <c r="B188" s="2"/>
      <c r="C188" s="2"/>
      <c r="D188" s="2"/>
      <c r="E188" s="2"/>
      <c r="F188" s="2"/>
      <c r="G188" s="2"/>
      <c r="H188" s="2"/>
      <c r="I188" s="2"/>
      <c r="J188" s="644"/>
      <c r="K188" s="644"/>
      <c r="L188" s="644"/>
      <c r="M188" s="644"/>
      <c r="N188" s="644"/>
      <c r="O188" s="644"/>
      <c r="P188" s="644"/>
      <c r="Q188" s="376"/>
      <c r="R188" s="376"/>
      <c r="S188" s="376"/>
      <c r="T188" s="376"/>
      <c r="U188" s="376"/>
      <c r="V188" s="376"/>
      <c r="W188" s="377"/>
      <c r="X188" s="376"/>
      <c r="Y188" s="377"/>
      <c r="Z188" s="376"/>
      <c r="AA188" s="377"/>
      <c r="AB188" s="376"/>
      <c r="AC188" s="377"/>
      <c r="AD188" s="378"/>
    </row>
    <row r="189" spans="1:30" s="379" customFormat="1" x14ac:dyDescent="0.25">
      <c r="A189" s="2"/>
      <c r="B189" s="2"/>
      <c r="C189" s="2"/>
      <c r="D189" s="2"/>
      <c r="E189" s="2"/>
      <c r="F189" s="2"/>
      <c r="G189" s="2"/>
      <c r="H189" s="2"/>
      <c r="I189" s="2"/>
      <c r="J189" s="644"/>
      <c r="K189" s="644"/>
      <c r="L189" s="644"/>
      <c r="M189" s="644"/>
      <c r="N189" s="644"/>
      <c r="O189" s="644"/>
      <c r="P189" s="644"/>
      <c r="Q189" s="376"/>
      <c r="R189" s="376"/>
      <c r="S189" s="376"/>
      <c r="T189" s="376"/>
      <c r="U189" s="376"/>
      <c r="V189" s="376"/>
      <c r="W189" s="377"/>
      <c r="X189" s="376"/>
      <c r="Y189" s="377"/>
      <c r="Z189" s="376"/>
      <c r="AA189" s="377"/>
      <c r="AB189" s="376"/>
      <c r="AC189" s="377"/>
      <c r="AD189" s="378"/>
    </row>
    <row r="190" spans="1:30" s="379" customFormat="1" x14ac:dyDescent="0.25">
      <c r="A190" s="2"/>
      <c r="B190" s="2"/>
      <c r="C190" s="2"/>
      <c r="D190" s="2"/>
      <c r="E190" s="2"/>
      <c r="F190" s="2"/>
      <c r="G190" s="2"/>
      <c r="H190" s="2"/>
      <c r="I190" s="2"/>
      <c r="J190" s="644"/>
      <c r="K190" s="644"/>
      <c r="L190" s="644"/>
      <c r="M190" s="644"/>
      <c r="N190" s="644"/>
      <c r="O190" s="644"/>
      <c r="P190" s="644"/>
      <c r="Q190" s="376"/>
      <c r="R190" s="376"/>
      <c r="S190" s="376"/>
      <c r="T190" s="376"/>
      <c r="U190" s="376"/>
      <c r="V190" s="376"/>
      <c r="W190" s="377"/>
      <c r="X190" s="376"/>
      <c r="Y190" s="377"/>
      <c r="Z190" s="376"/>
      <c r="AA190" s="377"/>
      <c r="AB190" s="376"/>
      <c r="AC190" s="377"/>
      <c r="AD190" s="378"/>
    </row>
    <row r="191" spans="1:30" s="379" customFormat="1" x14ac:dyDescent="0.25">
      <c r="A191" s="2"/>
      <c r="B191" s="2"/>
      <c r="C191" s="2"/>
      <c r="D191" s="2"/>
      <c r="E191" s="2"/>
      <c r="F191" s="2"/>
      <c r="G191" s="2"/>
      <c r="H191" s="2"/>
      <c r="I191" s="2"/>
      <c r="J191" s="644"/>
      <c r="K191" s="644"/>
      <c r="L191" s="644"/>
      <c r="M191" s="644"/>
      <c r="N191" s="644"/>
      <c r="O191" s="644"/>
      <c r="P191" s="644"/>
      <c r="Q191" s="376"/>
      <c r="R191" s="376"/>
      <c r="S191" s="376"/>
      <c r="T191" s="376"/>
      <c r="U191" s="376"/>
      <c r="V191" s="376"/>
      <c r="W191" s="377"/>
      <c r="X191" s="376"/>
      <c r="Y191" s="377"/>
      <c r="Z191" s="376"/>
      <c r="AA191" s="377"/>
      <c r="AB191" s="376"/>
      <c r="AC191" s="377"/>
      <c r="AD191" s="378"/>
    </row>
    <row r="192" spans="1:30" s="379" customFormat="1" x14ac:dyDescent="0.25">
      <c r="A192" s="2"/>
      <c r="B192" s="2"/>
      <c r="C192" s="2"/>
      <c r="D192" s="2"/>
      <c r="E192" s="2"/>
      <c r="F192" s="2"/>
      <c r="G192" s="2"/>
      <c r="H192" s="2"/>
      <c r="I192" s="2"/>
      <c r="J192" s="644"/>
      <c r="K192" s="644"/>
      <c r="L192" s="644"/>
      <c r="M192" s="644"/>
      <c r="N192" s="644"/>
      <c r="O192" s="644"/>
      <c r="P192" s="644"/>
      <c r="Q192" s="376"/>
      <c r="R192" s="376"/>
      <c r="S192" s="376"/>
      <c r="T192" s="376"/>
      <c r="U192" s="376"/>
      <c r="V192" s="376"/>
      <c r="W192" s="377"/>
      <c r="X192" s="376"/>
      <c r="Y192" s="377"/>
      <c r="Z192" s="376"/>
      <c r="AA192" s="377"/>
      <c r="AB192" s="376"/>
      <c r="AC192" s="377"/>
      <c r="AD192" s="378"/>
    </row>
    <row r="193" spans="1:30" s="379" customFormat="1" x14ac:dyDescent="0.25">
      <c r="A193" s="2"/>
      <c r="B193" s="2"/>
      <c r="C193" s="2"/>
      <c r="D193" s="2"/>
      <c r="E193" s="2"/>
      <c r="F193" s="2"/>
      <c r="G193" s="2"/>
      <c r="H193" s="2"/>
      <c r="I193" s="2"/>
      <c r="J193" s="644"/>
      <c r="K193" s="644"/>
      <c r="L193" s="644"/>
      <c r="M193" s="644"/>
      <c r="N193" s="644"/>
      <c r="O193" s="644"/>
      <c r="P193" s="644"/>
      <c r="Q193" s="376"/>
      <c r="R193" s="376"/>
      <c r="S193" s="376"/>
      <c r="T193" s="376"/>
      <c r="U193" s="376"/>
      <c r="V193" s="376"/>
      <c r="W193" s="377"/>
      <c r="X193" s="376"/>
      <c r="Y193" s="377"/>
      <c r="Z193" s="376"/>
      <c r="AA193" s="377"/>
      <c r="AB193" s="376"/>
      <c r="AC193" s="377"/>
      <c r="AD193" s="378"/>
    </row>
    <row r="194" spans="1:30" s="379" customFormat="1" x14ac:dyDescent="0.25">
      <c r="A194" s="2"/>
      <c r="B194" s="2"/>
      <c r="C194" s="2"/>
      <c r="D194" s="2"/>
      <c r="E194" s="2"/>
      <c r="F194" s="2"/>
      <c r="G194" s="2"/>
      <c r="H194" s="2"/>
      <c r="I194" s="2"/>
      <c r="J194" s="644"/>
      <c r="K194" s="644"/>
      <c r="L194" s="644"/>
      <c r="M194" s="644"/>
      <c r="N194" s="644"/>
      <c r="O194" s="644"/>
      <c r="P194" s="644"/>
      <c r="Q194" s="376"/>
      <c r="R194" s="376"/>
      <c r="S194" s="376"/>
      <c r="T194" s="376"/>
      <c r="U194" s="376"/>
      <c r="V194" s="376"/>
      <c r="W194" s="377"/>
      <c r="X194" s="376"/>
      <c r="Y194" s="377"/>
      <c r="Z194" s="376"/>
      <c r="AA194" s="377"/>
      <c r="AB194" s="376"/>
      <c r="AC194" s="377"/>
      <c r="AD194" s="378"/>
    </row>
    <row r="195" spans="1:30" s="379" customFormat="1" x14ac:dyDescent="0.25">
      <c r="A195" s="2"/>
      <c r="B195" s="2"/>
      <c r="C195" s="2"/>
      <c r="D195" s="2"/>
      <c r="E195" s="2"/>
      <c r="F195" s="2"/>
      <c r="G195" s="2"/>
      <c r="H195" s="2"/>
      <c r="I195" s="2"/>
      <c r="J195" s="644"/>
      <c r="K195" s="644"/>
      <c r="L195" s="644"/>
      <c r="M195" s="644"/>
      <c r="N195" s="644"/>
      <c r="O195" s="644"/>
      <c r="P195" s="644"/>
      <c r="Q195" s="376"/>
      <c r="R195" s="376"/>
      <c r="S195" s="376"/>
      <c r="T195" s="376"/>
      <c r="U195" s="376"/>
      <c r="V195" s="376"/>
      <c r="W195" s="377"/>
      <c r="X195" s="376"/>
      <c r="Y195" s="377"/>
      <c r="Z195" s="376"/>
      <c r="AA195" s="377"/>
      <c r="AB195" s="376"/>
      <c r="AC195" s="377"/>
      <c r="AD195" s="378"/>
    </row>
    <row r="196" spans="1:30" s="379" customFormat="1" x14ac:dyDescent="0.25">
      <c r="A196" s="2"/>
      <c r="B196" s="2"/>
      <c r="C196" s="2"/>
      <c r="D196" s="2"/>
      <c r="E196" s="2"/>
      <c r="F196" s="2"/>
      <c r="G196" s="2"/>
      <c r="H196" s="2"/>
      <c r="I196" s="2"/>
      <c r="J196" s="644"/>
      <c r="K196" s="644"/>
      <c r="L196" s="644"/>
      <c r="M196" s="644"/>
      <c r="N196" s="644"/>
      <c r="O196" s="644"/>
      <c r="P196" s="644"/>
      <c r="Q196" s="376"/>
      <c r="R196" s="376"/>
      <c r="S196" s="376"/>
      <c r="T196" s="376"/>
      <c r="U196" s="376"/>
      <c r="V196" s="376"/>
      <c r="W196" s="377"/>
      <c r="X196" s="376"/>
      <c r="Y196" s="377"/>
      <c r="Z196" s="376"/>
      <c r="AA196" s="377"/>
      <c r="AB196" s="376"/>
      <c r="AC196" s="377"/>
      <c r="AD196" s="378"/>
    </row>
    <row r="197" spans="1:30" s="379" customFormat="1" x14ac:dyDescent="0.25">
      <c r="A197" s="2"/>
      <c r="B197" s="2"/>
      <c r="C197" s="2"/>
      <c r="D197" s="2"/>
      <c r="E197" s="2"/>
      <c r="F197" s="2"/>
      <c r="G197" s="2"/>
      <c r="H197" s="2"/>
      <c r="I197" s="2"/>
      <c r="J197" s="644"/>
      <c r="K197" s="644"/>
      <c r="L197" s="644"/>
      <c r="M197" s="644"/>
      <c r="N197" s="644"/>
      <c r="O197" s="644"/>
      <c r="P197" s="644"/>
      <c r="Q197" s="376"/>
      <c r="R197" s="376"/>
      <c r="S197" s="376"/>
      <c r="T197" s="376"/>
      <c r="U197" s="376"/>
      <c r="V197" s="376"/>
      <c r="W197" s="377"/>
      <c r="X197" s="376"/>
      <c r="Y197" s="377"/>
      <c r="Z197" s="376"/>
      <c r="AA197" s="377"/>
      <c r="AB197" s="376"/>
      <c r="AC197" s="377"/>
      <c r="AD197" s="378"/>
    </row>
    <row r="198" spans="1:30" s="379" customFormat="1" x14ac:dyDescent="0.25">
      <c r="A198" s="2"/>
      <c r="B198" s="2"/>
      <c r="C198" s="2"/>
      <c r="D198" s="2"/>
      <c r="E198" s="2"/>
      <c r="F198" s="2"/>
      <c r="G198" s="2"/>
      <c r="H198" s="2"/>
      <c r="I198" s="2"/>
      <c r="J198" s="644"/>
      <c r="K198" s="644"/>
      <c r="L198" s="644"/>
      <c r="M198" s="644"/>
      <c r="N198" s="644"/>
      <c r="O198" s="644"/>
      <c r="P198" s="644"/>
      <c r="Q198" s="376"/>
      <c r="R198" s="376"/>
      <c r="S198" s="376"/>
      <c r="T198" s="376"/>
      <c r="U198" s="376"/>
      <c r="V198" s="376"/>
      <c r="W198" s="377"/>
      <c r="X198" s="376"/>
      <c r="Y198" s="377"/>
      <c r="Z198" s="376"/>
      <c r="AA198" s="377"/>
      <c r="AB198" s="376"/>
      <c r="AC198" s="377"/>
      <c r="AD198" s="378"/>
    </row>
    <row r="199" spans="1:30" s="379" customFormat="1" x14ac:dyDescent="0.25">
      <c r="A199" s="2"/>
      <c r="B199" s="2"/>
      <c r="C199" s="2"/>
      <c r="D199" s="2"/>
      <c r="E199" s="2"/>
      <c r="F199" s="2"/>
      <c r="G199" s="2"/>
      <c r="H199" s="2"/>
      <c r="I199" s="2"/>
      <c r="J199" s="644"/>
      <c r="K199" s="644"/>
      <c r="L199" s="644"/>
      <c r="M199" s="644"/>
      <c r="N199" s="644"/>
      <c r="O199" s="644"/>
      <c r="P199" s="644"/>
      <c r="Q199" s="376"/>
      <c r="R199" s="376"/>
      <c r="S199" s="376"/>
      <c r="T199" s="376"/>
      <c r="U199" s="376"/>
      <c r="V199" s="376"/>
      <c r="W199" s="377"/>
      <c r="X199" s="376"/>
      <c r="Y199" s="377"/>
      <c r="Z199" s="376"/>
      <c r="AA199" s="377"/>
      <c r="AB199" s="376"/>
      <c r="AC199" s="377"/>
      <c r="AD199" s="378"/>
    </row>
    <row r="200" spans="1:30" s="379" customFormat="1" x14ac:dyDescent="0.25">
      <c r="A200" s="2"/>
      <c r="B200" s="2"/>
      <c r="C200" s="2"/>
      <c r="D200" s="2"/>
      <c r="E200" s="2"/>
      <c r="F200" s="2"/>
      <c r="G200" s="2"/>
      <c r="H200" s="2"/>
      <c r="I200" s="2"/>
      <c r="J200" s="644"/>
      <c r="K200" s="644"/>
      <c r="L200" s="644"/>
      <c r="M200" s="644"/>
      <c r="N200" s="644"/>
      <c r="O200" s="644"/>
      <c r="P200" s="644"/>
      <c r="Q200" s="376"/>
      <c r="R200" s="376"/>
      <c r="S200" s="376"/>
      <c r="T200" s="376"/>
      <c r="U200" s="376"/>
      <c r="V200" s="376"/>
      <c r="W200" s="377"/>
      <c r="X200" s="376"/>
      <c r="Y200" s="377"/>
      <c r="Z200" s="376"/>
      <c r="AA200" s="377"/>
      <c r="AB200" s="376"/>
      <c r="AC200" s="377"/>
      <c r="AD200" s="378"/>
    </row>
    <row r="201" spans="1:30" s="379" customFormat="1" x14ac:dyDescent="0.25">
      <c r="A201" s="2"/>
      <c r="B201" s="2"/>
      <c r="C201" s="2"/>
      <c r="D201" s="2"/>
      <c r="E201" s="2"/>
      <c r="F201" s="2"/>
      <c r="G201" s="2"/>
      <c r="H201" s="2"/>
      <c r="I201" s="2"/>
      <c r="J201" s="644"/>
      <c r="K201" s="644"/>
      <c r="L201" s="644"/>
      <c r="M201" s="644"/>
      <c r="N201" s="644"/>
      <c r="O201" s="644"/>
      <c r="P201" s="644"/>
      <c r="Q201" s="376"/>
      <c r="R201" s="376"/>
      <c r="S201" s="376"/>
      <c r="T201" s="376"/>
      <c r="U201" s="376"/>
      <c r="V201" s="376"/>
      <c r="W201" s="377"/>
      <c r="X201" s="376"/>
      <c r="Y201" s="377"/>
      <c r="Z201" s="376"/>
      <c r="AA201" s="377"/>
      <c r="AB201" s="376"/>
      <c r="AC201" s="377"/>
      <c r="AD201" s="378"/>
    </row>
    <row r="202" spans="1:30" s="379" customFormat="1" x14ac:dyDescent="0.25">
      <c r="A202" s="2"/>
      <c r="B202" s="2"/>
      <c r="C202" s="2"/>
      <c r="D202" s="2"/>
      <c r="E202" s="2"/>
      <c r="F202" s="2"/>
      <c r="G202" s="2"/>
      <c r="H202" s="2"/>
      <c r="I202" s="2"/>
      <c r="J202" s="644"/>
      <c r="K202" s="644"/>
      <c r="L202" s="644"/>
      <c r="M202" s="644"/>
      <c r="N202" s="644"/>
      <c r="O202" s="644"/>
      <c r="P202" s="644"/>
      <c r="Q202" s="376"/>
      <c r="R202" s="376"/>
      <c r="S202" s="376"/>
      <c r="T202" s="376"/>
      <c r="U202" s="376"/>
      <c r="V202" s="376"/>
      <c r="W202" s="377"/>
      <c r="X202" s="376"/>
      <c r="Y202" s="377"/>
      <c r="Z202" s="376"/>
      <c r="AA202" s="377"/>
      <c r="AB202" s="376"/>
      <c r="AC202" s="377"/>
      <c r="AD202" s="378"/>
    </row>
    <row r="203" spans="1:30" s="379" customFormat="1" x14ac:dyDescent="0.25">
      <c r="A203" s="2"/>
      <c r="B203" s="2"/>
      <c r="C203" s="2"/>
      <c r="D203" s="2"/>
      <c r="E203" s="2"/>
      <c r="F203" s="2"/>
      <c r="G203" s="2"/>
      <c r="H203" s="2"/>
      <c r="I203" s="2"/>
      <c r="J203" s="644"/>
      <c r="K203" s="644"/>
      <c r="L203" s="644"/>
      <c r="M203" s="644"/>
      <c r="N203" s="644"/>
      <c r="O203" s="644"/>
      <c r="P203" s="644"/>
      <c r="Q203" s="376"/>
      <c r="R203" s="376"/>
      <c r="S203" s="376"/>
      <c r="T203" s="376"/>
      <c r="U203" s="376"/>
      <c r="V203" s="376"/>
      <c r="W203" s="377"/>
      <c r="X203" s="376"/>
      <c r="Y203" s="377"/>
      <c r="Z203" s="376"/>
      <c r="AA203" s="377"/>
      <c r="AB203" s="376"/>
      <c r="AC203" s="377"/>
      <c r="AD203" s="378"/>
    </row>
    <row r="204" spans="1:30" s="379" customFormat="1" x14ac:dyDescent="0.25">
      <c r="A204" s="2"/>
      <c r="B204" s="2"/>
      <c r="C204" s="2"/>
      <c r="D204" s="2"/>
      <c r="E204" s="2"/>
      <c r="F204" s="2"/>
      <c r="G204" s="2"/>
      <c r="H204" s="2"/>
      <c r="I204" s="2"/>
      <c r="J204" s="644"/>
      <c r="K204" s="644"/>
      <c r="L204" s="644"/>
      <c r="M204" s="644"/>
      <c r="N204" s="644"/>
      <c r="O204" s="644"/>
      <c r="P204" s="644"/>
      <c r="Q204" s="376"/>
      <c r="R204" s="376"/>
      <c r="S204" s="376"/>
      <c r="T204" s="376"/>
      <c r="U204" s="376"/>
      <c r="V204" s="376"/>
      <c r="W204" s="377"/>
      <c r="X204" s="376"/>
      <c r="Y204" s="377"/>
      <c r="Z204" s="376"/>
      <c r="AA204" s="377"/>
      <c r="AB204" s="376"/>
      <c r="AC204" s="377"/>
      <c r="AD204" s="378"/>
    </row>
    <row r="205" spans="1:30" s="379" customFormat="1" x14ac:dyDescent="0.25">
      <c r="A205" s="2"/>
      <c r="B205" s="2"/>
      <c r="C205" s="2"/>
      <c r="D205" s="2"/>
      <c r="E205" s="2"/>
      <c r="F205" s="2"/>
      <c r="G205" s="2"/>
      <c r="H205" s="2"/>
      <c r="I205" s="2"/>
      <c r="J205" s="644"/>
      <c r="K205" s="644"/>
      <c r="L205" s="644"/>
      <c r="M205" s="644"/>
      <c r="N205" s="644"/>
      <c r="O205" s="644"/>
      <c r="P205" s="644"/>
      <c r="Q205" s="376"/>
      <c r="R205" s="376"/>
      <c r="S205" s="376"/>
      <c r="T205" s="376"/>
      <c r="U205" s="376"/>
      <c r="V205" s="376"/>
      <c r="W205" s="377"/>
      <c r="X205" s="376"/>
      <c r="Y205" s="377"/>
      <c r="Z205" s="376"/>
      <c r="AA205" s="377"/>
      <c r="AB205" s="376"/>
      <c r="AC205" s="377"/>
      <c r="AD205" s="378"/>
    </row>
    <row r="206" spans="1:30" s="379" customFormat="1" x14ac:dyDescent="0.25">
      <c r="A206" s="2"/>
      <c r="B206" s="2"/>
      <c r="C206" s="2"/>
      <c r="D206" s="2"/>
      <c r="E206" s="2"/>
      <c r="F206" s="2"/>
      <c r="G206" s="2"/>
      <c r="H206" s="2"/>
      <c r="I206" s="2"/>
      <c r="J206" s="644"/>
      <c r="K206" s="644"/>
      <c r="L206" s="644"/>
      <c r="M206" s="644"/>
      <c r="N206" s="644"/>
      <c r="O206" s="644"/>
      <c r="P206" s="644"/>
      <c r="Q206" s="376"/>
      <c r="R206" s="376"/>
      <c r="S206" s="376"/>
      <c r="T206" s="376"/>
      <c r="U206" s="376"/>
      <c r="V206" s="376"/>
      <c r="W206" s="377"/>
      <c r="X206" s="376"/>
      <c r="Y206" s="377"/>
      <c r="Z206" s="376"/>
      <c r="AA206" s="377"/>
      <c r="AB206" s="376"/>
      <c r="AC206" s="377"/>
      <c r="AD206" s="378"/>
    </row>
    <row r="207" spans="1:30" s="379" customFormat="1" x14ac:dyDescent="0.25">
      <c r="A207" s="2"/>
      <c r="B207" s="2"/>
      <c r="C207" s="2"/>
      <c r="D207" s="2"/>
      <c r="E207" s="2"/>
      <c r="F207" s="2"/>
      <c r="G207" s="2"/>
      <c r="H207" s="2"/>
      <c r="I207" s="2"/>
      <c r="J207" s="644"/>
      <c r="K207" s="644"/>
      <c r="L207" s="644"/>
      <c r="M207" s="644"/>
      <c r="N207" s="644"/>
      <c r="O207" s="644"/>
      <c r="P207" s="644"/>
      <c r="Q207" s="376"/>
      <c r="R207" s="376"/>
      <c r="S207" s="376"/>
      <c r="T207" s="376"/>
      <c r="U207" s="376"/>
      <c r="V207" s="376"/>
      <c r="W207" s="377"/>
      <c r="X207" s="376"/>
      <c r="Y207" s="377"/>
      <c r="Z207" s="376"/>
      <c r="AA207" s="377"/>
      <c r="AB207" s="376"/>
      <c r="AC207" s="377"/>
      <c r="AD207" s="378"/>
    </row>
    <row r="208" spans="1:30" s="379" customFormat="1" x14ac:dyDescent="0.25">
      <c r="A208" s="2"/>
      <c r="B208" s="2"/>
      <c r="C208" s="2"/>
      <c r="D208" s="2"/>
      <c r="E208" s="2"/>
      <c r="F208" s="2"/>
      <c r="G208" s="2"/>
      <c r="H208" s="2"/>
      <c r="I208" s="2"/>
      <c r="J208" s="644"/>
      <c r="K208" s="644"/>
      <c r="L208" s="644"/>
      <c r="M208" s="644"/>
      <c r="N208" s="644"/>
      <c r="O208" s="644"/>
      <c r="P208" s="644"/>
      <c r="Q208" s="376"/>
      <c r="R208" s="376"/>
      <c r="S208" s="376"/>
      <c r="T208" s="376"/>
      <c r="U208" s="376"/>
      <c r="V208" s="376"/>
      <c r="W208" s="377"/>
      <c r="X208" s="376"/>
      <c r="Y208" s="377"/>
      <c r="Z208" s="376"/>
      <c r="AA208" s="377"/>
      <c r="AB208" s="376"/>
      <c r="AC208" s="377"/>
      <c r="AD208" s="378"/>
    </row>
    <row r="209" spans="1:30" s="379" customFormat="1" x14ac:dyDescent="0.25">
      <c r="A209" s="2"/>
      <c r="B209" s="2"/>
      <c r="C209" s="2"/>
      <c r="D209" s="2"/>
      <c r="E209" s="2"/>
      <c r="F209" s="2"/>
      <c r="G209" s="2"/>
      <c r="H209" s="2"/>
      <c r="I209" s="2"/>
      <c r="J209" s="644"/>
      <c r="K209" s="644"/>
      <c r="L209" s="644"/>
      <c r="M209" s="644"/>
      <c r="N209" s="644"/>
      <c r="O209" s="644"/>
      <c r="P209" s="644"/>
      <c r="Q209" s="376"/>
      <c r="R209" s="376"/>
      <c r="S209" s="376"/>
      <c r="T209" s="376"/>
      <c r="U209" s="376"/>
      <c r="V209" s="376"/>
      <c r="W209" s="377"/>
      <c r="X209" s="376"/>
      <c r="Y209" s="377"/>
      <c r="Z209" s="376"/>
      <c r="AA209" s="377"/>
      <c r="AB209" s="376"/>
      <c r="AC209" s="377"/>
      <c r="AD209" s="378"/>
    </row>
    <row r="210" spans="1:30" s="379" customFormat="1" x14ac:dyDescent="0.25">
      <c r="A210" s="2"/>
      <c r="B210" s="2"/>
      <c r="C210" s="2"/>
      <c r="D210" s="2"/>
      <c r="E210" s="2"/>
      <c r="F210" s="2"/>
      <c r="G210" s="2"/>
      <c r="H210" s="2"/>
      <c r="I210" s="2"/>
      <c r="J210" s="644"/>
      <c r="K210" s="644"/>
      <c r="L210" s="644"/>
      <c r="M210" s="644"/>
      <c r="N210" s="644"/>
      <c r="O210" s="644"/>
      <c r="P210" s="644"/>
      <c r="Q210" s="376"/>
      <c r="R210" s="376"/>
      <c r="S210" s="376"/>
      <c r="T210" s="376"/>
      <c r="U210" s="376"/>
      <c r="V210" s="376"/>
      <c r="W210" s="377"/>
      <c r="X210" s="376"/>
      <c r="Y210" s="377"/>
      <c r="Z210" s="376"/>
      <c r="AA210" s="377"/>
      <c r="AB210" s="376"/>
      <c r="AC210" s="377"/>
      <c r="AD210" s="378"/>
    </row>
    <row r="211" spans="1:30" s="379" customFormat="1" x14ac:dyDescent="0.25">
      <c r="A211" s="2"/>
      <c r="B211" s="2"/>
      <c r="C211" s="2"/>
      <c r="D211" s="2"/>
      <c r="E211" s="2"/>
      <c r="F211" s="2"/>
      <c r="G211" s="2"/>
      <c r="H211" s="2"/>
      <c r="I211" s="2"/>
      <c r="J211" s="644"/>
      <c r="K211" s="644"/>
      <c r="L211" s="644"/>
      <c r="M211" s="644"/>
      <c r="N211" s="644"/>
      <c r="O211" s="644"/>
      <c r="P211" s="644"/>
      <c r="Q211" s="376"/>
      <c r="R211" s="376"/>
      <c r="S211" s="376"/>
      <c r="T211" s="376"/>
      <c r="U211" s="376"/>
      <c r="V211" s="376"/>
      <c r="W211" s="377"/>
      <c r="X211" s="376"/>
      <c r="Y211" s="377"/>
      <c r="Z211" s="376"/>
      <c r="AA211" s="377"/>
      <c r="AB211" s="376"/>
      <c r="AC211" s="377"/>
      <c r="AD211" s="378"/>
    </row>
    <row r="212" spans="1:30" s="379" customFormat="1" x14ac:dyDescent="0.25">
      <c r="A212" s="2"/>
      <c r="B212" s="2"/>
      <c r="C212" s="2"/>
      <c r="D212" s="2"/>
      <c r="E212" s="2"/>
      <c r="F212" s="2"/>
      <c r="G212" s="2"/>
      <c r="H212" s="2"/>
      <c r="I212" s="2"/>
      <c r="J212" s="644"/>
      <c r="K212" s="644"/>
      <c r="L212" s="644"/>
      <c r="M212" s="644"/>
      <c r="N212" s="644"/>
      <c r="O212" s="644"/>
      <c r="P212" s="644"/>
      <c r="Q212" s="376"/>
      <c r="R212" s="376"/>
      <c r="S212" s="376"/>
      <c r="T212" s="376"/>
      <c r="U212" s="376"/>
      <c r="V212" s="376"/>
      <c r="W212" s="377"/>
      <c r="X212" s="376"/>
      <c r="Y212" s="377"/>
      <c r="Z212" s="376"/>
      <c r="AA212" s="377"/>
      <c r="AB212" s="376"/>
      <c r="AC212" s="377"/>
      <c r="AD212" s="378"/>
    </row>
    <row r="213" spans="1:30" s="379" customFormat="1" x14ac:dyDescent="0.25">
      <c r="A213" s="2"/>
      <c r="B213" s="2"/>
      <c r="C213" s="2"/>
      <c r="D213" s="2"/>
      <c r="E213" s="2"/>
      <c r="F213" s="2"/>
      <c r="G213" s="2"/>
      <c r="H213" s="2"/>
      <c r="I213" s="2"/>
      <c r="J213" s="644"/>
      <c r="K213" s="644"/>
      <c r="L213" s="644"/>
      <c r="M213" s="644"/>
      <c r="N213" s="644"/>
      <c r="O213" s="644"/>
      <c r="P213" s="644"/>
      <c r="Q213" s="376"/>
      <c r="R213" s="376"/>
      <c r="S213" s="376"/>
      <c r="T213" s="376"/>
      <c r="U213" s="376"/>
      <c r="V213" s="376"/>
      <c r="W213" s="377"/>
      <c r="X213" s="376"/>
      <c r="Y213" s="377"/>
      <c r="Z213" s="376"/>
      <c r="AA213" s="377"/>
      <c r="AB213" s="376"/>
      <c r="AC213" s="377"/>
      <c r="AD213" s="378"/>
    </row>
    <row r="214" spans="1:30" s="379" customFormat="1" x14ac:dyDescent="0.25">
      <c r="A214" s="2"/>
      <c r="B214" s="2"/>
      <c r="C214" s="2"/>
      <c r="D214" s="2"/>
      <c r="E214" s="2"/>
      <c r="F214" s="2"/>
      <c r="G214" s="2"/>
      <c r="H214" s="2"/>
      <c r="I214" s="2"/>
      <c r="J214" s="644"/>
      <c r="K214" s="644"/>
      <c r="L214" s="644"/>
      <c r="M214" s="644"/>
      <c r="N214" s="644"/>
      <c r="O214" s="644"/>
      <c r="P214" s="644"/>
      <c r="Q214" s="376"/>
      <c r="R214" s="376"/>
      <c r="S214" s="376"/>
      <c r="T214" s="376"/>
      <c r="U214" s="376"/>
      <c r="V214" s="376"/>
      <c r="W214" s="377"/>
      <c r="X214" s="376"/>
      <c r="Y214" s="377"/>
      <c r="Z214" s="376"/>
      <c r="AA214" s="377"/>
      <c r="AB214" s="376"/>
      <c r="AC214" s="377"/>
      <c r="AD214" s="378"/>
    </row>
    <row r="215" spans="1:30" s="379" customFormat="1" x14ac:dyDescent="0.25">
      <c r="A215" s="2"/>
      <c r="B215" s="2"/>
      <c r="C215" s="2"/>
      <c r="D215" s="2"/>
      <c r="E215" s="2"/>
      <c r="F215" s="2"/>
      <c r="G215" s="2"/>
      <c r="H215" s="2"/>
      <c r="I215" s="2"/>
      <c r="J215" s="644"/>
      <c r="K215" s="644"/>
      <c r="L215" s="644"/>
      <c r="M215" s="644"/>
      <c r="N215" s="644"/>
      <c r="O215" s="644"/>
      <c r="P215" s="644"/>
      <c r="Q215" s="376"/>
      <c r="R215" s="376"/>
      <c r="S215" s="376"/>
      <c r="T215" s="376"/>
      <c r="U215" s="376"/>
      <c r="V215" s="376"/>
      <c r="W215" s="377"/>
      <c r="X215" s="376"/>
      <c r="Y215" s="377"/>
      <c r="Z215" s="376"/>
      <c r="AA215" s="377"/>
      <c r="AB215" s="376"/>
      <c r="AC215" s="377"/>
      <c r="AD215" s="378"/>
    </row>
    <row r="216" spans="1:30" s="379" customFormat="1" x14ac:dyDescent="0.25">
      <c r="A216" s="2"/>
      <c r="B216" s="2"/>
      <c r="C216" s="2"/>
      <c r="D216" s="2"/>
      <c r="E216" s="2"/>
      <c r="F216" s="2"/>
      <c r="G216" s="2"/>
      <c r="H216" s="2"/>
      <c r="I216" s="2"/>
      <c r="J216" s="644"/>
      <c r="K216" s="644"/>
      <c r="L216" s="644"/>
      <c r="M216" s="644"/>
      <c r="N216" s="644"/>
      <c r="O216" s="644"/>
      <c r="P216" s="644"/>
      <c r="Q216" s="376"/>
      <c r="R216" s="376"/>
      <c r="S216" s="376"/>
      <c r="T216" s="376"/>
      <c r="U216" s="376"/>
      <c r="V216" s="376"/>
      <c r="W216" s="377"/>
      <c r="X216" s="376"/>
      <c r="Y216" s="377"/>
      <c r="Z216" s="376"/>
      <c r="AA216" s="377"/>
      <c r="AB216" s="376"/>
      <c r="AC216" s="377"/>
      <c r="AD216" s="378"/>
    </row>
    <row r="217" spans="1:30" s="379" customFormat="1" x14ac:dyDescent="0.25">
      <c r="A217" s="2"/>
      <c r="B217" s="2"/>
      <c r="C217" s="2"/>
      <c r="D217" s="2"/>
      <c r="E217" s="2"/>
      <c r="F217" s="2"/>
      <c r="G217" s="2"/>
      <c r="H217" s="2"/>
      <c r="I217" s="2"/>
      <c r="J217" s="644"/>
      <c r="K217" s="644"/>
      <c r="L217" s="644"/>
      <c r="M217" s="644"/>
      <c r="N217" s="644"/>
      <c r="O217" s="644"/>
      <c r="P217" s="644"/>
      <c r="Q217" s="376"/>
      <c r="R217" s="376"/>
      <c r="S217" s="376"/>
      <c r="T217" s="376"/>
      <c r="U217" s="376"/>
      <c r="V217" s="376"/>
      <c r="W217" s="377"/>
      <c r="X217" s="376"/>
      <c r="Y217" s="377"/>
      <c r="Z217" s="376"/>
      <c r="AA217" s="377"/>
      <c r="AB217" s="376"/>
      <c r="AC217" s="377"/>
      <c r="AD217" s="378"/>
    </row>
    <row r="218" spans="1:30" s="379" customFormat="1" x14ac:dyDescent="0.25">
      <c r="A218" s="2"/>
      <c r="B218" s="2"/>
      <c r="C218" s="2"/>
      <c r="D218" s="2"/>
      <c r="E218" s="2"/>
      <c r="F218" s="2"/>
      <c r="G218" s="2"/>
      <c r="H218" s="2"/>
      <c r="I218" s="2"/>
      <c r="J218" s="644"/>
      <c r="K218" s="644"/>
      <c r="L218" s="644"/>
      <c r="M218" s="644"/>
      <c r="N218" s="644"/>
      <c r="O218" s="644"/>
      <c r="P218" s="644"/>
      <c r="Q218" s="376"/>
      <c r="R218" s="376"/>
      <c r="S218" s="376"/>
      <c r="T218" s="376"/>
      <c r="U218" s="376"/>
      <c r="V218" s="376"/>
      <c r="W218" s="377"/>
      <c r="X218" s="376"/>
      <c r="Y218" s="377"/>
      <c r="Z218" s="376"/>
      <c r="AA218" s="377"/>
      <c r="AB218" s="376"/>
      <c r="AC218" s="377"/>
      <c r="AD218" s="378"/>
    </row>
    <row r="219" spans="1:30" s="379" customFormat="1" x14ac:dyDescent="0.25">
      <c r="A219" s="2"/>
      <c r="B219" s="2"/>
      <c r="C219" s="2"/>
      <c r="D219" s="2"/>
      <c r="E219" s="2"/>
      <c r="F219" s="2"/>
      <c r="G219" s="2"/>
      <c r="H219" s="2"/>
      <c r="I219" s="2"/>
      <c r="J219" s="644"/>
      <c r="K219" s="644"/>
      <c r="L219" s="644"/>
      <c r="M219" s="644"/>
      <c r="N219" s="644"/>
      <c r="O219" s="644"/>
      <c r="P219" s="644"/>
      <c r="Q219" s="376"/>
      <c r="R219" s="376"/>
      <c r="S219" s="376"/>
      <c r="T219" s="376"/>
      <c r="U219" s="376"/>
      <c r="V219" s="376"/>
      <c r="W219" s="377"/>
      <c r="X219" s="376"/>
      <c r="Y219" s="377"/>
      <c r="Z219" s="376"/>
      <c r="AA219" s="377"/>
      <c r="AB219" s="376"/>
      <c r="AC219" s="377"/>
      <c r="AD219" s="378"/>
    </row>
    <row r="220" spans="1:30" s="379" customFormat="1" x14ac:dyDescent="0.25">
      <c r="A220" s="2"/>
      <c r="B220" s="2"/>
      <c r="C220" s="2"/>
      <c r="D220" s="2"/>
      <c r="E220" s="2"/>
      <c r="F220" s="2"/>
      <c r="G220" s="2"/>
      <c r="H220" s="2"/>
      <c r="I220" s="2"/>
      <c r="J220" s="644"/>
      <c r="K220" s="644"/>
      <c r="L220" s="644"/>
      <c r="M220" s="644"/>
      <c r="N220" s="644"/>
      <c r="O220" s="644"/>
      <c r="P220" s="644"/>
      <c r="Q220" s="376"/>
      <c r="R220" s="376"/>
      <c r="S220" s="376"/>
      <c r="T220" s="376"/>
      <c r="U220" s="376"/>
      <c r="V220" s="376"/>
      <c r="W220" s="377"/>
      <c r="X220" s="376"/>
      <c r="Y220" s="377"/>
      <c r="Z220" s="376"/>
      <c r="AA220" s="377"/>
      <c r="AB220" s="376"/>
      <c r="AC220" s="377"/>
      <c r="AD220" s="378"/>
    </row>
    <row r="221" spans="1:30" s="379" customFormat="1" x14ac:dyDescent="0.25">
      <c r="A221" s="2"/>
      <c r="B221" s="2"/>
      <c r="C221" s="2"/>
      <c r="D221" s="2"/>
      <c r="E221" s="2"/>
      <c r="F221" s="2"/>
      <c r="G221" s="2"/>
      <c r="H221" s="2"/>
      <c r="I221" s="2"/>
      <c r="J221" s="644"/>
      <c r="K221" s="644"/>
      <c r="L221" s="644"/>
      <c r="M221" s="644"/>
      <c r="N221" s="644"/>
      <c r="O221" s="644"/>
      <c r="P221" s="644"/>
      <c r="Q221" s="376"/>
      <c r="R221" s="376"/>
      <c r="S221" s="376"/>
      <c r="T221" s="376"/>
      <c r="U221" s="376"/>
      <c r="V221" s="376"/>
      <c r="W221" s="377"/>
      <c r="X221" s="376"/>
      <c r="Y221" s="377"/>
      <c r="Z221" s="376"/>
      <c r="AA221" s="377"/>
      <c r="AB221" s="376"/>
      <c r="AC221" s="377"/>
      <c r="AD221" s="378"/>
    </row>
    <row r="222" spans="1:30" s="379" customFormat="1" x14ac:dyDescent="0.25">
      <c r="A222" s="2"/>
      <c r="B222" s="2"/>
      <c r="C222" s="2"/>
      <c r="D222" s="2"/>
      <c r="E222" s="2"/>
      <c r="F222" s="2"/>
      <c r="G222" s="2"/>
      <c r="H222" s="2"/>
      <c r="I222" s="2"/>
      <c r="J222" s="644"/>
      <c r="K222" s="644"/>
      <c r="L222" s="644"/>
      <c r="M222" s="644"/>
      <c r="N222" s="644"/>
      <c r="O222" s="644"/>
      <c r="P222" s="644"/>
      <c r="Q222" s="376"/>
      <c r="R222" s="376"/>
      <c r="S222" s="376"/>
      <c r="T222" s="376"/>
      <c r="U222" s="376"/>
      <c r="V222" s="376"/>
      <c r="W222" s="377"/>
      <c r="X222" s="376"/>
      <c r="Y222" s="377"/>
      <c r="Z222" s="376"/>
      <c r="AA222" s="377"/>
      <c r="AB222" s="376"/>
      <c r="AC222" s="377"/>
      <c r="AD222" s="378"/>
    </row>
    <row r="223" spans="1:30" s="379" customFormat="1" x14ac:dyDescent="0.25">
      <c r="A223" s="2"/>
      <c r="B223" s="2"/>
      <c r="C223" s="2"/>
      <c r="D223" s="2"/>
      <c r="E223" s="2"/>
      <c r="F223" s="2"/>
      <c r="G223" s="2"/>
      <c r="H223" s="2"/>
      <c r="I223" s="2"/>
      <c r="J223" s="644"/>
      <c r="K223" s="644"/>
      <c r="L223" s="644"/>
      <c r="M223" s="644"/>
      <c r="N223" s="644"/>
      <c r="O223" s="644"/>
      <c r="P223" s="644"/>
      <c r="Q223" s="376"/>
      <c r="R223" s="376"/>
      <c r="S223" s="376"/>
      <c r="T223" s="376"/>
      <c r="U223" s="376"/>
      <c r="V223" s="376"/>
      <c r="W223" s="377"/>
      <c r="X223" s="376"/>
      <c r="Y223" s="377"/>
      <c r="Z223" s="376"/>
      <c r="AA223" s="377"/>
      <c r="AB223" s="376"/>
      <c r="AC223" s="377"/>
      <c r="AD223" s="378"/>
    </row>
    <row r="224" spans="1:30" s="379" customFormat="1" x14ac:dyDescent="0.25">
      <c r="A224" s="2"/>
      <c r="B224" s="2"/>
      <c r="C224" s="2"/>
      <c r="D224" s="2"/>
      <c r="E224" s="2"/>
      <c r="F224" s="2"/>
      <c r="G224" s="2"/>
      <c r="H224" s="2"/>
      <c r="I224" s="2"/>
      <c r="J224" s="644"/>
      <c r="K224" s="644"/>
      <c r="L224" s="644"/>
      <c r="M224" s="644"/>
      <c r="N224" s="644"/>
      <c r="O224" s="644"/>
      <c r="P224" s="644"/>
      <c r="Q224" s="376"/>
      <c r="R224" s="376"/>
      <c r="S224" s="376"/>
      <c r="T224" s="376"/>
      <c r="U224" s="376"/>
      <c r="V224" s="376"/>
      <c r="W224" s="377"/>
      <c r="X224" s="376"/>
      <c r="Y224" s="377"/>
      <c r="Z224" s="376"/>
      <c r="AA224" s="377"/>
      <c r="AB224" s="376"/>
      <c r="AC224" s="377"/>
      <c r="AD224" s="378"/>
    </row>
    <row r="225" spans="1:30" s="379" customFormat="1" x14ac:dyDescent="0.25">
      <c r="A225" s="2"/>
      <c r="B225" s="2"/>
      <c r="C225" s="2"/>
      <c r="D225" s="2"/>
      <c r="E225" s="2"/>
      <c r="F225" s="2"/>
      <c r="G225" s="2"/>
      <c r="H225" s="2"/>
      <c r="I225" s="2"/>
      <c r="J225" s="644"/>
      <c r="K225" s="644"/>
      <c r="L225" s="644"/>
      <c r="M225" s="644"/>
      <c r="N225" s="644"/>
      <c r="O225" s="644"/>
      <c r="P225" s="644"/>
      <c r="Q225" s="376"/>
      <c r="R225" s="376"/>
      <c r="S225" s="376"/>
      <c r="T225" s="376"/>
      <c r="U225" s="376"/>
      <c r="V225" s="376"/>
      <c r="W225" s="377"/>
      <c r="X225" s="376"/>
      <c r="Y225" s="377"/>
      <c r="Z225" s="376"/>
      <c r="AA225" s="377"/>
      <c r="AB225" s="376"/>
      <c r="AC225" s="377"/>
      <c r="AD225" s="378"/>
    </row>
    <row r="226" spans="1:30" s="379" customFormat="1" x14ac:dyDescent="0.25">
      <c r="A226" s="2"/>
      <c r="B226" s="2"/>
      <c r="C226" s="2"/>
      <c r="D226" s="2"/>
      <c r="E226" s="2"/>
      <c r="F226" s="2"/>
      <c r="G226" s="2"/>
      <c r="H226" s="2"/>
      <c r="I226" s="2"/>
      <c r="J226" s="644"/>
      <c r="K226" s="644"/>
      <c r="L226" s="644"/>
      <c r="M226" s="644"/>
      <c r="N226" s="644"/>
      <c r="O226" s="644"/>
      <c r="P226" s="644"/>
      <c r="Q226" s="376"/>
      <c r="R226" s="376"/>
      <c r="S226" s="376"/>
      <c r="T226" s="376"/>
      <c r="U226" s="376"/>
      <c r="V226" s="376"/>
      <c r="W226" s="377"/>
      <c r="X226" s="376"/>
      <c r="Y226" s="377"/>
      <c r="Z226" s="376"/>
      <c r="AA226" s="377"/>
      <c r="AB226" s="376"/>
      <c r="AC226" s="377"/>
      <c r="AD226" s="378"/>
    </row>
    <row r="227" spans="1:30" s="379" customFormat="1" x14ac:dyDescent="0.25">
      <c r="A227" s="2"/>
      <c r="B227" s="2"/>
      <c r="C227" s="2"/>
      <c r="D227" s="2"/>
      <c r="E227" s="2"/>
      <c r="F227" s="2"/>
      <c r="G227" s="2"/>
      <c r="H227" s="2"/>
      <c r="I227" s="2"/>
      <c r="J227" s="644"/>
      <c r="K227" s="644"/>
      <c r="L227" s="644"/>
      <c r="M227" s="644"/>
      <c r="N227" s="644"/>
      <c r="O227" s="644"/>
      <c r="P227" s="644"/>
      <c r="Q227" s="376"/>
      <c r="R227" s="376"/>
      <c r="S227" s="376"/>
      <c r="T227" s="376"/>
      <c r="U227" s="376"/>
      <c r="V227" s="376"/>
      <c r="W227" s="377"/>
      <c r="X227" s="376"/>
      <c r="Y227" s="377"/>
      <c r="Z227" s="376"/>
      <c r="AA227" s="377"/>
      <c r="AB227" s="376"/>
      <c r="AC227" s="377"/>
      <c r="AD227" s="378"/>
    </row>
    <row r="228" spans="1:30" s="379" customFormat="1" x14ac:dyDescent="0.25">
      <c r="A228" s="2"/>
      <c r="B228" s="2"/>
      <c r="C228" s="2"/>
      <c r="D228" s="2"/>
      <c r="E228" s="2"/>
      <c r="F228" s="2"/>
      <c r="G228" s="2"/>
      <c r="H228" s="2"/>
      <c r="I228" s="2"/>
      <c r="J228" s="644"/>
      <c r="K228" s="644"/>
      <c r="L228" s="644"/>
      <c r="M228" s="644"/>
      <c r="N228" s="644"/>
      <c r="O228" s="644"/>
      <c r="P228" s="644"/>
      <c r="Q228" s="376"/>
      <c r="R228" s="376"/>
      <c r="S228" s="376"/>
      <c r="T228" s="376"/>
      <c r="U228" s="376"/>
      <c r="V228" s="376"/>
      <c r="W228" s="377"/>
      <c r="X228" s="376"/>
      <c r="Y228" s="377"/>
      <c r="Z228" s="376"/>
      <c r="AA228" s="377"/>
      <c r="AB228" s="376"/>
      <c r="AC228" s="377"/>
      <c r="AD228" s="378"/>
    </row>
    <row r="229" spans="1:30" s="379" customFormat="1" x14ac:dyDescent="0.25">
      <c r="A229" s="2"/>
      <c r="B229" s="2"/>
      <c r="C229" s="2"/>
      <c r="D229" s="2"/>
      <c r="E229" s="2"/>
      <c r="F229" s="2"/>
      <c r="G229" s="2"/>
      <c r="H229" s="2"/>
      <c r="I229" s="2"/>
      <c r="J229" s="644"/>
      <c r="K229" s="644"/>
      <c r="L229" s="644"/>
      <c r="M229" s="644"/>
      <c r="N229" s="644"/>
      <c r="O229" s="644"/>
      <c r="P229" s="644"/>
      <c r="Q229" s="376"/>
      <c r="R229" s="376"/>
      <c r="S229" s="376"/>
      <c r="T229" s="376"/>
      <c r="U229" s="376"/>
      <c r="V229" s="376"/>
      <c r="W229" s="377"/>
      <c r="X229" s="376"/>
      <c r="Y229" s="377"/>
      <c r="Z229" s="376"/>
      <c r="AA229" s="377"/>
      <c r="AB229" s="376"/>
      <c r="AC229" s="377"/>
      <c r="AD229" s="378"/>
    </row>
    <row r="230" spans="1:30" s="379" customFormat="1" x14ac:dyDescent="0.25">
      <c r="A230" s="2"/>
      <c r="B230" s="2"/>
      <c r="C230" s="2"/>
      <c r="D230" s="2"/>
      <c r="E230" s="2"/>
      <c r="F230" s="2"/>
      <c r="G230" s="2"/>
      <c r="H230" s="2"/>
      <c r="I230" s="2"/>
      <c r="J230" s="644"/>
      <c r="K230" s="644"/>
      <c r="L230" s="644"/>
      <c r="M230" s="644"/>
      <c r="N230" s="644"/>
      <c r="O230" s="644"/>
      <c r="P230" s="644"/>
      <c r="Q230" s="376"/>
      <c r="R230" s="376"/>
      <c r="S230" s="376"/>
      <c r="T230" s="376"/>
      <c r="U230" s="376"/>
      <c r="V230" s="376"/>
      <c r="W230" s="377"/>
      <c r="X230" s="376"/>
      <c r="Y230" s="377"/>
      <c r="Z230" s="376"/>
      <c r="AA230" s="377"/>
      <c r="AB230" s="376"/>
      <c r="AC230" s="377"/>
      <c r="AD230" s="378"/>
    </row>
    <row r="231" spans="1:30" s="379" customFormat="1" x14ac:dyDescent="0.25">
      <c r="A231" s="2"/>
      <c r="B231" s="2"/>
      <c r="C231" s="2"/>
      <c r="D231" s="2"/>
      <c r="E231" s="2"/>
      <c r="F231" s="2"/>
      <c r="G231" s="2"/>
      <c r="H231" s="2"/>
      <c r="I231" s="2"/>
      <c r="J231" s="644"/>
      <c r="K231" s="644"/>
      <c r="L231" s="644"/>
      <c r="M231" s="644"/>
      <c r="N231" s="644"/>
      <c r="O231" s="644"/>
      <c r="P231" s="644"/>
      <c r="Q231" s="376"/>
      <c r="R231" s="376"/>
      <c r="S231" s="376"/>
      <c r="T231" s="376"/>
      <c r="U231" s="376"/>
      <c r="V231" s="376"/>
      <c r="W231" s="377"/>
      <c r="X231" s="376"/>
      <c r="Y231" s="377"/>
      <c r="Z231" s="376"/>
      <c r="AA231" s="377"/>
      <c r="AB231" s="376"/>
      <c r="AC231" s="377"/>
      <c r="AD231" s="378"/>
    </row>
    <row r="232" spans="1:30" s="379" customFormat="1" x14ac:dyDescent="0.25">
      <c r="A232" s="2"/>
      <c r="B232" s="2"/>
      <c r="C232" s="2"/>
      <c r="D232" s="2"/>
      <c r="E232" s="2"/>
      <c r="F232" s="2"/>
      <c r="G232" s="2"/>
      <c r="H232" s="2"/>
      <c r="I232" s="2"/>
      <c r="J232" s="644"/>
      <c r="K232" s="644"/>
      <c r="L232" s="644"/>
      <c r="M232" s="644"/>
      <c r="N232" s="644"/>
      <c r="O232" s="644"/>
      <c r="P232" s="644"/>
      <c r="Q232" s="376"/>
      <c r="R232" s="376"/>
      <c r="S232" s="376"/>
      <c r="T232" s="376"/>
      <c r="U232" s="376"/>
      <c r="V232" s="376"/>
      <c r="W232" s="377"/>
      <c r="X232" s="376"/>
      <c r="Y232" s="377"/>
      <c r="Z232" s="376"/>
      <c r="AA232" s="377"/>
      <c r="AB232" s="376"/>
      <c r="AC232" s="377"/>
      <c r="AD232" s="378"/>
    </row>
    <row r="233" spans="1:30" s="379" customFormat="1" x14ac:dyDescent="0.25">
      <c r="A233" s="2"/>
      <c r="B233" s="2"/>
      <c r="C233" s="2"/>
      <c r="D233" s="2"/>
      <c r="E233" s="2"/>
      <c r="F233" s="2"/>
      <c r="G233" s="2"/>
      <c r="H233" s="2"/>
      <c r="I233" s="2"/>
      <c r="J233" s="644"/>
      <c r="K233" s="644"/>
      <c r="L233" s="644"/>
      <c r="M233" s="644"/>
      <c r="N233" s="644"/>
      <c r="O233" s="644"/>
      <c r="P233" s="644"/>
      <c r="Q233" s="376"/>
      <c r="R233" s="376"/>
      <c r="S233" s="376"/>
      <c r="T233" s="376"/>
      <c r="U233" s="376"/>
      <c r="V233" s="376"/>
      <c r="W233" s="377"/>
      <c r="X233" s="376"/>
      <c r="Y233" s="377"/>
      <c r="Z233" s="376"/>
      <c r="AA233" s="377"/>
      <c r="AB233" s="376"/>
      <c r="AC233" s="377"/>
      <c r="AD233" s="378"/>
    </row>
    <row r="234" spans="1:30" s="379" customFormat="1" x14ac:dyDescent="0.25">
      <c r="A234" s="2"/>
      <c r="B234" s="2"/>
      <c r="C234" s="2"/>
      <c r="D234" s="2"/>
      <c r="E234" s="2"/>
      <c r="F234" s="2"/>
      <c r="G234" s="2"/>
      <c r="H234" s="2"/>
      <c r="I234" s="2"/>
      <c r="J234" s="644"/>
      <c r="K234" s="644"/>
      <c r="L234" s="644"/>
      <c r="M234" s="644"/>
      <c r="N234" s="644"/>
      <c r="O234" s="644"/>
      <c r="P234" s="644"/>
      <c r="Q234" s="376"/>
      <c r="R234" s="376"/>
      <c r="S234" s="376"/>
      <c r="T234" s="376"/>
      <c r="U234" s="376"/>
      <c r="V234" s="376"/>
      <c r="W234" s="377"/>
      <c r="X234" s="376"/>
      <c r="Y234" s="377"/>
      <c r="Z234" s="376"/>
      <c r="AA234" s="377"/>
      <c r="AB234" s="376"/>
      <c r="AC234" s="377"/>
      <c r="AD234" s="378"/>
    </row>
    <row r="235" spans="1:30" s="379" customFormat="1" x14ac:dyDescent="0.25">
      <c r="A235" s="2"/>
      <c r="B235" s="2"/>
      <c r="C235" s="2"/>
      <c r="D235" s="2"/>
      <c r="E235" s="2"/>
      <c r="F235" s="2"/>
      <c r="G235" s="2"/>
      <c r="H235" s="2"/>
      <c r="I235" s="2"/>
      <c r="J235" s="644"/>
      <c r="K235" s="644"/>
      <c r="L235" s="644"/>
      <c r="M235" s="644"/>
      <c r="N235" s="644"/>
      <c r="O235" s="644"/>
      <c r="P235" s="644"/>
      <c r="Q235" s="376"/>
      <c r="R235" s="376"/>
      <c r="S235" s="376"/>
      <c r="T235" s="376"/>
      <c r="U235" s="376"/>
      <c r="V235" s="376"/>
      <c r="W235" s="377"/>
      <c r="X235" s="376"/>
      <c r="Y235" s="377"/>
      <c r="Z235" s="376"/>
      <c r="AA235" s="377"/>
      <c r="AB235" s="376"/>
      <c r="AC235" s="377"/>
      <c r="AD235" s="378"/>
    </row>
    <row r="236" spans="1:30" s="379" customFormat="1" x14ac:dyDescent="0.25">
      <c r="A236" s="2"/>
      <c r="B236" s="2"/>
      <c r="C236" s="2"/>
      <c r="D236" s="2"/>
      <c r="E236" s="2"/>
      <c r="F236" s="2"/>
      <c r="G236" s="2"/>
      <c r="H236" s="2"/>
      <c r="I236" s="2"/>
      <c r="J236" s="644"/>
      <c r="K236" s="644"/>
      <c r="L236" s="644"/>
      <c r="M236" s="644"/>
      <c r="N236" s="644"/>
      <c r="O236" s="644"/>
      <c r="P236" s="644"/>
      <c r="Q236" s="376"/>
      <c r="R236" s="376"/>
      <c r="S236" s="376"/>
      <c r="T236" s="376"/>
      <c r="U236" s="376"/>
      <c r="V236" s="376"/>
      <c r="W236" s="377"/>
      <c r="X236" s="376"/>
      <c r="Y236" s="377"/>
      <c r="Z236" s="376"/>
      <c r="AA236" s="377"/>
      <c r="AB236" s="376"/>
      <c r="AC236" s="377"/>
      <c r="AD236" s="378"/>
    </row>
    <row r="237" spans="1:30" s="379" customFormat="1" x14ac:dyDescent="0.25">
      <c r="A237" s="2"/>
      <c r="B237" s="2"/>
      <c r="C237" s="2"/>
      <c r="D237" s="2"/>
      <c r="E237" s="2"/>
      <c r="F237" s="2"/>
      <c r="G237" s="2"/>
      <c r="H237" s="2"/>
      <c r="I237" s="2"/>
      <c r="J237" s="644"/>
      <c r="K237" s="644"/>
      <c r="L237" s="644"/>
      <c r="M237" s="644"/>
      <c r="N237" s="644"/>
      <c r="O237" s="644"/>
      <c r="P237" s="644"/>
      <c r="Q237" s="376"/>
      <c r="R237" s="376"/>
      <c r="S237" s="376"/>
      <c r="T237" s="376"/>
      <c r="U237" s="376"/>
      <c r="V237" s="376"/>
      <c r="W237" s="377"/>
      <c r="X237" s="376"/>
      <c r="Y237" s="377"/>
      <c r="Z237" s="376"/>
      <c r="AA237" s="377"/>
      <c r="AB237" s="376"/>
      <c r="AC237" s="377"/>
      <c r="AD237" s="378"/>
    </row>
    <row r="238" spans="1:30" s="379" customFormat="1" x14ac:dyDescent="0.25">
      <c r="A238" s="2"/>
      <c r="B238" s="2"/>
      <c r="C238" s="2"/>
      <c r="D238" s="2"/>
      <c r="E238" s="2"/>
      <c r="F238" s="2"/>
      <c r="G238" s="2"/>
      <c r="H238" s="2"/>
      <c r="I238" s="2"/>
      <c r="J238" s="644"/>
      <c r="K238" s="644"/>
      <c r="L238" s="644"/>
      <c r="M238" s="644"/>
      <c r="N238" s="644"/>
      <c r="O238" s="644"/>
      <c r="P238" s="644"/>
      <c r="Q238" s="376"/>
      <c r="R238" s="376"/>
      <c r="S238" s="376"/>
      <c r="T238" s="376"/>
      <c r="U238" s="376"/>
      <c r="V238" s="376"/>
      <c r="W238" s="377"/>
      <c r="X238" s="376"/>
      <c r="Y238" s="377"/>
      <c r="Z238" s="376"/>
      <c r="AA238" s="377"/>
      <c r="AB238" s="376"/>
      <c r="AC238" s="377"/>
      <c r="AD238" s="378"/>
    </row>
    <row r="239" spans="1:30" s="379" customFormat="1" x14ac:dyDescent="0.25">
      <c r="A239" s="2"/>
      <c r="B239" s="2"/>
      <c r="C239" s="2"/>
      <c r="D239" s="2"/>
      <c r="E239" s="2"/>
      <c r="F239" s="2"/>
      <c r="G239" s="2"/>
      <c r="H239" s="2"/>
      <c r="I239" s="2"/>
      <c r="J239" s="644"/>
      <c r="K239" s="644"/>
      <c r="L239" s="644"/>
      <c r="M239" s="644"/>
      <c r="N239" s="644"/>
      <c r="O239" s="644"/>
      <c r="P239" s="644"/>
      <c r="Q239" s="376"/>
      <c r="R239" s="376"/>
      <c r="S239" s="376"/>
      <c r="T239" s="376"/>
      <c r="U239" s="376"/>
      <c r="V239" s="376"/>
      <c r="W239" s="377"/>
      <c r="X239" s="376"/>
      <c r="Y239" s="377"/>
      <c r="Z239" s="376"/>
      <c r="AA239" s="377"/>
      <c r="AB239" s="376"/>
      <c r="AC239" s="377"/>
      <c r="AD239" s="378"/>
    </row>
    <row r="240" spans="1:30" s="379" customFormat="1" x14ac:dyDescent="0.25">
      <c r="A240" s="2"/>
      <c r="B240" s="2"/>
      <c r="C240" s="2"/>
      <c r="D240" s="2"/>
      <c r="E240" s="2"/>
      <c r="F240" s="2"/>
      <c r="G240" s="2"/>
      <c r="H240" s="2"/>
      <c r="I240" s="2"/>
      <c r="J240" s="644"/>
      <c r="K240" s="644"/>
      <c r="L240" s="644"/>
      <c r="M240" s="644"/>
      <c r="N240" s="644"/>
      <c r="O240" s="644"/>
      <c r="P240" s="644"/>
      <c r="Q240" s="376"/>
      <c r="R240" s="376"/>
      <c r="S240" s="376"/>
      <c r="T240" s="376"/>
      <c r="U240" s="376"/>
      <c r="V240" s="376"/>
      <c r="W240" s="377"/>
      <c r="X240" s="376"/>
      <c r="Y240" s="377"/>
      <c r="Z240" s="376"/>
      <c r="AA240" s="377"/>
      <c r="AB240" s="376"/>
      <c r="AC240" s="377"/>
      <c r="AD240" s="378"/>
    </row>
    <row r="241" spans="1:30" s="379" customFormat="1" x14ac:dyDescent="0.25">
      <c r="A241" s="2"/>
      <c r="B241" s="2"/>
      <c r="C241" s="2"/>
      <c r="D241" s="2"/>
      <c r="E241" s="2"/>
      <c r="F241" s="2"/>
      <c r="G241" s="2"/>
      <c r="H241" s="2"/>
      <c r="I241" s="2"/>
      <c r="J241" s="644"/>
      <c r="K241" s="644"/>
      <c r="L241" s="644"/>
      <c r="M241" s="644"/>
      <c r="N241" s="644"/>
      <c r="O241" s="644"/>
      <c r="P241" s="644"/>
      <c r="Q241" s="376"/>
      <c r="R241" s="376"/>
      <c r="S241" s="376"/>
      <c r="T241" s="376"/>
      <c r="U241" s="376"/>
      <c r="V241" s="376"/>
      <c r="W241" s="377"/>
      <c r="X241" s="376"/>
      <c r="Y241" s="377"/>
      <c r="Z241" s="376"/>
      <c r="AA241" s="377"/>
      <c r="AB241" s="376"/>
      <c r="AC241" s="377"/>
      <c r="AD241" s="378"/>
    </row>
    <row r="242" spans="1:30" s="379" customFormat="1" x14ac:dyDescent="0.25">
      <c r="A242" s="2"/>
      <c r="B242" s="2"/>
      <c r="C242" s="2"/>
      <c r="D242" s="2"/>
      <c r="E242" s="2"/>
      <c r="F242" s="2"/>
      <c r="G242" s="2"/>
      <c r="H242" s="2"/>
      <c r="I242" s="2"/>
      <c r="J242" s="644"/>
      <c r="K242" s="644"/>
      <c r="L242" s="644"/>
      <c r="M242" s="644"/>
      <c r="N242" s="644"/>
      <c r="O242" s="644"/>
      <c r="P242" s="644"/>
      <c r="Q242" s="376"/>
      <c r="R242" s="376"/>
      <c r="S242" s="376"/>
      <c r="T242" s="376"/>
      <c r="U242" s="376"/>
      <c r="V242" s="376"/>
      <c r="W242" s="377"/>
      <c r="X242" s="376"/>
      <c r="Y242" s="377"/>
      <c r="Z242" s="376"/>
      <c r="AA242" s="377"/>
      <c r="AB242" s="376"/>
      <c r="AC242" s="377"/>
      <c r="AD242" s="378"/>
    </row>
    <row r="243" spans="1:30" s="379" customFormat="1" x14ac:dyDescent="0.25">
      <c r="A243" s="2"/>
      <c r="B243" s="2"/>
      <c r="C243" s="2"/>
      <c r="D243" s="2"/>
      <c r="E243" s="2"/>
      <c r="F243" s="2"/>
      <c r="G243" s="2"/>
      <c r="H243" s="2"/>
      <c r="I243" s="2"/>
      <c r="J243" s="644"/>
      <c r="K243" s="644"/>
      <c r="L243" s="644"/>
      <c r="M243" s="644"/>
      <c r="N243" s="644"/>
      <c r="O243" s="644"/>
      <c r="P243" s="644"/>
      <c r="Q243" s="376"/>
      <c r="R243" s="376"/>
      <c r="S243" s="376"/>
      <c r="T243" s="376"/>
      <c r="U243" s="376"/>
      <c r="V243" s="376"/>
      <c r="W243" s="377"/>
      <c r="X243" s="376"/>
      <c r="Y243" s="377"/>
      <c r="Z243" s="376"/>
      <c r="AA243" s="377"/>
      <c r="AB243" s="376"/>
      <c r="AC243" s="377"/>
      <c r="AD243" s="378"/>
    </row>
    <row r="244" spans="1:30" s="379" customFormat="1" x14ac:dyDescent="0.25">
      <c r="A244" s="2"/>
      <c r="B244" s="2"/>
      <c r="C244" s="2"/>
      <c r="D244" s="2"/>
      <c r="E244" s="2"/>
      <c r="F244" s="2"/>
      <c r="G244" s="2"/>
      <c r="H244" s="2"/>
      <c r="I244" s="2"/>
      <c r="J244" s="644"/>
      <c r="K244" s="644"/>
      <c r="L244" s="644"/>
      <c r="M244" s="644"/>
      <c r="N244" s="644"/>
      <c r="O244" s="644"/>
      <c r="P244" s="644"/>
      <c r="Q244" s="376"/>
      <c r="R244" s="376"/>
      <c r="S244" s="376"/>
      <c r="T244" s="376"/>
      <c r="U244" s="376"/>
      <c r="V244" s="376"/>
      <c r="W244" s="377"/>
      <c r="X244" s="376"/>
      <c r="Y244" s="377"/>
      <c r="Z244" s="376"/>
      <c r="AA244" s="377"/>
      <c r="AB244" s="376"/>
      <c r="AC244" s="377"/>
      <c r="AD244" s="378"/>
    </row>
    <row r="245" spans="1:30" s="379" customFormat="1" x14ac:dyDescent="0.25">
      <c r="A245" s="2"/>
      <c r="B245" s="2"/>
      <c r="C245" s="2"/>
      <c r="D245" s="2"/>
      <c r="E245" s="2"/>
      <c r="F245" s="2"/>
      <c r="G245" s="2"/>
      <c r="H245" s="2"/>
      <c r="I245" s="2"/>
      <c r="J245" s="644"/>
      <c r="K245" s="644"/>
      <c r="L245" s="644"/>
      <c r="M245" s="644"/>
      <c r="N245" s="644"/>
      <c r="O245" s="644"/>
      <c r="P245" s="644"/>
      <c r="Q245" s="376"/>
      <c r="R245" s="376"/>
      <c r="S245" s="376"/>
      <c r="T245" s="376"/>
      <c r="U245" s="376"/>
      <c r="V245" s="376"/>
      <c r="W245" s="377"/>
      <c r="X245" s="376"/>
      <c r="Y245" s="377"/>
      <c r="Z245" s="376"/>
      <c r="AA245" s="377"/>
      <c r="AB245" s="376"/>
      <c r="AC245" s="377"/>
      <c r="AD245" s="378"/>
    </row>
    <row r="246" spans="1:30" s="379" customFormat="1" x14ac:dyDescent="0.25">
      <c r="A246" s="2"/>
      <c r="B246" s="2"/>
      <c r="C246" s="2"/>
      <c r="D246" s="2"/>
      <c r="E246" s="2"/>
      <c r="F246" s="2"/>
      <c r="G246" s="2"/>
      <c r="H246" s="2"/>
      <c r="I246" s="2"/>
      <c r="J246" s="644"/>
      <c r="K246" s="644"/>
      <c r="L246" s="644"/>
      <c r="M246" s="644"/>
      <c r="N246" s="644"/>
      <c r="O246" s="644"/>
      <c r="P246" s="644"/>
      <c r="Q246" s="376"/>
      <c r="R246" s="376"/>
      <c r="S246" s="376"/>
      <c r="T246" s="376"/>
      <c r="U246" s="376"/>
      <c r="V246" s="376"/>
      <c r="W246" s="377"/>
      <c r="X246" s="376"/>
      <c r="Y246" s="377"/>
      <c r="Z246" s="376"/>
      <c r="AA246" s="377"/>
      <c r="AB246" s="376"/>
      <c r="AC246" s="377"/>
      <c r="AD246" s="378"/>
    </row>
    <row r="247" spans="1:30" s="379" customFormat="1" x14ac:dyDescent="0.25">
      <c r="A247" s="2"/>
      <c r="B247" s="2"/>
      <c r="C247" s="2"/>
      <c r="D247" s="2"/>
      <c r="E247" s="2"/>
      <c r="F247" s="2"/>
      <c r="G247" s="2"/>
      <c r="H247" s="2"/>
      <c r="I247" s="2"/>
      <c r="J247" s="644"/>
      <c r="K247" s="644"/>
      <c r="L247" s="644"/>
      <c r="M247" s="644"/>
      <c r="N247" s="644"/>
      <c r="O247" s="644"/>
      <c r="P247" s="644"/>
      <c r="Q247" s="376"/>
      <c r="R247" s="376"/>
      <c r="S247" s="376"/>
      <c r="T247" s="376"/>
      <c r="U247" s="376"/>
      <c r="V247" s="376"/>
      <c r="W247" s="377"/>
      <c r="X247" s="376"/>
      <c r="Y247" s="377"/>
      <c r="Z247" s="376"/>
      <c r="AA247" s="377"/>
      <c r="AB247" s="376"/>
      <c r="AC247" s="377"/>
      <c r="AD247" s="378"/>
    </row>
    <row r="248" spans="1:30" s="379" customFormat="1" x14ac:dyDescent="0.25">
      <c r="A248" s="2"/>
      <c r="B248" s="2"/>
      <c r="C248" s="2"/>
      <c r="D248" s="2"/>
      <c r="E248" s="2"/>
      <c r="F248" s="2"/>
      <c r="G248" s="2"/>
      <c r="H248" s="2"/>
      <c r="I248" s="2"/>
      <c r="J248" s="644"/>
      <c r="K248" s="644"/>
      <c r="L248" s="644"/>
      <c r="M248" s="644"/>
      <c r="N248" s="644"/>
      <c r="O248" s="644"/>
      <c r="P248" s="644"/>
      <c r="Q248" s="376"/>
      <c r="R248" s="376"/>
      <c r="S248" s="376"/>
      <c r="T248" s="376"/>
      <c r="U248" s="376"/>
      <c r="V248" s="376"/>
      <c r="W248" s="377"/>
      <c r="X248" s="376"/>
      <c r="Y248" s="377"/>
      <c r="Z248" s="376"/>
      <c r="AA248" s="377"/>
      <c r="AB248" s="376"/>
      <c r="AC248" s="377"/>
      <c r="AD248" s="378"/>
    </row>
    <row r="249" spans="1:30" s="379" customFormat="1" x14ac:dyDescent="0.25">
      <c r="A249" s="2"/>
      <c r="B249" s="2"/>
      <c r="C249" s="2"/>
      <c r="D249" s="2"/>
      <c r="E249" s="2"/>
      <c r="F249" s="2"/>
      <c r="G249" s="2"/>
      <c r="H249" s="2"/>
      <c r="I249" s="2"/>
      <c r="J249" s="644"/>
      <c r="K249" s="644"/>
      <c r="L249" s="644"/>
      <c r="M249" s="644"/>
      <c r="N249" s="644"/>
      <c r="O249" s="644"/>
      <c r="P249" s="644"/>
      <c r="Q249" s="376"/>
      <c r="R249" s="376"/>
      <c r="S249" s="376"/>
      <c r="T249" s="376"/>
      <c r="U249" s="376"/>
      <c r="V249" s="376"/>
      <c r="W249" s="377"/>
      <c r="X249" s="376"/>
      <c r="Y249" s="377"/>
      <c r="Z249" s="376"/>
      <c r="AA249" s="377"/>
      <c r="AB249" s="376"/>
      <c r="AC249" s="377"/>
      <c r="AD249" s="378"/>
    </row>
    <row r="250" spans="1:30" s="379" customFormat="1" x14ac:dyDescent="0.25">
      <c r="A250" s="2"/>
      <c r="B250" s="2"/>
      <c r="C250" s="2"/>
      <c r="D250" s="2"/>
      <c r="E250" s="2"/>
      <c r="F250" s="2"/>
      <c r="G250" s="2"/>
      <c r="H250" s="2"/>
      <c r="I250" s="2"/>
      <c r="J250" s="644"/>
      <c r="K250" s="644"/>
      <c r="L250" s="644"/>
      <c r="M250" s="644"/>
      <c r="N250" s="644"/>
      <c r="O250" s="644"/>
      <c r="P250" s="644"/>
      <c r="Q250" s="376"/>
      <c r="R250" s="376"/>
      <c r="S250" s="376"/>
      <c r="T250" s="376"/>
      <c r="U250" s="376"/>
      <c r="V250" s="376"/>
      <c r="W250" s="377"/>
      <c r="X250" s="376"/>
      <c r="Y250" s="377"/>
      <c r="Z250" s="376"/>
      <c r="AA250" s="377"/>
      <c r="AB250" s="376"/>
      <c r="AC250" s="377"/>
      <c r="AD250" s="378"/>
    </row>
    <row r="251" spans="1:30" s="379" customFormat="1" x14ac:dyDescent="0.25">
      <c r="A251" s="2"/>
      <c r="B251" s="2"/>
      <c r="C251" s="2"/>
      <c r="D251" s="2"/>
      <c r="E251" s="2"/>
      <c r="F251" s="2"/>
      <c r="G251" s="2"/>
      <c r="H251" s="2"/>
      <c r="I251" s="2"/>
      <c r="J251" s="644"/>
      <c r="K251" s="644"/>
      <c r="L251" s="644"/>
      <c r="M251" s="644"/>
      <c r="N251" s="644"/>
      <c r="O251" s="644"/>
      <c r="P251" s="644"/>
      <c r="Q251" s="376"/>
      <c r="R251" s="376"/>
      <c r="S251" s="376"/>
      <c r="T251" s="376"/>
      <c r="U251" s="376"/>
      <c r="V251" s="376"/>
      <c r="W251" s="377"/>
      <c r="X251" s="376"/>
      <c r="Y251" s="377"/>
      <c r="Z251" s="376"/>
      <c r="AA251" s="377"/>
      <c r="AB251" s="376"/>
      <c r="AC251" s="377"/>
      <c r="AD251" s="378"/>
    </row>
    <row r="252" spans="1:30" s="379" customFormat="1" x14ac:dyDescent="0.25">
      <c r="A252" s="2"/>
      <c r="B252" s="2"/>
      <c r="C252" s="2"/>
      <c r="D252" s="2"/>
      <c r="E252" s="2"/>
      <c r="F252" s="2"/>
      <c r="G252" s="2"/>
      <c r="H252" s="2"/>
      <c r="I252" s="2"/>
      <c r="J252" s="644"/>
      <c r="K252" s="644"/>
      <c r="L252" s="644"/>
      <c r="M252" s="644"/>
      <c r="N252" s="644"/>
      <c r="O252" s="644"/>
      <c r="P252" s="644"/>
      <c r="Q252" s="376"/>
      <c r="R252" s="376"/>
      <c r="S252" s="376"/>
      <c r="T252" s="376"/>
      <c r="U252" s="376"/>
      <c r="V252" s="376"/>
      <c r="W252" s="377"/>
      <c r="X252" s="376"/>
      <c r="Y252" s="377"/>
      <c r="Z252" s="376"/>
      <c r="AA252" s="377"/>
      <c r="AB252" s="376"/>
      <c r="AC252" s="377"/>
      <c r="AD252" s="378"/>
    </row>
    <row r="253" spans="1:30" s="379" customFormat="1" x14ac:dyDescent="0.25">
      <c r="A253" s="2"/>
      <c r="B253" s="2"/>
      <c r="C253" s="2"/>
      <c r="D253" s="2"/>
      <c r="E253" s="2"/>
      <c r="F253" s="2"/>
      <c r="G253" s="2"/>
      <c r="H253" s="2"/>
      <c r="I253" s="2"/>
      <c r="J253" s="644"/>
      <c r="K253" s="644"/>
      <c r="L253" s="644"/>
      <c r="M253" s="644"/>
      <c r="N253" s="644"/>
      <c r="O253" s="644"/>
      <c r="P253" s="644"/>
      <c r="Q253" s="376"/>
      <c r="R253" s="376"/>
      <c r="S253" s="376"/>
      <c r="T253" s="376"/>
      <c r="U253" s="376"/>
      <c r="V253" s="376"/>
      <c r="W253" s="377"/>
      <c r="X253" s="376"/>
      <c r="Y253" s="377"/>
      <c r="Z253" s="376"/>
      <c r="AA253" s="377"/>
      <c r="AB253" s="376"/>
      <c r="AC253" s="377"/>
      <c r="AD253" s="378"/>
    </row>
    <row r="254" spans="1:30" s="379" customFormat="1" x14ac:dyDescent="0.25">
      <c r="A254" s="2"/>
      <c r="B254" s="2"/>
      <c r="C254" s="2"/>
      <c r="D254" s="2"/>
      <c r="E254" s="2"/>
      <c r="F254" s="2"/>
      <c r="G254" s="2"/>
      <c r="H254" s="2"/>
      <c r="I254" s="2"/>
      <c r="J254" s="644"/>
      <c r="K254" s="644"/>
      <c r="L254" s="644"/>
      <c r="M254" s="644"/>
      <c r="N254" s="644"/>
      <c r="O254" s="644"/>
      <c r="P254" s="644"/>
      <c r="Q254" s="376"/>
      <c r="R254" s="376"/>
      <c r="S254" s="376"/>
      <c r="T254" s="376"/>
      <c r="U254" s="376"/>
      <c r="V254" s="376"/>
      <c r="W254" s="377"/>
      <c r="X254" s="376"/>
      <c r="Y254" s="377"/>
      <c r="Z254" s="376"/>
      <c r="AA254" s="377"/>
      <c r="AB254" s="376"/>
      <c r="AC254" s="377"/>
      <c r="AD254" s="378"/>
    </row>
    <row r="255" spans="1:30" s="379" customFormat="1" x14ac:dyDescent="0.25">
      <c r="A255" s="2"/>
      <c r="B255" s="2"/>
      <c r="C255" s="2"/>
      <c r="D255" s="2"/>
      <c r="E255" s="2"/>
      <c r="F255" s="2"/>
      <c r="G255" s="2"/>
      <c r="H255" s="2"/>
      <c r="I255" s="2"/>
      <c r="J255" s="644"/>
      <c r="K255" s="644"/>
      <c r="L255" s="644"/>
      <c r="M255" s="644"/>
      <c r="N255" s="644"/>
      <c r="O255" s="644"/>
      <c r="P255" s="644"/>
      <c r="Q255" s="376"/>
      <c r="R255" s="376"/>
      <c r="S255" s="376"/>
      <c r="T255" s="376"/>
      <c r="U255" s="376"/>
      <c r="V255" s="376"/>
      <c r="W255" s="377"/>
      <c r="X255" s="376"/>
      <c r="Y255" s="377"/>
      <c r="Z255" s="376"/>
      <c r="AA255" s="377"/>
      <c r="AB255" s="376"/>
      <c r="AC255" s="377"/>
      <c r="AD255" s="378"/>
    </row>
    <row r="256" spans="1:30" s="379" customFormat="1" x14ac:dyDescent="0.25">
      <c r="A256" s="2"/>
      <c r="B256" s="2"/>
      <c r="C256" s="2"/>
      <c r="D256" s="2"/>
      <c r="E256" s="2"/>
      <c r="F256" s="2"/>
      <c r="G256" s="2"/>
      <c r="H256" s="2"/>
      <c r="I256" s="2"/>
      <c r="J256" s="644"/>
      <c r="K256" s="644"/>
      <c r="L256" s="644"/>
      <c r="M256" s="644"/>
      <c r="N256" s="644"/>
      <c r="O256" s="644"/>
      <c r="P256" s="644"/>
      <c r="Q256" s="376"/>
      <c r="R256" s="376"/>
      <c r="S256" s="376"/>
      <c r="T256" s="376"/>
      <c r="U256" s="376"/>
      <c r="V256" s="376"/>
      <c r="W256" s="377"/>
      <c r="X256" s="376"/>
      <c r="Y256" s="377"/>
      <c r="Z256" s="376"/>
      <c r="AA256" s="377"/>
      <c r="AB256" s="376"/>
      <c r="AC256" s="377"/>
      <c r="AD256" s="378"/>
    </row>
    <row r="257" spans="1:30" s="379" customFormat="1" x14ac:dyDescent="0.25">
      <c r="A257" s="2"/>
      <c r="B257" s="2"/>
      <c r="C257" s="2"/>
      <c r="D257" s="2"/>
      <c r="E257" s="2"/>
      <c r="F257" s="2"/>
      <c r="G257" s="2"/>
      <c r="H257" s="2"/>
      <c r="I257" s="2"/>
      <c r="J257" s="644"/>
      <c r="K257" s="644"/>
      <c r="L257" s="644"/>
      <c r="M257" s="644"/>
      <c r="N257" s="644"/>
      <c r="O257" s="644"/>
      <c r="P257" s="644"/>
      <c r="Q257" s="376"/>
      <c r="R257" s="376"/>
      <c r="S257" s="376"/>
      <c r="T257" s="376"/>
      <c r="U257" s="376"/>
      <c r="V257" s="376"/>
      <c r="W257" s="377"/>
      <c r="X257" s="376"/>
      <c r="Y257" s="377"/>
      <c r="Z257" s="376"/>
      <c r="AA257" s="377"/>
      <c r="AB257" s="376"/>
      <c r="AC257" s="377"/>
      <c r="AD257" s="378"/>
    </row>
    <row r="258" spans="1:30" s="379" customFormat="1" x14ac:dyDescent="0.25">
      <c r="A258" s="2"/>
      <c r="B258" s="2"/>
      <c r="C258" s="2"/>
      <c r="D258" s="2"/>
      <c r="E258" s="2"/>
      <c r="F258" s="2"/>
      <c r="G258" s="2"/>
      <c r="H258" s="2"/>
      <c r="I258" s="2"/>
      <c r="J258" s="644"/>
      <c r="K258" s="644"/>
      <c r="L258" s="644"/>
      <c r="M258" s="644"/>
      <c r="N258" s="644"/>
      <c r="O258" s="644"/>
      <c r="P258" s="644"/>
      <c r="Q258" s="376"/>
      <c r="R258" s="376"/>
      <c r="S258" s="376"/>
      <c r="T258" s="376"/>
      <c r="U258" s="376"/>
      <c r="V258" s="376"/>
      <c r="W258" s="377"/>
      <c r="X258" s="376"/>
      <c r="Y258" s="377"/>
      <c r="Z258" s="376"/>
      <c r="AA258" s="377"/>
      <c r="AB258" s="376"/>
      <c r="AC258" s="377"/>
      <c r="AD258" s="378"/>
    </row>
    <row r="259" spans="1:30" s="379" customFormat="1" x14ac:dyDescent="0.25">
      <c r="A259" s="2"/>
      <c r="B259" s="2"/>
      <c r="C259" s="2"/>
      <c r="D259" s="2"/>
      <c r="E259" s="2"/>
      <c r="F259" s="2"/>
      <c r="G259" s="2"/>
      <c r="H259" s="2"/>
      <c r="I259" s="2"/>
      <c r="J259" s="644"/>
      <c r="K259" s="644"/>
      <c r="L259" s="644"/>
      <c r="M259" s="644"/>
      <c r="N259" s="644"/>
      <c r="O259" s="644"/>
      <c r="P259" s="644"/>
      <c r="Q259" s="376"/>
      <c r="R259" s="376"/>
      <c r="S259" s="376"/>
      <c r="T259" s="376"/>
      <c r="U259" s="376"/>
      <c r="V259" s="376"/>
      <c r="W259" s="377"/>
      <c r="X259" s="376"/>
      <c r="Y259" s="377"/>
      <c r="Z259" s="376"/>
      <c r="AA259" s="377"/>
      <c r="AB259" s="376"/>
      <c r="AC259" s="377"/>
      <c r="AD259" s="378"/>
    </row>
    <row r="260" spans="1:30" s="379" customFormat="1" x14ac:dyDescent="0.25">
      <c r="A260" s="2"/>
      <c r="B260" s="2"/>
      <c r="C260" s="2"/>
      <c r="D260" s="2"/>
      <c r="E260" s="2"/>
      <c r="F260" s="2"/>
      <c r="G260" s="2"/>
      <c r="H260" s="2"/>
      <c r="I260" s="2"/>
      <c r="J260" s="644"/>
      <c r="K260" s="644"/>
      <c r="L260" s="644"/>
      <c r="M260" s="644"/>
      <c r="N260" s="644"/>
      <c r="O260" s="644"/>
      <c r="P260" s="644"/>
      <c r="Q260" s="376"/>
      <c r="R260" s="376"/>
      <c r="S260" s="376"/>
      <c r="T260" s="376"/>
      <c r="U260" s="376"/>
      <c r="V260" s="376"/>
      <c r="W260" s="377"/>
      <c r="X260" s="376"/>
      <c r="Y260" s="377"/>
      <c r="Z260" s="376"/>
      <c r="AA260" s="377"/>
      <c r="AB260" s="376"/>
      <c r="AC260" s="377"/>
      <c r="AD260" s="378"/>
    </row>
    <row r="261" spans="1:30" s="379" customFormat="1" x14ac:dyDescent="0.25">
      <c r="A261" s="2"/>
      <c r="B261" s="2"/>
      <c r="C261" s="2"/>
      <c r="D261" s="2"/>
      <c r="E261" s="2"/>
      <c r="F261" s="2"/>
      <c r="G261" s="2"/>
      <c r="H261" s="2"/>
      <c r="I261" s="2"/>
      <c r="J261" s="644"/>
      <c r="K261" s="644"/>
      <c r="L261" s="644"/>
      <c r="M261" s="644"/>
      <c r="N261" s="644"/>
      <c r="O261" s="644"/>
      <c r="P261" s="644"/>
      <c r="Q261" s="376"/>
      <c r="R261" s="376"/>
      <c r="S261" s="376"/>
      <c r="T261" s="376"/>
      <c r="U261" s="376"/>
      <c r="V261" s="376"/>
      <c r="W261" s="377"/>
      <c r="X261" s="376"/>
      <c r="Y261" s="377"/>
      <c r="Z261" s="376"/>
      <c r="AA261" s="377"/>
      <c r="AB261" s="376"/>
      <c r="AC261" s="377"/>
      <c r="AD261" s="378"/>
    </row>
    <row r="262" spans="1:30" s="379" customFormat="1" x14ac:dyDescent="0.25">
      <c r="A262" s="2"/>
      <c r="B262" s="2"/>
      <c r="C262" s="2"/>
      <c r="D262" s="2"/>
      <c r="E262" s="2"/>
      <c r="F262" s="2"/>
      <c r="G262" s="2"/>
      <c r="H262" s="2"/>
      <c r="I262" s="2"/>
      <c r="J262" s="644"/>
      <c r="K262" s="644"/>
      <c r="L262" s="644"/>
      <c r="M262" s="644"/>
      <c r="N262" s="644"/>
      <c r="O262" s="644"/>
      <c r="P262" s="644"/>
      <c r="Q262" s="376"/>
      <c r="R262" s="376"/>
      <c r="S262" s="376"/>
      <c r="T262" s="376"/>
      <c r="U262" s="376"/>
      <c r="V262" s="376"/>
      <c r="W262" s="377"/>
      <c r="X262" s="376"/>
      <c r="Y262" s="377"/>
      <c r="Z262" s="376"/>
      <c r="AA262" s="377"/>
      <c r="AB262" s="376"/>
      <c r="AC262" s="377"/>
      <c r="AD262" s="378"/>
    </row>
    <row r="263" spans="1:30" s="379" customFormat="1" x14ac:dyDescent="0.25">
      <c r="A263" s="2"/>
      <c r="B263" s="2"/>
      <c r="C263" s="2"/>
      <c r="D263" s="2"/>
      <c r="E263" s="2"/>
      <c r="F263" s="2"/>
      <c r="G263" s="2"/>
      <c r="H263" s="2"/>
      <c r="I263" s="2"/>
      <c r="J263" s="644"/>
      <c r="K263" s="644"/>
      <c r="L263" s="644"/>
      <c r="M263" s="644"/>
      <c r="N263" s="644"/>
      <c r="O263" s="644"/>
      <c r="P263" s="644"/>
      <c r="Q263" s="376"/>
      <c r="R263" s="376"/>
      <c r="S263" s="376"/>
      <c r="T263" s="376"/>
      <c r="U263" s="376"/>
      <c r="V263" s="376"/>
      <c r="W263" s="377"/>
      <c r="X263" s="376"/>
      <c r="Y263" s="377"/>
      <c r="Z263" s="376"/>
      <c r="AA263" s="377"/>
      <c r="AB263" s="376"/>
      <c r="AC263" s="377"/>
      <c r="AD263" s="378"/>
    </row>
    <row r="264" spans="1:30" s="379" customFormat="1" x14ac:dyDescent="0.25">
      <c r="A264" s="2"/>
      <c r="B264" s="2"/>
      <c r="C264" s="2"/>
      <c r="D264" s="2"/>
      <c r="E264" s="2"/>
      <c r="F264" s="2"/>
      <c r="G264" s="2"/>
      <c r="H264" s="2"/>
      <c r="I264" s="2"/>
      <c r="J264" s="644"/>
      <c r="K264" s="644"/>
      <c r="L264" s="644"/>
      <c r="M264" s="644"/>
      <c r="N264" s="644"/>
      <c r="O264" s="644"/>
      <c r="P264" s="644"/>
      <c r="Q264" s="376"/>
      <c r="R264" s="376"/>
      <c r="S264" s="376"/>
      <c r="T264" s="376"/>
      <c r="U264" s="376"/>
      <c r="V264" s="376"/>
      <c r="W264" s="377"/>
      <c r="X264" s="376"/>
      <c r="Y264" s="377"/>
      <c r="Z264" s="376"/>
      <c r="AA264" s="377"/>
      <c r="AB264" s="376"/>
      <c r="AC264" s="377"/>
      <c r="AD264" s="378"/>
    </row>
    <row r="265" spans="1:30" s="379" customFormat="1" x14ac:dyDescent="0.25">
      <c r="A265" s="2"/>
      <c r="B265" s="2"/>
      <c r="C265" s="2"/>
      <c r="D265" s="2"/>
      <c r="E265" s="2"/>
      <c r="F265" s="2"/>
      <c r="G265" s="2"/>
      <c r="H265" s="2"/>
      <c r="I265" s="2"/>
      <c r="J265" s="644"/>
      <c r="K265" s="644"/>
      <c r="L265" s="644"/>
      <c r="M265" s="644"/>
      <c r="N265" s="644"/>
      <c r="O265" s="644"/>
      <c r="P265" s="644"/>
      <c r="Q265" s="376"/>
      <c r="R265" s="376"/>
      <c r="S265" s="376"/>
      <c r="T265" s="376"/>
      <c r="U265" s="376"/>
      <c r="V265" s="376"/>
      <c r="W265" s="377"/>
      <c r="X265" s="376"/>
      <c r="Y265" s="377"/>
      <c r="Z265" s="376"/>
      <c r="AA265" s="377"/>
      <c r="AB265" s="376"/>
      <c r="AC265" s="377"/>
      <c r="AD265" s="378"/>
    </row>
    <row r="266" spans="1:30" s="379" customFormat="1" x14ac:dyDescent="0.25">
      <c r="A266" s="2"/>
      <c r="B266" s="2"/>
      <c r="C266" s="2"/>
      <c r="D266" s="2"/>
      <c r="E266" s="2"/>
      <c r="F266" s="2"/>
      <c r="G266" s="2"/>
      <c r="H266" s="2"/>
      <c r="I266" s="2"/>
      <c r="J266" s="644"/>
      <c r="K266" s="644"/>
      <c r="L266" s="644"/>
      <c r="M266" s="644"/>
      <c r="N266" s="644"/>
      <c r="O266" s="644"/>
      <c r="P266" s="644"/>
      <c r="Q266" s="376"/>
      <c r="R266" s="376"/>
      <c r="S266" s="376"/>
      <c r="T266" s="376"/>
      <c r="U266" s="376"/>
      <c r="V266" s="376"/>
      <c r="W266" s="377"/>
      <c r="X266" s="376"/>
      <c r="Y266" s="377"/>
      <c r="Z266" s="376"/>
      <c r="AA266" s="377"/>
      <c r="AB266" s="376"/>
      <c r="AC266" s="377"/>
      <c r="AD266" s="378"/>
    </row>
    <row r="267" spans="1:30" s="379" customFormat="1" x14ac:dyDescent="0.25">
      <c r="A267" s="2"/>
      <c r="B267" s="2"/>
      <c r="C267" s="2"/>
      <c r="D267" s="2"/>
      <c r="E267" s="2"/>
      <c r="F267" s="2"/>
      <c r="G267" s="2"/>
      <c r="H267" s="2"/>
      <c r="I267" s="2"/>
      <c r="J267" s="644"/>
      <c r="K267" s="644"/>
      <c r="L267" s="644"/>
      <c r="M267" s="644"/>
      <c r="N267" s="644"/>
      <c r="O267" s="644"/>
      <c r="P267" s="644"/>
      <c r="Q267" s="376"/>
      <c r="R267" s="376"/>
      <c r="S267" s="376"/>
      <c r="T267" s="376"/>
      <c r="U267" s="376"/>
      <c r="V267" s="376"/>
      <c r="W267" s="377"/>
      <c r="X267" s="376"/>
      <c r="Y267" s="377"/>
      <c r="Z267" s="376"/>
      <c r="AA267" s="377"/>
      <c r="AB267" s="376"/>
      <c r="AC267" s="377"/>
      <c r="AD267" s="378"/>
    </row>
    <row r="268" spans="1:30" s="379" customFormat="1" x14ac:dyDescent="0.25">
      <c r="A268" s="2"/>
      <c r="B268" s="2"/>
      <c r="C268" s="2"/>
      <c r="D268" s="2"/>
      <c r="E268" s="2"/>
      <c r="F268" s="2"/>
      <c r="G268" s="2"/>
      <c r="H268" s="2"/>
      <c r="I268" s="2"/>
      <c r="J268" s="644"/>
      <c r="K268" s="644"/>
      <c r="L268" s="644"/>
      <c r="M268" s="644"/>
      <c r="N268" s="644"/>
      <c r="O268" s="644"/>
      <c r="P268" s="644"/>
      <c r="Q268" s="376"/>
      <c r="R268" s="376"/>
      <c r="S268" s="376"/>
      <c r="T268" s="376"/>
      <c r="U268" s="376"/>
      <c r="V268" s="376"/>
      <c r="W268" s="377"/>
      <c r="X268" s="376"/>
      <c r="Y268" s="377"/>
      <c r="Z268" s="376"/>
      <c r="AA268" s="377"/>
      <c r="AB268" s="376"/>
      <c r="AC268" s="377"/>
      <c r="AD268" s="378"/>
    </row>
    <row r="269" spans="1:30" s="379" customFormat="1" x14ac:dyDescent="0.25">
      <c r="A269" s="2"/>
      <c r="B269" s="2"/>
      <c r="C269" s="2"/>
      <c r="D269" s="2"/>
      <c r="E269" s="2"/>
      <c r="F269" s="2"/>
      <c r="G269" s="2"/>
      <c r="H269" s="2"/>
      <c r="I269" s="2"/>
      <c r="J269" s="644"/>
      <c r="K269" s="644"/>
      <c r="L269" s="644"/>
      <c r="M269" s="644"/>
      <c r="N269" s="644"/>
      <c r="O269" s="644"/>
      <c r="P269" s="644"/>
      <c r="Q269" s="376"/>
      <c r="R269" s="376"/>
      <c r="S269" s="376"/>
      <c r="T269" s="376"/>
      <c r="U269" s="376"/>
      <c r="V269" s="376"/>
      <c r="W269" s="377"/>
      <c r="X269" s="376"/>
      <c r="Y269" s="377"/>
      <c r="Z269" s="376"/>
      <c r="AA269" s="377"/>
      <c r="AB269" s="376"/>
      <c r="AC269" s="377"/>
      <c r="AD269" s="378"/>
    </row>
    <row r="270" spans="1:30" s="379" customFormat="1" x14ac:dyDescent="0.25">
      <c r="A270" s="2"/>
      <c r="B270" s="2"/>
      <c r="C270" s="2"/>
      <c r="D270" s="2"/>
      <c r="E270" s="2"/>
      <c r="F270" s="2"/>
      <c r="G270" s="2"/>
      <c r="H270" s="2"/>
      <c r="I270" s="2"/>
      <c r="J270" s="644"/>
      <c r="K270" s="644"/>
      <c r="L270" s="644"/>
      <c r="M270" s="644"/>
      <c r="N270" s="644"/>
      <c r="O270" s="644"/>
      <c r="P270" s="644"/>
      <c r="Q270" s="376"/>
      <c r="R270" s="376"/>
      <c r="S270" s="376"/>
      <c r="T270" s="376"/>
      <c r="U270" s="376"/>
      <c r="V270" s="376"/>
      <c r="W270" s="377"/>
      <c r="X270" s="376"/>
      <c r="Y270" s="377"/>
      <c r="Z270" s="376"/>
      <c r="AA270" s="377"/>
      <c r="AB270" s="376"/>
      <c r="AC270" s="377"/>
      <c r="AD270" s="378"/>
    </row>
    <row r="271" spans="1:30" s="379" customFormat="1" x14ac:dyDescent="0.25">
      <c r="A271" s="2"/>
      <c r="B271" s="2"/>
      <c r="C271" s="2"/>
      <c r="D271" s="2"/>
      <c r="E271" s="2"/>
      <c r="F271" s="2"/>
      <c r="G271" s="2"/>
      <c r="H271" s="2"/>
      <c r="I271" s="2"/>
      <c r="J271" s="644"/>
      <c r="K271" s="644"/>
      <c r="L271" s="644"/>
      <c r="M271" s="644"/>
      <c r="N271" s="644"/>
      <c r="O271" s="644"/>
      <c r="P271" s="644"/>
      <c r="Q271" s="376"/>
      <c r="R271" s="376"/>
      <c r="S271" s="376"/>
      <c r="T271" s="376"/>
      <c r="U271" s="376"/>
      <c r="V271" s="376"/>
      <c r="W271" s="377"/>
      <c r="X271" s="376"/>
      <c r="Y271" s="377"/>
      <c r="Z271" s="376"/>
      <c r="AA271" s="377"/>
      <c r="AB271" s="376"/>
      <c r="AC271" s="377"/>
      <c r="AD271" s="378"/>
    </row>
    <row r="272" spans="1:30" s="379" customFormat="1" x14ac:dyDescent="0.25">
      <c r="A272" s="2"/>
      <c r="B272" s="2"/>
      <c r="C272" s="2"/>
      <c r="D272" s="2"/>
      <c r="E272" s="2"/>
      <c r="F272" s="2"/>
      <c r="G272" s="2"/>
      <c r="H272" s="2"/>
      <c r="I272" s="2"/>
      <c r="J272" s="644"/>
      <c r="K272" s="644"/>
      <c r="L272" s="644"/>
      <c r="M272" s="644"/>
      <c r="N272" s="644"/>
      <c r="O272" s="644"/>
      <c r="P272" s="644"/>
      <c r="Q272" s="376"/>
      <c r="R272" s="376"/>
      <c r="S272" s="376"/>
      <c r="T272" s="376"/>
      <c r="U272" s="376"/>
      <c r="V272" s="376"/>
      <c r="W272" s="377"/>
      <c r="X272" s="376"/>
      <c r="Y272" s="377"/>
      <c r="Z272" s="376"/>
      <c r="AA272" s="377"/>
      <c r="AB272" s="376"/>
      <c r="AC272" s="377"/>
      <c r="AD272" s="378"/>
    </row>
    <row r="273" spans="1:30" s="379" customFormat="1" x14ac:dyDescent="0.25">
      <c r="A273" s="2"/>
      <c r="B273" s="2"/>
      <c r="C273" s="2"/>
      <c r="D273" s="2"/>
      <c r="E273" s="2"/>
      <c r="F273" s="2"/>
      <c r="G273" s="2"/>
      <c r="H273" s="2"/>
      <c r="I273" s="2"/>
      <c r="J273" s="644"/>
      <c r="K273" s="644"/>
      <c r="L273" s="644"/>
      <c r="M273" s="644"/>
      <c r="N273" s="644"/>
      <c r="O273" s="644"/>
      <c r="P273" s="644"/>
      <c r="Q273" s="376"/>
      <c r="R273" s="376"/>
      <c r="S273" s="376"/>
      <c r="T273" s="376"/>
      <c r="U273" s="376"/>
      <c r="V273" s="376"/>
      <c r="W273" s="377"/>
      <c r="X273" s="376"/>
      <c r="Y273" s="377"/>
      <c r="Z273" s="376"/>
      <c r="AA273" s="377"/>
      <c r="AB273" s="376"/>
      <c r="AC273" s="377"/>
      <c r="AD273" s="378"/>
    </row>
    <row r="274" spans="1:30" s="379" customFormat="1" x14ac:dyDescent="0.25">
      <c r="A274" s="2"/>
      <c r="B274" s="2"/>
      <c r="C274" s="2"/>
      <c r="D274" s="2"/>
      <c r="E274" s="2"/>
      <c r="F274" s="2"/>
      <c r="G274" s="2"/>
      <c r="H274" s="2"/>
      <c r="I274" s="2"/>
      <c r="J274" s="644"/>
      <c r="K274" s="644"/>
      <c r="L274" s="644"/>
      <c r="M274" s="644"/>
      <c r="N274" s="644"/>
      <c r="O274" s="644"/>
      <c r="P274" s="644"/>
      <c r="Q274" s="376"/>
      <c r="R274" s="376"/>
      <c r="S274" s="376"/>
      <c r="T274" s="376"/>
      <c r="U274" s="376"/>
      <c r="V274" s="376"/>
      <c r="W274" s="377"/>
      <c r="X274" s="376"/>
      <c r="Y274" s="377"/>
      <c r="Z274" s="376"/>
      <c r="AA274" s="377"/>
      <c r="AB274" s="376"/>
      <c r="AC274" s="377"/>
      <c r="AD274" s="378"/>
    </row>
    <row r="275" spans="1:30" s="379" customFormat="1" x14ac:dyDescent="0.25">
      <c r="A275" s="2"/>
      <c r="B275" s="2"/>
      <c r="C275" s="2"/>
      <c r="D275" s="2"/>
      <c r="E275" s="2"/>
      <c r="F275" s="2"/>
      <c r="G275" s="2"/>
      <c r="H275" s="2"/>
      <c r="I275" s="2"/>
      <c r="J275" s="644"/>
      <c r="K275" s="644"/>
      <c r="L275" s="644"/>
      <c r="M275" s="644"/>
      <c r="N275" s="644"/>
      <c r="O275" s="644"/>
      <c r="P275" s="644"/>
      <c r="Q275" s="376"/>
      <c r="R275" s="376"/>
      <c r="S275" s="376"/>
      <c r="T275" s="376"/>
      <c r="U275" s="376"/>
      <c r="V275" s="376"/>
      <c r="W275" s="377"/>
      <c r="X275" s="376"/>
      <c r="Y275" s="377"/>
      <c r="Z275" s="376"/>
      <c r="AA275" s="377"/>
      <c r="AB275" s="376"/>
      <c r="AC275" s="377"/>
      <c r="AD275" s="378"/>
    </row>
    <row r="276" spans="1:30" s="379" customFormat="1" x14ac:dyDescent="0.25">
      <c r="A276" s="2"/>
      <c r="B276" s="2"/>
      <c r="C276" s="2"/>
      <c r="D276" s="2"/>
      <c r="E276" s="2"/>
      <c r="F276" s="2"/>
      <c r="G276" s="2"/>
      <c r="H276" s="2"/>
      <c r="I276" s="2"/>
      <c r="J276" s="644"/>
      <c r="K276" s="644"/>
      <c r="L276" s="644"/>
      <c r="M276" s="644"/>
      <c r="N276" s="644"/>
      <c r="O276" s="644"/>
      <c r="P276" s="644"/>
      <c r="Q276" s="376"/>
      <c r="R276" s="376"/>
      <c r="S276" s="376"/>
      <c r="T276" s="376"/>
      <c r="U276" s="376"/>
      <c r="V276" s="376"/>
      <c r="W276" s="377"/>
      <c r="X276" s="376"/>
      <c r="Y276" s="377"/>
      <c r="Z276" s="376"/>
      <c r="AA276" s="377"/>
      <c r="AB276" s="376"/>
      <c r="AC276" s="377"/>
      <c r="AD276" s="378"/>
    </row>
    <row r="277" spans="1:30" s="379" customFormat="1" x14ac:dyDescent="0.25">
      <c r="A277" s="2"/>
      <c r="B277" s="2"/>
      <c r="C277" s="2"/>
      <c r="D277" s="2"/>
      <c r="E277" s="2"/>
      <c r="F277" s="2"/>
      <c r="G277" s="2"/>
      <c r="H277" s="2"/>
      <c r="I277" s="2"/>
      <c r="J277" s="644"/>
      <c r="K277" s="644"/>
      <c r="L277" s="644"/>
      <c r="M277" s="644"/>
      <c r="N277" s="644"/>
      <c r="O277" s="644"/>
      <c r="P277" s="644"/>
      <c r="Q277" s="376"/>
      <c r="R277" s="376"/>
      <c r="S277" s="376"/>
      <c r="T277" s="376"/>
      <c r="U277" s="376"/>
      <c r="V277" s="376"/>
      <c r="W277" s="377"/>
      <c r="X277" s="376"/>
      <c r="Y277" s="377"/>
      <c r="Z277" s="376"/>
      <c r="AA277" s="377"/>
      <c r="AB277" s="376"/>
      <c r="AC277" s="377"/>
      <c r="AD277" s="378"/>
    </row>
    <row r="278" spans="1:30" s="379" customFormat="1" x14ac:dyDescent="0.25">
      <c r="A278" s="2"/>
      <c r="B278" s="2"/>
      <c r="C278" s="2"/>
      <c r="D278" s="2"/>
      <c r="E278" s="2"/>
      <c r="F278" s="2"/>
      <c r="G278" s="2"/>
      <c r="H278" s="2"/>
      <c r="I278" s="2"/>
      <c r="J278" s="644"/>
      <c r="K278" s="644"/>
      <c r="L278" s="644"/>
      <c r="M278" s="644"/>
      <c r="N278" s="644"/>
      <c r="O278" s="644"/>
      <c r="P278" s="644"/>
      <c r="Q278" s="376"/>
      <c r="R278" s="376"/>
      <c r="S278" s="376"/>
      <c r="T278" s="376"/>
      <c r="U278" s="376"/>
      <c r="V278" s="376"/>
      <c r="W278" s="377"/>
      <c r="X278" s="376"/>
      <c r="Y278" s="377"/>
      <c r="Z278" s="376"/>
      <c r="AA278" s="377"/>
      <c r="AB278" s="376"/>
      <c r="AC278" s="377"/>
      <c r="AD278" s="378"/>
    </row>
    <row r="279" spans="1:30" s="379" customFormat="1" x14ac:dyDescent="0.25">
      <c r="A279" s="2"/>
      <c r="B279" s="2"/>
      <c r="C279" s="2"/>
      <c r="D279" s="2"/>
      <c r="E279" s="2"/>
      <c r="F279" s="2"/>
      <c r="G279" s="2"/>
      <c r="H279" s="2"/>
      <c r="I279" s="2"/>
      <c r="J279" s="644"/>
      <c r="K279" s="644"/>
      <c r="L279" s="644"/>
      <c r="M279" s="644"/>
      <c r="N279" s="644"/>
      <c r="O279" s="644"/>
      <c r="P279" s="644"/>
      <c r="Q279" s="376"/>
      <c r="R279" s="376"/>
      <c r="S279" s="376"/>
      <c r="T279" s="376"/>
      <c r="U279" s="376"/>
      <c r="V279" s="376"/>
      <c r="W279" s="377"/>
      <c r="X279" s="376"/>
      <c r="Y279" s="377"/>
      <c r="Z279" s="376"/>
      <c r="AA279" s="377"/>
      <c r="AB279" s="376"/>
      <c r="AC279" s="377"/>
      <c r="AD279" s="378"/>
    </row>
    <row r="280" spans="1:30" s="379" customFormat="1" x14ac:dyDescent="0.25">
      <c r="A280" s="2"/>
      <c r="B280" s="2"/>
      <c r="C280" s="2"/>
      <c r="D280" s="2"/>
      <c r="E280" s="2"/>
      <c r="F280" s="2"/>
      <c r="G280" s="2"/>
      <c r="H280" s="2"/>
      <c r="I280" s="2"/>
      <c r="J280" s="644"/>
      <c r="K280" s="644"/>
      <c r="L280" s="644"/>
      <c r="M280" s="644"/>
      <c r="N280" s="644"/>
      <c r="O280" s="644"/>
      <c r="P280" s="644"/>
      <c r="Q280" s="376"/>
      <c r="R280" s="376"/>
      <c r="S280" s="376"/>
      <c r="T280" s="376"/>
      <c r="U280" s="376"/>
      <c r="V280" s="376"/>
      <c r="W280" s="377"/>
      <c r="X280" s="376"/>
      <c r="Y280" s="377"/>
      <c r="Z280" s="376"/>
      <c r="AA280" s="377"/>
      <c r="AB280" s="376"/>
      <c r="AC280" s="377"/>
      <c r="AD280" s="378"/>
    </row>
    <row r="281" spans="1:30" s="379" customFormat="1" x14ac:dyDescent="0.25">
      <c r="A281" s="2"/>
      <c r="B281" s="2"/>
      <c r="C281" s="2"/>
      <c r="D281" s="2"/>
      <c r="E281" s="2"/>
      <c r="F281" s="2"/>
      <c r="G281" s="2"/>
      <c r="H281" s="2"/>
      <c r="I281" s="2"/>
      <c r="J281" s="644"/>
      <c r="K281" s="644"/>
      <c r="L281" s="644"/>
      <c r="M281" s="644"/>
      <c r="N281" s="644"/>
      <c r="O281" s="644"/>
      <c r="P281" s="644"/>
      <c r="Q281" s="376"/>
      <c r="R281" s="376"/>
      <c r="S281" s="376"/>
      <c r="T281" s="376"/>
      <c r="U281" s="376"/>
      <c r="V281" s="376"/>
      <c r="W281" s="377"/>
      <c r="X281" s="376"/>
      <c r="Y281" s="377"/>
      <c r="Z281" s="376"/>
      <c r="AA281" s="377"/>
      <c r="AB281" s="376"/>
      <c r="AC281" s="377"/>
      <c r="AD281" s="378"/>
    </row>
    <row r="282" spans="1:30" s="379" customFormat="1" x14ac:dyDescent="0.25">
      <c r="A282" s="2"/>
      <c r="B282" s="2"/>
      <c r="C282" s="2"/>
      <c r="D282" s="2"/>
      <c r="E282" s="2"/>
      <c r="F282" s="2"/>
      <c r="G282" s="2"/>
      <c r="H282" s="2"/>
      <c r="I282" s="2"/>
      <c r="J282" s="644"/>
      <c r="K282" s="644"/>
      <c r="L282" s="644"/>
      <c r="M282" s="644"/>
      <c r="N282" s="644"/>
      <c r="O282" s="644"/>
      <c r="P282" s="644"/>
      <c r="Q282" s="376"/>
      <c r="R282" s="376"/>
      <c r="S282" s="376"/>
      <c r="T282" s="376"/>
      <c r="U282" s="376"/>
      <c r="V282" s="376"/>
      <c r="W282" s="377"/>
      <c r="X282" s="376"/>
      <c r="Y282" s="377"/>
      <c r="Z282" s="376"/>
      <c r="AA282" s="377"/>
      <c r="AB282" s="376"/>
      <c r="AC282" s="377"/>
      <c r="AD282" s="378"/>
    </row>
    <row r="283" spans="1:30" s="379" customFormat="1" x14ac:dyDescent="0.25">
      <c r="A283" s="2"/>
      <c r="B283" s="2"/>
      <c r="C283" s="2"/>
      <c r="D283" s="2"/>
      <c r="E283" s="2"/>
      <c r="F283" s="2"/>
      <c r="G283" s="2"/>
      <c r="H283" s="2"/>
      <c r="I283" s="2"/>
      <c r="J283" s="644"/>
      <c r="K283" s="644"/>
      <c r="L283" s="644"/>
      <c r="M283" s="644"/>
      <c r="N283" s="644"/>
      <c r="O283" s="644"/>
      <c r="P283" s="644"/>
      <c r="Q283" s="376"/>
      <c r="R283" s="376"/>
      <c r="S283" s="376"/>
      <c r="T283" s="376"/>
      <c r="U283" s="376"/>
      <c r="V283" s="376"/>
      <c r="W283" s="377"/>
      <c r="X283" s="376"/>
      <c r="Y283" s="377"/>
      <c r="Z283" s="376"/>
      <c r="AA283" s="377"/>
      <c r="AB283" s="376"/>
      <c r="AC283" s="377"/>
      <c r="AD283" s="378"/>
    </row>
    <row r="284" spans="1:30" s="379" customFormat="1" x14ac:dyDescent="0.25">
      <c r="A284" s="2"/>
      <c r="B284" s="2"/>
      <c r="C284" s="2"/>
      <c r="D284" s="2"/>
      <c r="E284" s="2"/>
      <c r="F284" s="2"/>
      <c r="G284" s="2"/>
      <c r="H284" s="2"/>
      <c r="I284" s="2"/>
      <c r="J284" s="644"/>
      <c r="K284" s="644"/>
      <c r="L284" s="644"/>
      <c r="M284" s="644"/>
      <c r="N284" s="644"/>
      <c r="O284" s="644"/>
      <c r="P284" s="644"/>
      <c r="Q284" s="376"/>
      <c r="R284" s="376"/>
      <c r="S284" s="376"/>
      <c r="T284" s="376"/>
      <c r="U284" s="376"/>
      <c r="V284" s="376"/>
      <c r="W284" s="377"/>
      <c r="X284" s="376"/>
      <c r="Y284" s="377"/>
      <c r="Z284" s="376"/>
      <c r="AA284" s="377"/>
      <c r="AB284" s="376"/>
      <c r="AC284" s="377"/>
      <c r="AD284" s="378"/>
    </row>
    <row r="285" spans="1:30" s="379" customFormat="1" x14ac:dyDescent="0.25">
      <c r="A285" s="2"/>
      <c r="B285" s="2"/>
      <c r="C285" s="2"/>
      <c r="D285" s="2"/>
      <c r="E285" s="2"/>
      <c r="F285" s="2"/>
      <c r="G285" s="2"/>
      <c r="H285" s="2"/>
      <c r="I285" s="2"/>
      <c r="J285" s="644"/>
      <c r="K285" s="644"/>
      <c r="L285" s="644"/>
      <c r="M285" s="644"/>
      <c r="N285" s="644"/>
      <c r="O285" s="644"/>
      <c r="P285" s="644"/>
      <c r="Q285" s="376"/>
      <c r="R285" s="376"/>
      <c r="S285" s="376"/>
      <c r="T285" s="376"/>
      <c r="U285" s="376"/>
      <c r="V285" s="376"/>
      <c r="W285" s="377"/>
      <c r="X285" s="376"/>
      <c r="Y285" s="377"/>
      <c r="Z285" s="376"/>
      <c r="AA285" s="377"/>
      <c r="AB285" s="376"/>
      <c r="AC285" s="377"/>
      <c r="AD285" s="378"/>
    </row>
    <row r="286" spans="1:30" s="379" customFormat="1" x14ac:dyDescent="0.25">
      <c r="A286" s="2"/>
      <c r="B286" s="2"/>
      <c r="C286" s="2"/>
      <c r="D286" s="2"/>
      <c r="E286" s="2"/>
      <c r="F286" s="2"/>
      <c r="G286" s="2"/>
      <c r="H286" s="2"/>
      <c r="I286" s="2"/>
      <c r="J286" s="644"/>
      <c r="K286" s="644"/>
      <c r="L286" s="644"/>
      <c r="M286" s="644"/>
      <c r="N286" s="644"/>
      <c r="O286" s="644"/>
      <c r="P286" s="644"/>
      <c r="Q286" s="376"/>
      <c r="R286" s="376"/>
      <c r="S286" s="376"/>
      <c r="T286" s="376"/>
      <c r="U286" s="376"/>
      <c r="V286" s="376"/>
      <c r="W286" s="377"/>
      <c r="X286" s="376"/>
      <c r="Y286" s="377"/>
      <c r="Z286" s="376"/>
      <c r="AA286" s="377"/>
      <c r="AB286" s="376"/>
      <c r="AC286" s="377"/>
      <c r="AD286" s="378"/>
    </row>
    <row r="287" spans="1:30" s="379" customFormat="1" x14ac:dyDescent="0.25">
      <c r="A287" s="2"/>
      <c r="B287" s="2"/>
      <c r="C287" s="2"/>
      <c r="D287" s="2"/>
      <c r="E287" s="2"/>
      <c r="F287" s="2"/>
      <c r="G287" s="2"/>
      <c r="H287" s="2"/>
      <c r="I287" s="2"/>
      <c r="J287" s="644"/>
      <c r="K287" s="644"/>
      <c r="L287" s="644"/>
      <c r="M287" s="644"/>
      <c r="N287" s="644"/>
      <c r="O287" s="644"/>
      <c r="P287" s="644"/>
      <c r="Q287" s="376"/>
      <c r="R287" s="376"/>
      <c r="S287" s="376"/>
      <c r="T287" s="376"/>
      <c r="U287" s="376"/>
      <c r="V287" s="376"/>
      <c r="W287" s="377"/>
      <c r="X287" s="376"/>
      <c r="Y287" s="377"/>
      <c r="Z287" s="376"/>
      <c r="AA287" s="377"/>
      <c r="AB287" s="376"/>
      <c r="AC287" s="377"/>
      <c r="AD287" s="378"/>
    </row>
    <row r="288" spans="1:30" s="379" customFormat="1" x14ac:dyDescent="0.25">
      <c r="A288" s="2"/>
      <c r="B288" s="2"/>
      <c r="C288" s="2"/>
      <c r="D288" s="2"/>
      <c r="E288" s="2"/>
      <c r="F288" s="2"/>
      <c r="G288" s="2"/>
      <c r="H288" s="2"/>
      <c r="I288" s="2"/>
      <c r="J288" s="644"/>
      <c r="K288" s="644"/>
      <c r="L288" s="644"/>
      <c r="M288" s="644"/>
      <c r="N288" s="644"/>
      <c r="O288" s="644"/>
      <c r="P288" s="644"/>
      <c r="Q288" s="376"/>
      <c r="R288" s="376"/>
      <c r="S288" s="376"/>
      <c r="T288" s="376"/>
      <c r="U288" s="376"/>
      <c r="V288" s="376"/>
      <c r="W288" s="377"/>
      <c r="X288" s="376"/>
      <c r="Y288" s="377"/>
      <c r="Z288" s="376"/>
      <c r="AA288" s="377"/>
      <c r="AB288" s="376"/>
      <c r="AC288" s="377"/>
      <c r="AD288" s="378"/>
    </row>
    <row r="289" spans="1:30" s="379" customFormat="1" x14ac:dyDescent="0.25">
      <c r="A289" s="2"/>
      <c r="B289" s="2"/>
      <c r="C289" s="2"/>
      <c r="D289" s="2"/>
      <c r="E289" s="2"/>
      <c r="F289" s="2"/>
      <c r="G289" s="2"/>
      <c r="H289" s="2"/>
      <c r="I289" s="2"/>
      <c r="J289" s="644"/>
      <c r="K289" s="644"/>
      <c r="L289" s="644"/>
      <c r="M289" s="644"/>
      <c r="N289" s="644"/>
      <c r="O289" s="644"/>
      <c r="P289" s="644"/>
      <c r="Q289" s="376"/>
      <c r="R289" s="376"/>
      <c r="S289" s="376"/>
      <c r="T289" s="376"/>
      <c r="U289" s="376"/>
      <c r="V289" s="376"/>
      <c r="W289" s="377"/>
      <c r="X289" s="376"/>
      <c r="Y289" s="377"/>
      <c r="Z289" s="376"/>
      <c r="AA289" s="377"/>
      <c r="AB289" s="376"/>
      <c r="AC289" s="377"/>
      <c r="AD289" s="378"/>
    </row>
    <row r="290" spans="1:30" s="379" customFormat="1" x14ac:dyDescent="0.25">
      <c r="A290" s="2"/>
      <c r="B290" s="2"/>
      <c r="C290" s="2"/>
      <c r="D290" s="2"/>
      <c r="E290" s="2"/>
      <c r="F290" s="2"/>
      <c r="G290" s="2"/>
      <c r="H290" s="2"/>
      <c r="I290" s="2"/>
      <c r="J290" s="644"/>
      <c r="K290" s="644"/>
      <c r="L290" s="644"/>
      <c r="M290" s="644"/>
      <c r="N290" s="644"/>
      <c r="O290" s="644"/>
      <c r="P290" s="644"/>
      <c r="Q290" s="376"/>
      <c r="R290" s="376"/>
      <c r="S290" s="376"/>
      <c r="T290" s="376"/>
      <c r="U290" s="376"/>
      <c r="V290" s="376"/>
      <c r="W290" s="377"/>
      <c r="X290" s="376"/>
      <c r="Y290" s="377"/>
      <c r="Z290" s="376"/>
      <c r="AA290" s="377"/>
      <c r="AB290" s="376"/>
      <c r="AC290" s="377"/>
      <c r="AD290" s="378"/>
    </row>
    <row r="291" spans="1:30" s="379" customFormat="1" x14ac:dyDescent="0.25">
      <c r="A291" s="2"/>
      <c r="B291" s="2"/>
      <c r="C291" s="2"/>
      <c r="D291" s="2"/>
      <c r="E291" s="2"/>
      <c r="F291" s="2"/>
      <c r="G291" s="2"/>
      <c r="H291" s="2"/>
      <c r="I291" s="2"/>
      <c r="J291" s="644"/>
      <c r="K291" s="644"/>
      <c r="L291" s="644"/>
      <c r="M291" s="644"/>
      <c r="N291" s="644"/>
      <c r="O291" s="644"/>
      <c r="P291" s="644"/>
      <c r="Q291" s="376"/>
      <c r="R291" s="376"/>
      <c r="S291" s="376"/>
      <c r="T291" s="376"/>
      <c r="U291" s="376"/>
      <c r="V291" s="376"/>
      <c r="W291" s="377"/>
      <c r="X291" s="376"/>
      <c r="Y291" s="377"/>
      <c r="Z291" s="376"/>
      <c r="AA291" s="377"/>
      <c r="AB291" s="376"/>
      <c r="AC291" s="377"/>
      <c r="AD291" s="378"/>
    </row>
    <row r="292" spans="1:30" s="379" customFormat="1" x14ac:dyDescent="0.25">
      <c r="A292" s="2"/>
      <c r="B292" s="2"/>
      <c r="C292" s="2"/>
      <c r="D292" s="2"/>
      <c r="E292" s="2"/>
      <c r="F292" s="2"/>
      <c r="G292" s="2"/>
      <c r="H292" s="2"/>
      <c r="I292" s="2"/>
      <c r="J292" s="644"/>
      <c r="K292" s="644"/>
      <c r="L292" s="644"/>
      <c r="M292" s="644"/>
      <c r="N292" s="644"/>
      <c r="O292" s="644"/>
      <c r="P292" s="644"/>
      <c r="Q292" s="376"/>
      <c r="R292" s="376"/>
      <c r="S292" s="376"/>
      <c r="T292" s="376"/>
      <c r="U292" s="376"/>
      <c r="V292" s="376"/>
      <c r="W292" s="377"/>
      <c r="X292" s="376"/>
      <c r="Y292" s="377"/>
      <c r="Z292" s="376"/>
      <c r="AA292" s="377"/>
      <c r="AB292" s="376"/>
      <c r="AC292" s="377"/>
      <c r="AD292" s="378"/>
    </row>
    <row r="293" spans="1:30" s="379" customFormat="1" x14ac:dyDescent="0.25">
      <c r="A293" s="2"/>
      <c r="B293" s="2"/>
      <c r="C293" s="2"/>
      <c r="D293" s="2"/>
      <c r="E293" s="2"/>
      <c r="F293" s="2"/>
      <c r="G293" s="2"/>
      <c r="H293" s="2"/>
      <c r="I293" s="2"/>
      <c r="J293" s="644"/>
      <c r="K293" s="644"/>
      <c r="L293" s="644"/>
      <c r="M293" s="644"/>
      <c r="N293" s="644"/>
      <c r="O293" s="644"/>
      <c r="P293" s="644"/>
      <c r="Q293" s="376"/>
      <c r="R293" s="376"/>
      <c r="S293" s="376"/>
      <c r="T293" s="376"/>
      <c r="U293" s="376"/>
      <c r="V293" s="376"/>
      <c r="W293" s="377"/>
      <c r="X293" s="376"/>
      <c r="Y293" s="377"/>
      <c r="Z293" s="376"/>
      <c r="AA293" s="377"/>
      <c r="AB293" s="376"/>
      <c r="AC293" s="377"/>
      <c r="AD293" s="378"/>
    </row>
    <row r="294" spans="1:30" s="379" customFormat="1" x14ac:dyDescent="0.25">
      <c r="A294" s="2"/>
      <c r="B294" s="2"/>
      <c r="C294" s="2"/>
      <c r="D294" s="2"/>
      <c r="E294" s="2"/>
      <c r="F294" s="2"/>
      <c r="G294" s="2"/>
      <c r="H294" s="2"/>
      <c r="I294" s="2"/>
      <c r="J294" s="644"/>
      <c r="K294" s="644"/>
      <c r="L294" s="644"/>
      <c r="M294" s="644"/>
      <c r="N294" s="644"/>
      <c r="O294" s="644"/>
      <c r="P294" s="644"/>
      <c r="Q294" s="376"/>
      <c r="R294" s="376"/>
      <c r="S294" s="376"/>
      <c r="T294" s="376"/>
      <c r="U294" s="376"/>
      <c r="V294" s="376"/>
      <c r="W294" s="377"/>
      <c r="X294" s="376"/>
      <c r="Y294" s="377"/>
      <c r="Z294" s="376"/>
      <c r="AA294" s="377"/>
      <c r="AB294" s="376"/>
      <c r="AC294" s="377"/>
      <c r="AD294" s="378"/>
    </row>
    <row r="295" spans="1:30" s="379" customFormat="1" x14ac:dyDescent="0.25">
      <c r="A295" s="2"/>
      <c r="B295" s="2"/>
      <c r="C295" s="2"/>
      <c r="D295" s="2"/>
      <c r="E295" s="2"/>
      <c r="F295" s="2"/>
      <c r="G295" s="2"/>
      <c r="H295" s="2"/>
      <c r="I295" s="2"/>
      <c r="J295" s="644"/>
      <c r="K295" s="644"/>
      <c r="L295" s="644"/>
      <c r="M295" s="644"/>
      <c r="N295" s="644"/>
      <c r="O295" s="644"/>
      <c r="P295" s="644"/>
      <c r="Q295" s="376"/>
      <c r="R295" s="376"/>
      <c r="S295" s="376"/>
      <c r="T295" s="376"/>
      <c r="U295" s="376"/>
      <c r="V295" s="376"/>
      <c r="W295" s="377"/>
      <c r="X295" s="376"/>
      <c r="Y295" s="377"/>
      <c r="Z295" s="376"/>
      <c r="AA295" s="377"/>
      <c r="AB295" s="376"/>
      <c r="AC295" s="377"/>
      <c r="AD295" s="378"/>
    </row>
    <row r="296" spans="1:30" s="379" customFormat="1" x14ac:dyDescent="0.25">
      <c r="A296" s="2"/>
      <c r="B296" s="2"/>
      <c r="C296" s="2"/>
      <c r="D296" s="2"/>
      <c r="E296" s="2"/>
      <c r="F296" s="2"/>
      <c r="G296" s="2"/>
      <c r="H296" s="2"/>
      <c r="I296" s="2"/>
      <c r="J296" s="644"/>
      <c r="K296" s="644"/>
      <c r="L296" s="644"/>
      <c r="M296" s="644"/>
      <c r="N296" s="644"/>
      <c r="O296" s="644"/>
      <c r="P296" s="644"/>
      <c r="Q296" s="376"/>
      <c r="R296" s="376"/>
      <c r="S296" s="376"/>
      <c r="T296" s="376"/>
      <c r="U296" s="376"/>
      <c r="V296" s="376"/>
      <c r="W296" s="377"/>
      <c r="X296" s="376"/>
      <c r="Y296" s="377"/>
      <c r="Z296" s="376"/>
      <c r="AA296" s="377"/>
      <c r="AB296" s="376"/>
      <c r="AC296" s="377"/>
      <c r="AD296" s="378"/>
    </row>
    <row r="297" spans="1:30" s="379" customFormat="1" x14ac:dyDescent="0.25">
      <c r="A297" s="2"/>
      <c r="B297" s="2"/>
      <c r="C297" s="2"/>
      <c r="D297" s="2"/>
      <c r="E297" s="2"/>
      <c r="F297" s="2"/>
      <c r="G297" s="2"/>
      <c r="H297" s="2"/>
      <c r="I297" s="2"/>
      <c r="J297" s="644"/>
      <c r="K297" s="644"/>
      <c r="L297" s="644"/>
      <c r="M297" s="644"/>
      <c r="N297" s="644"/>
      <c r="O297" s="644"/>
      <c r="P297" s="644"/>
      <c r="Q297" s="376"/>
      <c r="R297" s="376"/>
      <c r="S297" s="376"/>
      <c r="T297" s="376"/>
      <c r="U297" s="376"/>
      <c r="V297" s="376"/>
      <c r="W297" s="377"/>
      <c r="X297" s="376"/>
      <c r="Y297" s="377"/>
      <c r="Z297" s="376"/>
      <c r="AA297" s="377"/>
      <c r="AB297" s="376"/>
      <c r="AC297" s="377"/>
      <c r="AD297" s="378"/>
    </row>
    <row r="298" spans="1:30" s="379" customFormat="1" x14ac:dyDescent="0.25">
      <c r="A298" s="2"/>
      <c r="B298" s="2"/>
      <c r="C298" s="2"/>
      <c r="D298" s="2"/>
      <c r="E298" s="2"/>
      <c r="F298" s="2"/>
      <c r="G298" s="2"/>
      <c r="H298" s="2"/>
      <c r="I298" s="2"/>
      <c r="J298" s="644"/>
      <c r="K298" s="644"/>
      <c r="L298" s="644"/>
      <c r="M298" s="644"/>
      <c r="N298" s="644"/>
      <c r="O298" s="644"/>
      <c r="P298" s="644"/>
      <c r="Q298" s="376"/>
      <c r="R298" s="376"/>
      <c r="S298" s="376"/>
      <c r="T298" s="376"/>
      <c r="U298" s="376"/>
      <c r="V298" s="376"/>
      <c r="W298" s="377"/>
      <c r="X298" s="376"/>
      <c r="Y298" s="377"/>
      <c r="Z298" s="376"/>
      <c r="AA298" s="377"/>
      <c r="AB298" s="376"/>
      <c r="AC298" s="377"/>
      <c r="AD298" s="378"/>
    </row>
    <row r="299" spans="1:30" s="379" customFormat="1" x14ac:dyDescent="0.25">
      <c r="A299" s="2"/>
      <c r="B299" s="2"/>
      <c r="C299" s="2"/>
      <c r="D299" s="2"/>
      <c r="E299" s="2"/>
      <c r="F299" s="2"/>
      <c r="G299" s="2"/>
      <c r="H299" s="2"/>
      <c r="I299" s="2"/>
      <c r="J299" s="644"/>
      <c r="K299" s="644"/>
      <c r="L299" s="644"/>
      <c r="M299" s="644"/>
      <c r="N299" s="644"/>
      <c r="O299" s="644"/>
      <c r="P299" s="644"/>
      <c r="Q299" s="376"/>
      <c r="R299" s="376"/>
      <c r="S299" s="376"/>
      <c r="T299" s="376"/>
      <c r="U299" s="376"/>
      <c r="V299" s="376"/>
      <c r="W299" s="377"/>
      <c r="X299" s="376"/>
      <c r="Y299" s="377"/>
      <c r="Z299" s="376"/>
      <c r="AA299" s="377"/>
      <c r="AB299" s="376"/>
      <c r="AC299" s="377"/>
      <c r="AD299" s="378"/>
    </row>
    <row r="300" spans="1:30" s="379" customFormat="1" x14ac:dyDescent="0.25">
      <c r="A300" s="2"/>
      <c r="B300" s="2"/>
      <c r="C300" s="2"/>
      <c r="D300" s="2"/>
      <c r="E300" s="2"/>
      <c r="F300" s="2"/>
      <c r="G300" s="2"/>
      <c r="H300" s="2"/>
      <c r="I300" s="2"/>
      <c r="J300" s="644"/>
      <c r="K300" s="644"/>
      <c r="L300" s="644"/>
      <c r="M300" s="644"/>
      <c r="N300" s="644"/>
      <c r="O300" s="644"/>
      <c r="P300" s="644"/>
      <c r="Q300" s="376"/>
      <c r="R300" s="376"/>
      <c r="S300" s="376"/>
      <c r="T300" s="376"/>
      <c r="U300" s="376"/>
      <c r="V300" s="376"/>
      <c r="W300" s="377"/>
      <c r="X300" s="376"/>
      <c r="Y300" s="377"/>
      <c r="Z300" s="376"/>
      <c r="AA300" s="377"/>
      <c r="AB300" s="376"/>
      <c r="AC300" s="377"/>
      <c r="AD300" s="378"/>
    </row>
    <row r="301" spans="1:30" s="379" customFormat="1" x14ac:dyDescent="0.25">
      <c r="A301" s="2"/>
      <c r="B301" s="2"/>
      <c r="C301" s="2"/>
      <c r="D301" s="2"/>
      <c r="E301" s="2"/>
      <c r="F301" s="2"/>
      <c r="G301" s="2"/>
      <c r="H301" s="2"/>
      <c r="I301" s="2"/>
      <c r="J301" s="644"/>
      <c r="K301" s="644"/>
      <c r="L301" s="644"/>
      <c r="M301" s="644"/>
      <c r="N301" s="644"/>
      <c r="O301" s="644"/>
      <c r="P301" s="644"/>
      <c r="Q301" s="376"/>
      <c r="R301" s="376"/>
      <c r="S301" s="376"/>
      <c r="T301" s="376"/>
      <c r="U301" s="376"/>
      <c r="V301" s="376"/>
      <c r="W301" s="377"/>
      <c r="X301" s="376"/>
      <c r="Y301" s="377"/>
      <c r="Z301" s="376"/>
      <c r="AA301" s="377"/>
      <c r="AB301" s="376"/>
      <c r="AC301" s="377"/>
      <c r="AD301" s="378"/>
    </row>
    <row r="302" spans="1:30" s="379" customFormat="1" x14ac:dyDescent="0.25">
      <c r="A302" s="2"/>
      <c r="B302" s="2"/>
      <c r="C302" s="2"/>
      <c r="D302" s="2"/>
      <c r="E302" s="2"/>
      <c r="F302" s="2"/>
      <c r="G302" s="2"/>
      <c r="H302" s="2"/>
      <c r="I302" s="2"/>
      <c r="J302" s="644"/>
      <c r="K302" s="644"/>
      <c r="L302" s="644"/>
      <c r="M302" s="644"/>
      <c r="N302" s="644"/>
      <c r="O302" s="644"/>
      <c r="P302" s="644"/>
      <c r="Q302" s="376"/>
      <c r="R302" s="376"/>
      <c r="S302" s="376"/>
      <c r="T302" s="376"/>
      <c r="U302" s="376"/>
      <c r="V302" s="376"/>
      <c r="W302" s="377"/>
      <c r="X302" s="376"/>
      <c r="Y302" s="377"/>
      <c r="Z302" s="376"/>
      <c r="AA302" s="377"/>
      <c r="AB302" s="376"/>
      <c r="AC302" s="377"/>
      <c r="AD302" s="378"/>
    </row>
    <row r="303" spans="1:30" s="379" customFormat="1" x14ac:dyDescent="0.25">
      <c r="A303" s="2"/>
      <c r="B303" s="2"/>
      <c r="C303" s="2"/>
      <c r="D303" s="2"/>
      <c r="E303" s="2"/>
      <c r="F303" s="2"/>
      <c r="G303" s="2"/>
      <c r="H303" s="2"/>
      <c r="I303" s="2"/>
      <c r="J303" s="644"/>
      <c r="K303" s="644"/>
      <c r="L303" s="644"/>
      <c r="M303" s="644"/>
      <c r="N303" s="644"/>
      <c r="O303" s="644"/>
      <c r="P303" s="644"/>
      <c r="Q303" s="376"/>
      <c r="R303" s="376"/>
      <c r="S303" s="376"/>
      <c r="T303" s="376"/>
      <c r="U303" s="376"/>
      <c r="V303" s="376"/>
      <c r="W303" s="377"/>
      <c r="X303" s="376"/>
      <c r="Y303" s="377"/>
      <c r="Z303" s="376"/>
      <c r="AA303" s="377"/>
      <c r="AB303" s="376"/>
      <c r="AC303" s="377"/>
      <c r="AD303" s="378"/>
    </row>
    <row r="304" spans="1:30" s="379" customFormat="1" x14ac:dyDescent="0.25">
      <c r="A304" s="2"/>
      <c r="B304" s="2"/>
      <c r="C304" s="2"/>
      <c r="D304" s="2"/>
      <c r="E304" s="2"/>
      <c r="F304" s="2"/>
      <c r="G304" s="2"/>
      <c r="H304" s="2"/>
      <c r="I304" s="2"/>
      <c r="J304" s="644"/>
      <c r="K304" s="644"/>
      <c r="L304" s="644"/>
      <c r="M304" s="644"/>
      <c r="N304" s="644"/>
      <c r="O304" s="644"/>
      <c r="P304" s="644"/>
      <c r="Q304" s="376"/>
      <c r="R304" s="376"/>
      <c r="S304" s="376"/>
      <c r="T304" s="376"/>
      <c r="U304" s="376"/>
      <c r="V304" s="376"/>
      <c r="W304" s="377"/>
      <c r="X304" s="376"/>
      <c r="Y304" s="377"/>
      <c r="Z304" s="376"/>
      <c r="AA304" s="377"/>
      <c r="AB304" s="376"/>
      <c r="AC304" s="377"/>
      <c r="AD304" s="378"/>
    </row>
    <row r="305" spans="1:30" s="379" customFormat="1" x14ac:dyDescent="0.25">
      <c r="A305" s="2"/>
      <c r="B305" s="2"/>
      <c r="C305" s="2"/>
      <c r="D305" s="2"/>
      <c r="E305" s="2"/>
      <c r="F305" s="2"/>
      <c r="G305" s="2"/>
      <c r="H305" s="2"/>
      <c r="I305" s="2"/>
      <c r="J305" s="644"/>
      <c r="K305" s="644"/>
      <c r="L305" s="644"/>
      <c r="M305" s="644"/>
      <c r="N305" s="644"/>
      <c r="O305" s="644"/>
      <c r="P305" s="644"/>
      <c r="Q305" s="376"/>
      <c r="R305" s="376"/>
      <c r="S305" s="376"/>
      <c r="T305" s="376"/>
      <c r="U305" s="376"/>
      <c r="V305" s="376"/>
      <c r="W305" s="377"/>
      <c r="X305" s="376"/>
      <c r="Y305" s="377"/>
      <c r="Z305" s="376"/>
      <c r="AA305" s="377"/>
      <c r="AB305" s="376"/>
      <c r="AC305" s="377"/>
      <c r="AD305" s="378"/>
    </row>
    <row r="306" spans="1:30" s="379" customFormat="1" x14ac:dyDescent="0.25">
      <c r="A306" s="2"/>
      <c r="B306" s="2"/>
      <c r="C306" s="2"/>
      <c r="D306" s="2"/>
      <c r="E306" s="2"/>
      <c r="F306" s="2"/>
      <c r="G306" s="2"/>
      <c r="H306" s="2"/>
      <c r="I306" s="2"/>
      <c r="J306" s="644"/>
      <c r="K306" s="644"/>
      <c r="L306" s="644"/>
      <c r="M306" s="644"/>
      <c r="N306" s="644"/>
      <c r="O306" s="644"/>
      <c r="P306" s="644"/>
      <c r="Q306" s="376"/>
      <c r="R306" s="376"/>
      <c r="S306" s="376"/>
      <c r="T306" s="376"/>
      <c r="U306" s="376"/>
      <c r="V306" s="376"/>
      <c r="W306" s="377"/>
      <c r="X306" s="376"/>
      <c r="Y306" s="377"/>
      <c r="Z306" s="376"/>
      <c r="AA306" s="377"/>
      <c r="AB306" s="376"/>
      <c r="AC306" s="377"/>
      <c r="AD306" s="378"/>
    </row>
    <row r="307" spans="1:30" s="379" customFormat="1" x14ac:dyDescent="0.25">
      <c r="A307" s="2"/>
      <c r="B307" s="2"/>
      <c r="C307" s="2"/>
      <c r="D307" s="2"/>
      <c r="E307" s="2"/>
      <c r="F307" s="2"/>
      <c r="G307" s="2"/>
      <c r="H307" s="2"/>
      <c r="I307" s="2"/>
      <c r="J307" s="644"/>
      <c r="K307" s="644"/>
      <c r="L307" s="644"/>
      <c r="M307" s="644"/>
      <c r="N307" s="644"/>
      <c r="O307" s="644"/>
      <c r="P307" s="644"/>
      <c r="Q307" s="376"/>
      <c r="R307" s="376"/>
      <c r="S307" s="376"/>
      <c r="T307" s="376"/>
      <c r="U307" s="376"/>
      <c r="V307" s="376"/>
      <c r="W307" s="377"/>
      <c r="X307" s="376"/>
      <c r="Y307" s="377"/>
      <c r="Z307" s="376"/>
      <c r="AA307" s="377"/>
      <c r="AB307" s="376"/>
      <c r="AC307" s="377"/>
      <c r="AD307" s="378"/>
    </row>
    <row r="308" spans="1:30" s="379" customFormat="1" x14ac:dyDescent="0.25">
      <c r="A308" s="2"/>
      <c r="B308" s="2"/>
      <c r="C308" s="2"/>
      <c r="D308" s="2"/>
      <c r="E308" s="2"/>
      <c r="F308" s="2"/>
      <c r="G308" s="2"/>
      <c r="H308" s="2"/>
      <c r="I308" s="2"/>
      <c r="J308" s="644"/>
      <c r="K308" s="644"/>
      <c r="L308" s="644"/>
      <c r="M308" s="644"/>
      <c r="N308" s="644"/>
      <c r="O308" s="644"/>
      <c r="P308" s="644"/>
      <c r="Q308" s="376"/>
      <c r="R308" s="376"/>
      <c r="S308" s="376"/>
      <c r="T308" s="376"/>
      <c r="U308" s="376"/>
      <c r="V308" s="376"/>
      <c r="W308" s="377"/>
      <c r="X308" s="376"/>
      <c r="Y308" s="377"/>
      <c r="Z308" s="376"/>
      <c r="AA308" s="377"/>
      <c r="AB308" s="376"/>
      <c r="AC308" s="377"/>
      <c r="AD308" s="378"/>
    </row>
    <row r="309" spans="1:30" s="379" customFormat="1" x14ac:dyDescent="0.25">
      <c r="A309" s="2"/>
      <c r="B309" s="2"/>
      <c r="C309" s="2"/>
      <c r="D309" s="2"/>
      <c r="E309" s="2"/>
      <c r="F309" s="2"/>
      <c r="G309" s="2"/>
      <c r="H309" s="2"/>
      <c r="I309" s="2"/>
      <c r="J309" s="644"/>
      <c r="K309" s="644"/>
      <c r="L309" s="644"/>
      <c r="M309" s="644"/>
      <c r="N309" s="644"/>
      <c r="O309" s="644"/>
      <c r="P309" s="644"/>
      <c r="Q309" s="376"/>
      <c r="R309" s="376"/>
      <c r="S309" s="376"/>
      <c r="T309" s="376"/>
      <c r="U309" s="376"/>
      <c r="V309" s="376"/>
      <c r="W309" s="377"/>
      <c r="X309" s="376"/>
      <c r="Y309" s="377"/>
      <c r="Z309" s="376"/>
      <c r="AA309" s="377"/>
      <c r="AB309" s="376"/>
      <c r="AC309" s="377"/>
      <c r="AD309" s="378"/>
    </row>
    <row r="310" spans="1:30" s="379" customFormat="1" x14ac:dyDescent="0.25">
      <c r="A310" s="2"/>
      <c r="B310" s="2"/>
      <c r="C310" s="2"/>
      <c r="D310" s="2"/>
      <c r="E310" s="2"/>
      <c r="F310" s="2"/>
      <c r="G310" s="2"/>
      <c r="H310" s="2"/>
      <c r="I310" s="2"/>
      <c r="J310" s="644"/>
      <c r="K310" s="644"/>
      <c r="L310" s="644"/>
      <c r="M310" s="644"/>
      <c r="N310" s="644"/>
      <c r="O310" s="644"/>
      <c r="P310" s="644"/>
      <c r="Q310" s="376"/>
      <c r="R310" s="376"/>
      <c r="S310" s="376"/>
      <c r="T310" s="376"/>
      <c r="U310" s="376"/>
      <c r="V310" s="376"/>
      <c r="W310" s="377"/>
      <c r="X310" s="376"/>
      <c r="Y310" s="377"/>
      <c r="Z310" s="376"/>
      <c r="AA310" s="377"/>
      <c r="AB310" s="376"/>
      <c r="AC310" s="377"/>
      <c r="AD310" s="378"/>
    </row>
    <row r="311" spans="1:30" s="379" customFormat="1" x14ac:dyDescent="0.25">
      <c r="A311" s="2"/>
      <c r="B311" s="2"/>
      <c r="C311" s="2"/>
      <c r="D311" s="2"/>
      <c r="E311" s="2"/>
      <c r="F311" s="2"/>
      <c r="G311" s="2"/>
      <c r="H311" s="2"/>
      <c r="I311" s="2"/>
      <c r="J311" s="644"/>
      <c r="K311" s="644"/>
      <c r="L311" s="644"/>
      <c r="M311" s="644"/>
      <c r="N311" s="644"/>
      <c r="O311" s="644"/>
      <c r="P311" s="644"/>
      <c r="Q311" s="376"/>
      <c r="R311" s="376"/>
      <c r="S311" s="376"/>
      <c r="T311" s="376"/>
      <c r="U311" s="376"/>
      <c r="V311" s="376"/>
      <c r="W311" s="377"/>
      <c r="X311" s="376"/>
      <c r="Y311" s="377"/>
      <c r="Z311" s="376"/>
      <c r="AA311" s="377"/>
      <c r="AB311" s="376"/>
      <c r="AC311" s="377"/>
      <c r="AD311" s="378"/>
    </row>
    <row r="312" spans="1:30" s="379" customFormat="1" x14ac:dyDescent="0.25">
      <c r="A312" s="2"/>
      <c r="B312" s="2"/>
      <c r="C312" s="2"/>
      <c r="D312" s="2"/>
      <c r="E312" s="2"/>
      <c r="F312" s="2"/>
      <c r="G312" s="2"/>
      <c r="H312" s="2"/>
      <c r="I312" s="2"/>
      <c r="J312" s="644"/>
      <c r="K312" s="644"/>
      <c r="L312" s="644"/>
      <c r="M312" s="644"/>
      <c r="N312" s="644"/>
      <c r="O312" s="644"/>
      <c r="P312" s="644"/>
      <c r="Q312" s="376"/>
      <c r="R312" s="376"/>
      <c r="S312" s="376"/>
      <c r="T312" s="376"/>
      <c r="U312" s="376"/>
      <c r="V312" s="376"/>
      <c r="W312" s="377"/>
      <c r="X312" s="376"/>
      <c r="Y312" s="377"/>
      <c r="Z312" s="376"/>
      <c r="AA312" s="377"/>
      <c r="AB312" s="376"/>
      <c r="AC312" s="377"/>
      <c r="AD312" s="378"/>
    </row>
    <row r="313" spans="1:30" s="379" customFormat="1" x14ac:dyDescent="0.25">
      <c r="A313" s="2"/>
      <c r="B313" s="2"/>
      <c r="C313" s="2"/>
      <c r="D313" s="2"/>
      <c r="E313" s="2"/>
      <c r="F313" s="2"/>
      <c r="G313" s="2"/>
      <c r="H313" s="2"/>
      <c r="I313" s="2"/>
      <c r="J313" s="644"/>
      <c r="K313" s="644"/>
      <c r="L313" s="644"/>
      <c r="M313" s="644"/>
      <c r="N313" s="644"/>
      <c r="O313" s="644"/>
      <c r="P313" s="644"/>
      <c r="Q313" s="376"/>
      <c r="R313" s="376"/>
      <c r="S313" s="376"/>
      <c r="T313" s="376"/>
      <c r="U313" s="376"/>
      <c r="V313" s="376"/>
      <c r="W313" s="377"/>
      <c r="X313" s="376"/>
      <c r="Y313" s="377"/>
      <c r="Z313" s="376"/>
      <c r="AA313" s="377"/>
      <c r="AB313" s="376"/>
      <c r="AC313" s="377"/>
      <c r="AD313" s="378"/>
    </row>
    <row r="314" spans="1:30" s="379" customFormat="1" x14ac:dyDescent="0.25">
      <c r="A314" s="2"/>
      <c r="B314" s="2"/>
      <c r="C314" s="2"/>
      <c r="D314" s="2"/>
      <c r="E314" s="2"/>
      <c r="F314" s="2"/>
      <c r="G314" s="2"/>
      <c r="H314" s="2"/>
      <c r="I314" s="2"/>
      <c r="J314" s="644"/>
      <c r="K314" s="644"/>
      <c r="L314" s="644"/>
      <c r="M314" s="644"/>
      <c r="N314" s="644"/>
      <c r="O314" s="644"/>
      <c r="P314" s="644"/>
      <c r="Q314" s="376"/>
      <c r="R314" s="376"/>
      <c r="S314" s="376"/>
      <c r="T314" s="376"/>
      <c r="U314" s="376"/>
      <c r="V314" s="376"/>
      <c r="W314" s="377"/>
      <c r="X314" s="376"/>
      <c r="Y314" s="377"/>
      <c r="Z314" s="376"/>
      <c r="AA314" s="377"/>
      <c r="AB314" s="376"/>
      <c r="AC314" s="377"/>
      <c r="AD314" s="378"/>
    </row>
    <row r="315" spans="1:30" s="379" customFormat="1" x14ac:dyDescent="0.25">
      <c r="A315" s="2"/>
      <c r="B315" s="2"/>
      <c r="C315" s="2"/>
      <c r="D315" s="2"/>
      <c r="E315" s="2"/>
      <c r="F315" s="2"/>
      <c r="G315" s="2"/>
      <c r="H315" s="2"/>
      <c r="I315" s="2"/>
      <c r="J315" s="644"/>
      <c r="K315" s="644"/>
      <c r="L315" s="644"/>
      <c r="M315" s="644"/>
      <c r="N315" s="644"/>
      <c r="O315" s="644"/>
      <c r="P315" s="644"/>
      <c r="Q315" s="376"/>
      <c r="R315" s="376"/>
      <c r="S315" s="376"/>
      <c r="T315" s="376"/>
      <c r="U315" s="376"/>
      <c r="V315" s="376"/>
      <c r="W315" s="377"/>
      <c r="X315" s="376"/>
      <c r="Y315" s="377"/>
      <c r="Z315" s="376"/>
      <c r="AA315" s="377"/>
      <c r="AB315" s="376"/>
      <c r="AC315" s="377"/>
      <c r="AD315" s="378"/>
    </row>
    <row r="316" spans="1:30" s="379" customFormat="1" x14ac:dyDescent="0.25">
      <c r="A316" s="2"/>
      <c r="B316" s="2"/>
      <c r="C316" s="2"/>
      <c r="D316" s="2"/>
      <c r="E316" s="2"/>
      <c r="F316" s="2"/>
      <c r="G316" s="2"/>
      <c r="H316" s="2"/>
      <c r="I316" s="2"/>
      <c r="J316" s="644"/>
      <c r="K316" s="644"/>
      <c r="L316" s="644"/>
      <c r="M316" s="644"/>
      <c r="N316" s="644"/>
      <c r="O316" s="644"/>
      <c r="P316" s="644"/>
      <c r="Q316" s="376"/>
      <c r="R316" s="376"/>
      <c r="S316" s="376"/>
      <c r="T316" s="376"/>
      <c r="U316" s="376"/>
      <c r="V316" s="376"/>
      <c r="W316" s="377"/>
      <c r="X316" s="376"/>
      <c r="Y316" s="377"/>
      <c r="Z316" s="376"/>
      <c r="AA316" s="377"/>
      <c r="AB316" s="376"/>
      <c r="AC316" s="377"/>
      <c r="AD316" s="378"/>
    </row>
    <row r="317" spans="1:30" s="379" customFormat="1" x14ac:dyDescent="0.25">
      <c r="A317" s="2"/>
      <c r="B317" s="2"/>
      <c r="C317" s="2"/>
      <c r="D317" s="2"/>
      <c r="E317" s="2"/>
      <c r="F317" s="2"/>
      <c r="G317" s="2"/>
      <c r="H317" s="2"/>
      <c r="I317" s="2"/>
      <c r="J317" s="644"/>
      <c r="K317" s="644"/>
      <c r="L317" s="644"/>
      <c r="M317" s="644"/>
      <c r="N317" s="644"/>
      <c r="O317" s="644"/>
      <c r="P317" s="644"/>
      <c r="Q317" s="376"/>
      <c r="R317" s="376"/>
      <c r="S317" s="376"/>
      <c r="T317" s="376"/>
      <c r="U317" s="376"/>
      <c r="V317" s="376"/>
      <c r="W317" s="377"/>
      <c r="X317" s="376"/>
      <c r="Y317" s="377"/>
      <c r="Z317" s="376"/>
      <c r="AA317" s="377"/>
      <c r="AB317" s="376"/>
      <c r="AC317" s="377"/>
      <c r="AD317" s="378"/>
    </row>
    <row r="318" spans="1:30" s="379" customFormat="1" x14ac:dyDescent="0.25">
      <c r="A318" s="2"/>
      <c r="B318" s="2"/>
      <c r="C318" s="2"/>
      <c r="D318" s="2"/>
      <c r="E318" s="2"/>
      <c r="F318" s="2"/>
      <c r="G318" s="2"/>
      <c r="H318" s="2"/>
      <c r="I318" s="2"/>
      <c r="J318" s="644"/>
      <c r="K318" s="644"/>
      <c r="L318" s="644"/>
      <c r="M318" s="644"/>
      <c r="N318" s="644"/>
      <c r="O318" s="644"/>
      <c r="P318" s="644"/>
      <c r="Q318" s="376"/>
      <c r="R318" s="376"/>
      <c r="S318" s="376"/>
      <c r="T318" s="376"/>
      <c r="U318" s="376"/>
      <c r="V318" s="376"/>
      <c r="W318" s="377"/>
      <c r="X318" s="376"/>
      <c r="Y318" s="377"/>
      <c r="Z318" s="376"/>
      <c r="AA318" s="377"/>
      <c r="AB318" s="376"/>
      <c r="AC318" s="377"/>
      <c r="AD318" s="378"/>
    </row>
    <row r="319" spans="1:30" s="379" customFormat="1" x14ac:dyDescent="0.25">
      <c r="A319" s="2"/>
      <c r="B319" s="2"/>
      <c r="C319" s="2"/>
      <c r="D319" s="2"/>
      <c r="E319" s="2"/>
      <c r="F319" s="2"/>
      <c r="G319" s="2"/>
      <c r="H319" s="2"/>
      <c r="I319" s="2"/>
      <c r="J319" s="644"/>
      <c r="K319" s="644"/>
      <c r="L319" s="644"/>
      <c r="M319" s="644"/>
      <c r="N319" s="644"/>
      <c r="O319" s="644"/>
      <c r="P319" s="644"/>
      <c r="Q319" s="376"/>
      <c r="R319" s="376"/>
      <c r="S319" s="376"/>
      <c r="T319" s="376"/>
      <c r="U319" s="376"/>
      <c r="V319" s="376"/>
      <c r="W319" s="377"/>
      <c r="X319" s="376"/>
      <c r="Y319" s="377"/>
      <c r="Z319" s="376"/>
      <c r="AA319" s="377"/>
      <c r="AB319" s="376"/>
      <c r="AC319" s="377"/>
      <c r="AD319" s="378"/>
    </row>
    <row r="320" spans="1:30" s="379" customFormat="1" x14ac:dyDescent="0.25">
      <c r="A320" s="2"/>
      <c r="B320" s="2"/>
      <c r="C320" s="2"/>
      <c r="D320" s="2"/>
      <c r="E320" s="2"/>
      <c r="F320" s="2"/>
      <c r="G320" s="2"/>
      <c r="H320" s="2"/>
      <c r="I320" s="2"/>
      <c r="J320" s="644"/>
      <c r="K320" s="644"/>
      <c r="L320" s="644"/>
      <c r="M320" s="644"/>
      <c r="N320" s="644"/>
      <c r="O320" s="644"/>
      <c r="P320" s="644"/>
      <c r="Q320" s="376"/>
      <c r="R320" s="376"/>
      <c r="S320" s="376"/>
      <c r="T320" s="376"/>
      <c r="U320" s="376"/>
      <c r="V320" s="376"/>
      <c r="W320" s="377"/>
      <c r="X320" s="376"/>
      <c r="Y320" s="377"/>
      <c r="Z320" s="376"/>
      <c r="AA320" s="377"/>
      <c r="AB320" s="376"/>
      <c r="AC320" s="377"/>
      <c r="AD320" s="378"/>
    </row>
    <row r="321" spans="1:30" s="379" customFormat="1" x14ac:dyDescent="0.25">
      <c r="A321" s="2"/>
      <c r="B321" s="2"/>
      <c r="C321" s="2"/>
      <c r="D321" s="2"/>
      <c r="E321" s="2"/>
      <c r="F321" s="2"/>
      <c r="G321" s="2"/>
      <c r="H321" s="2"/>
      <c r="I321" s="2"/>
      <c r="J321" s="644"/>
      <c r="K321" s="644"/>
      <c r="L321" s="644"/>
      <c r="M321" s="644"/>
      <c r="N321" s="644"/>
      <c r="O321" s="644"/>
      <c r="P321" s="644"/>
      <c r="Q321" s="376"/>
      <c r="R321" s="376"/>
      <c r="S321" s="376"/>
      <c r="T321" s="376"/>
      <c r="U321" s="376"/>
      <c r="V321" s="376"/>
      <c r="W321" s="377"/>
      <c r="X321" s="376"/>
      <c r="Y321" s="377"/>
      <c r="Z321" s="376"/>
      <c r="AA321" s="377"/>
      <c r="AB321" s="376"/>
      <c r="AC321" s="377"/>
      <c r="AD321" s="378"/>
    </row>
    <row r="322" spans="1:30" s="379" customFormat="1" x14ac:dyDescent="0.25">
      <c r="A322" s="2"/>
      <c r="B322" s="2"/>
      <c r="C322" s="2"/>
      <c r="D322" s="2"/>
      <c r="E322" s="2"/>
      <c r="F322" s="2"/>
      <c r="G322" s="2"/>
      <c r="H322" s="2"/>
      <c r="I322" s="2"/>
      <c r="J322" s="644"/>
      <c r="K322" s="644"/>
      <c r="L322" s="644"/>
      <c r="M322" s="644"/>
      <c r="N322" s="644"/>
      <c r="O322" s="644"/>
      <c r="P322" s="644"/>
      <c r="Q322" s="376"/>
      <c r="R322" s="376"/>
      <c r="S322" s="376"/>
      <c r="T322" s="376"/>
      <c r="U322" s="376"/>
      <c r="V322" s="376"/>
      <c r="W322" s="377"/>
      <c r="X322" s="376"/>
      <c r="Y322" s="377"/>
      <c r="Z322" s="376"/>
      <c r="AA322" s="377"/>
      <c r="AB322" s="376"/>
      <c r="AC322" s="377"/>
      <c r="AD322" s="378"/>
    </row>
    <row r="323" spans="1:30" s="379" customFormat="1" x14ac:dyDescent="0.25">
      <c r="A323" s="2"/>
      <c r="B323" s="2"/>
      <c r="C323" s="2"/>
      <c r="D323" s="2"/>
      <c r="E323" s="2"/>
      <c r="F323" s="2"/>
      <c r="G323" s="2"/>
      <c r="H323" s="2"/>
      <c r="I323" s="2"/>
      <c r="J323" s="644"/>
      <c r="K323" s="644"/>
      <c r="L323" s="644"/>
      <c r="M323" s="644"/>
      <c r="N323" s="644"/>
      <c r="O323" s="644"/>
      <c r="P323" s="644"/>
      <c r="Q323" s="376"/>
      <c r="R323" s="376"/>
      <c r="S323" s="376"/>
      <c r="T323" s="376"/>
      <c r="U323" s="376"/>
      <c r="V323" s="376"/>
      <c r="W323" s="377"/>
      <c r="X323" s="376"/>
      <c r="Y323" s="377"/>
      <c r="Z323" s="376"/>
      <c r="AA323" s="377"/>
      <c r="AB323" s="376"/>
      <c r="AC323" s="377"/>
      <c r="AD323" s="378"/>
    </row>
    <row r="324" spans="1:30" s="379" customFormat="1" x14ac:dyDescent="0.25">
      <c r="A324" s="2"/>
      <c r="B324" s="2"/>
      <c r="C324" s="2"/>
      <c r="D324" s="2"/>
      <c r="E324" s="2"/>
      <c r="F324" s="2"/>
      <c r="G324" s="2"/>
      <c r="H324" s="2"/>
      <c r="I324" s="2"/>
      <c r="J324" s="644"/>
      <c r="K324" s="644"/>
      <c r="L324" s="644"/>
      <c r="M324" s="644"/>
      <c r="N324" s="644"/>
      <c r="O324" s="644"/>
      <c r="P324" s="644"/>
      <c r="Q324" s="376"/>
      <c r="R324" s="376"/>
      <c r="S324" s="376"/>
      <c r="T324" s="376"/>
      <c r="U324" s="376"/>
      <c r="V324" s="376"/>
      <c r="W324" s="377"/>
      <c r="X324" s="376"/>
      <c r="Y324" s="377"/>
      <c r="Z324" s="376"/>
      <c r="AA324" s="377"/>
      <c r="AB324" s="376"/>
      <c r="AC324" s="377"/>
      <c r="AD324" s="378"/>
    </row>
    <row r="325" spans="1:30" s="379" customFormat="1" x14ac:dyDescent="0.25">
      <c r="A325" s="2"/>
      <c r="B325" s="2"/>
      <c r="C325" s="2"/>
      <c r="D325" s="2"/>
      <c r="E325" s="2"/>
      <c r="F325" s="2"/>
      <c r="G325" s="2"/>
      <c r="H325" s="2"/>
      <c r="I325" s="2"/>
      <c r="J325" s="644"/>
      <c r="K325" s="644"/>
      <c r="L325" s="644"/>
      <c r="M325" s="644"/>
      <c r="N325" s="644"/>
      <c r="O325" s="644"/>
      <c r="P325" s="644"/>
      <c r="Q325" s="376"/>
      <c r="R325" s="376"/>
      <c r="S325" s="376"/>
      <c r="T325" s="376"/>
      <c r="U325" s="376"/>
      <c r="V325" s="376"/>
      <c r="W325" s="377"/>
      <c r="X325" s="376"/>
      <c r="Y325" s="377"/>
      <c r="Z325" s="376"/>
      <c r="AA325" s="377"/>
      <c r="AB325" s="376"/>
      <c r="AC325" s="377"/>
      <c r="AD325" s="378"/>
    </row>
    <row r="326" spans="1:30" s="379" customFormat="1" x14ac:dyDescent="0.25">
      <c r="A326" s="2"/>
      <c r="B326" s="2"/>
      <c r="C326" s="2"/>
      <c r="D326" s="2"/>
      <c r="E326" s="2"/>
      <c r="F326" s="2"/>
      <c r="G326" s="2"/>
      <c r="H326" s="2"/>
      <c r="I326" s="2"/>
      <c r="J326" s="644"/>
      <c r="K326" s="644"/>
      <c r="L326" s="644"/>
      <c r="M326" s="644"/>
      <c r="N326" s="644"/>
      <c r="O326" s="644"/>
      <c r="P326" s="644"/>
      <c r="Q326" s="376"/>
      <c r="R326" s="376"/>
      <c r="S326" s="376"/>
      <c r="T326" s="376"/>
      <c r="U326" s="376"/>
      <c r="V326" s="376"/>
      <c r="W326" s="377"/>
      <c r="X326" s="376"/>
      <c r="Y326" s="377"/>
      <c r="Z326" s="376"/>
      <c r="AA326" s="377"/>
      <c r="AB326" s="376"/>
      <c r="AC326" s="377"/>
      <c r="AD326" s="378"/>
    </row>
    <row r="327" spans="1:30" s="379" customFormat="1" x14ac:dyDescent="0.25">
      <c r="A327" s="2"/>
      <c r="B327" s="2"/>
      <c r="C327" s="2"/>
      <c r="D327" s="2"/>
      <c r="E327" s="2"/>
      <c r="F327" s="2"/>
      <c r="G327" s="2"/>
      <c r="H327" s="2"/>
      <c r="I327" s="2"/>
      <c r="J327" s="644"/>
      <c r="K327" s="644"/>
      <c r="L327" s="644"/>
      <c r="M327" s="644"/>
      <c r="N327" s="644"/>
      <c r="O327" s="644"/>
      <c r="P327" s="644"/>
      <c r="Q327" s="376"/>
      <c r="R327" s="376"/>
      <c r="S327" s="376"/>
      <c r="T327" s="376"/>
      <c r="U327" s="376"/>
      <c r="V327" s="376"/>
      <c r="W327" s="377"/>
      <c r="X327" s="376"/>
      <c r="Y327" s="377"/>
      <c r="Z327" s="376"/>
      <c r="AA327" s="377"/>
      <c r="AB327" s="376"/>
      <c r="AC327" s="377"/>
      <c r="AD327" s="378"/>
    </row>
    <row r="328" spans="1:30" s="379" customFormat="1" x14ac:dyDescent="0.25">
      <c r="A328" s="2"/>
      <c r="B328" s="2"/>
      <c r="C328" s="2"/>
      <c r="D328" s="2"/>
      <c r="E328" s="2"/>
      <c r="F328" s="2"/>
      <c r="G328" s="2"/>
      <c r="H328" s="2"/>
      <c r="I328" s="2"/>
      <c r="J328" s="644"/>
      <c r="K328" s="644"/>
      <c r="L328" s="644"/>
      <c r="M328" s="644"/>
      <c r="N328" s="644"/>
      <c r="O328" s="644"/>
      <c r="P328" s="644"/>
      <c r="Q328" s="376"/>
      <c r="R328" s="376"/>
      <c r="S328" s="376"/>
      <c r="T328" s="376"/>
      <c r="U328" s="376"/>
      <c r="V328" s="376"/>
      <c r="W328" s="377"/>
      <c r="X328" s="376"/>
      <c r="Y328" s="377"/>
      <c r="Z328" s="376"/>
      <c r="AA328" s="377"/>
      <c r="AB328" s="376"/>
      <c r="AC328" s="377"/>
      <c r="AD328" s="378"/>
    </row>
    <row r="329" spans="1:30" s="379" customFormat="1" x14ac:dyDescent="0.25">
      <c r="A329" s="2"/>
      <c r="B329" s="2"/>
      <c r="C329" s="2"/>
      <c r="D329" s="2"/>
      <c r="E329" s="2"/>
      <c r="F329" s="2"/>
      <c r="G329" s="2"/>
      <c r="H329" s="2"/>
      <c r="I329" s="2"/>
      <c r="J329" s="644"/>
      <c r="K329" s="644"/>
      <c r="L329" s="644"/>
      <c r="M329" s="644"/>
      <c r="N329" s="644"/>
      <c r="O329" s="644"/>
      <c r="P329" s="644"/>
      <c r="Q329" s="376"/>
      <c r="R329" s="376"/>
      <c r="S329" s="376"/>
      <c r="T329" s="376"/>
      <c r="U329" s="376"/>
      <c r="V329" s="376"/>
      <c r="W329" s="377"/>
      <c r="X329" s="376"/>
      <c r="Y329" s="377"/>
      <c r="Z329" s="376"/>
      <c r="AA329" s="377"/>
      <c r="AB329" s="376"/>
      <c r="AC329" s="377"/>
      <c r="AD329" s="378"/>
    </row>
    <row r="330" spans="1:30" s="379" customFormat="1" x14ac:dyDescent="0.25">
      <c r="A330" s="2"/>
      <c r="B330" s="2"/>
      <c r="C330" s="2"/>
      <c r="D330" s="2"/>
      <c r="E330" s="2"/>
      <c r="F330" s="2"/>
      <c r="G330" s="2"/>
      <c r="H330" s="2"/>
      <c r="I330" s="2"/>
      <c r="J330" s="644"/>
      <c r="K330" s="644"/>
      <c r="L330" s="644"/>
      <c r="M330" s="644"/>
      <c r="N330" s="644"/>
      <c r="O330" s="644"/>
      <c r="P330" s="644"/>
      <c r="Q330" s="376"/>
      <c r="R330" s="376"/>
      <c r="S330" s="376"/>
      <c r="T330" s="376"/>
      <c r="U330" s="376"/>
      <c r="V330" s="376"/>
      <c r="W330" s="377"/>
      <c r="X330" s="376"/>
      <c r="Y330" s="377"/>
      <c r="Z330" s="376"/>
      <c r="AA330" s="377"/>
      <c r="AB330" s="376"/>
      <c r="AC330" s="377"/>
      <c r="AD330" s="378"/>
    </row>
    <row r="331" spans="1:30" s="379" customFormat="1" x14ac:dyDescent="0.25">
      <c r="A331" s="2"/>
      <c r="B331" s="2"/>
      <c r="C331" s="2"/>
      <c r="D331" s="2"/>
      <c r="E331" s="2"/>
      <c r="F331" s="2"/>
      <c r="G331" s="2"/>
      <c r="H331" s="2"/>
      <c r="I331" s="2"/>
      <c r="J331" s="644"/>
      <c r="K331" s="644"/>
      <c r="L331" s="644"/>
      <c r="M331" s="644"/>
      <c r="N331" s="644"/>
      <c r="O331" s="644"/>
      <c r="P331" s="644"/>
      <c r="Q331" s="376"/>
      <c r="R331" s="376"/>
      <c r="S331" s="376"/>
      <c r="T331" s="376"/>
      <c r="U331" s="376"/>
      <c r="V331" s="376"/>
      <c r="W331" s="377"/>
      <c r="X331" s="376"/>
      <c r="Y331" s="377"/>
      <c r="Z331" s="376"/>
      <c r="AA331" s="377"/>
      <c r="AB331" s="376"/>
      <c r="AC331" s="377"/>
      <c r="AD331" s="378"/>
    </row>
    <row r="332" spans="1:30" s="379" customFormat="1" x14ac:dyDescent="0.25">
      <c r="A332" s="2"/>
      <c r="B332" s="2"/>
      <c r="C332" s="2"/>
      <c r="D332" s="2"/>
      <c r="E332" s="2"/>
      <c r="F332" s="2"/>
      <c r="G332" s="2"/>
      <c r="H332" s="2"/>
      <c r="I332" s="2"/>
      <c r="J332" s="644"/>
      <c r="K332" s="644"/>
      <c r="L332" s="644"/>
      <c r="M332" s="644"/>
      <c r="N332" s="644"/>
      <c r="O332" s="644"/>
      <c r="P332" s="644"/>
      <c r="Q332" s="376"/>
      <c r="R332" s="376"/>
      <c r="S332" s="376"/>
      <c r="T332" s="376"/>
      <c r="U332" s="376"/>
      <c r="V332" s="376"/>
      <c r="W332" s="377"/>
      <c r="X332" s="376"/>
      <c r="Y332" s="377"/>
      <c r="Z332" s="376"/>
      <c r="AA332" s="377"/>
      <c r="AB332" s="376"/>
      <c r="AC332" s="377"/>
      <c r="AD332" s="378"/>
    </row>
    <row r="333" spans="1:30" s="379" customFormat="1" x14ac:dyDescent="0.25">
      <c r="A333" s="2"/>
      <c r="B333" s="2"/>
      <c r="C333" s="2"/>
      <c r="D333" s="2"/>
      <c r="E333" s="2"/>
      <c r="F333" s="2"/>
      <c r="G333" s="2"/>
      <c r="H333" s="2"/>
      <c r="I333" s="2"/>
      <c r="J333" s="644"/>
      <c r="K333" s="644"/>
      <c r="L333" s="644"/>
      <c r="M333" s="644"/>
      <c r="N333" s="644"/>
      <c r="O333" s="644"/>
      <c r="P333" s="644"/>
      <c r="Q333" s="376"/>
      <c r="R333" s="376"/>
      <c r="S333" s="376"/>
      <c r="T333" s="376"/>
      <c r="U333" s="376"/>
      <c r="V333" s="376"/>
      <c r="W333" s="377"/>
      <c r="X333" s="376"/>
      <c r="Y333" s="377"/>
      <c r="Z333" s="376"/>
      <c r="AA333" s="377"/>
      <c r="AB333" s="376"/>
      <c r="AC333" s="377"/>
      <c r="AD333" s="378"/>
    </row>
    <row r="334" spans="1:30" s="379" customFormat="1" x14ac:dyDescent="0.25">
      <c r="A334" s="2"/>
      <c r="B334" s="2"/>
      <c r="C334" s="2"/>
      <c r="D334" s="2"/>
      <c r="E334" s="2"/>
      <c r="F334" s="2"/>
      <c r="G334" s="2"/>
      <c r="H334" s="2"/>
      <c r="I334" s="2"/>
      <c r="J334" s="644"/>
      <c r="K334" s="644"/>
      <c r="L334" s="644"/>
      <c r="M334" s="644"/>
      <c r="N334" s="644"/>
      <c r="O334" s="644"/>
      <c r="P334" s="644"/>
      <c r="Q334" s="376"/>
      <c r="R334" s="376"/>
      <c r="S334" s="376"/>
      <c r="T334" s="376"/>
      <c r="U334" s="376"/>
      <c r="V334" s="376"/>
      <c r="W334" s="377"/>
      <c r="X334" s="376"/>
      <c r="Y334" s="377"/>
      <c r="Z334" s="376"/>
      <c r="AA334" s="377"/>
      <c r="AB334" s="376"/>
      <c r="AC334" s="377"/>
      <c r="AD334" s="378"/>
    </row>
    <row r="335" spans="1:30" s="379" customFormat="1" x14ac:dyDescent="0.25">
      <c r="A335" s="2"/>
      <c r="B335" s="2"/>
      <c r="C335" s="2"/>
      <c r="D335" s="2"/>
      <c r="E335" s="2"/>
      <c r="F335" s="2"/>
      <c r="G335" s="2"/>
      <c r="H335" s="2"/>
      <c r="I335" s="2"/>
      <c r="J335" s="644"/>
      <c r="K335" s="644"/>
      <c r="L335" s="644"/>
      <c r="M335" s="644"/>
      <c r="N335" s="644"/>
      <c r="O335" s="644"/>
      <c r="P335" s="644"/>
      <c r="Q335" s="376"/>
      <c r="R335" s="376"/>
      <c r="S335" s="376"/>
      <c r="T335" s="376"/>
      <c r="U335" s="376"/>
      <c r="V335" s="376"/>
      <c r="W335" s="377"/>
      <c r="X335" s="376"/>
      <c r="Y335" s="377"/>
      <c r="Z335" s="376"/>
      <c r="AA335" s="377"/>
      <c r="AB335" s="376"/>
      <c r="AC335" s="377"/>
      <c r="AD335" s="378"/>
    </row>
    <row r="336" spans="1:30" s="379" customFormat="1" x14ac:dyDescent="0.25">
      <c r="A336" s="2"/>
      <c r="B336" s="2"/>
      <c r="C336" s="2"/>
      <c r="D336" s="2"/>
      <c r="E336" s="2"/>
      <c r="F336" s="2"/>
      <c r="G336" s="2"/>
      <c r="H336" s="2"/>
      <c r="I336" s="2"/>
      <c r="J336" s="644"/>
      <c r="K336" s="644"/>
      <c r="L336" s="644"/>
      <c r="M336" s="644"/>
      <c r="N336" s="644"/>
      <c r="O336" s="644"/>
      <c r="P336" s="644"/>
      <c r="Q336" s="376"/>
      <c r="R336" s="376"/>
      <c r="S336" s="376"/>
      <c r="T336" s="376"/>
      <c r="U336" s="376"/>
      <c r="V336" s="376"/>
      <c r="W336" s="377"/>
      <c r="X336" s="376"/>
      <c r="Y336" s="377"/>
      <c r="Z336" s="376"/>
      <c r="AA336" s="377"/>
      <c r="AB336" s="376"/>
      <c r="AC336" s="377"/>
      <c r="AD336" s="378"/>
    </row>
    <row r="337" spans="1:30" s="379" customFormat="1" x14ac:dyDescent="0.25">
      <c r="A337" s="2"/>
      <c r="B337" s="2"/>
      <c r="C337" s="2"/>
      <c r="D337" s="2"/>
      <c r="E337" s="2"/>
      <c r="F337" s="2"/>
      <c r="G337" s="2"/>
      <c r="H337" s="2"/>
      <c r="I337" s="2"/>
      <c r="J337" s="644"/>
      <c r="K337" s="644"/>
      <c r="L337" s="644"/>
      <c r="M337" s="644"/>
      <c r="N337" s="644"/>
      <c r="O337" s="644"/>
      <c r="P337" s="644"/>
      <c r="Q337" s="376"/>
      <c r="R337" s="376"/>
      <c r="S337" s="376"/>
      <c r="T337" s="376"/>
      <c r="U337" s="376"/>
      <c r="V337" s="376"/>
      <c r="W337" s="377"/>
      <c r="X337" s="376"/>
      <c r="Y337" s="377"/>
      <c r="Z337" s="376"/>
      <c r="AA337" s="377"/>
      <c r="AB337" s="376"/>
      <c r="AC337" s="377"/>
      <c r="AD337" s="378"/>
    </row>
    <row r="338" spans="1:30" s="379" customFormat="1" x14ac:dyDescent="0.25">
      <c r="A338" s="2"/>
      <c r="B338" s="2"/>
      <c r="C338" s="2"/>
      <c r="D338" s="2"/>
      <c r="E338" s="2"/>
      <c r="F338" s="2"/>
      <c r="G338" s="2"/>
      <c r="H338" s="2"/>
      <c r="I338" s="2"/>
      <c r="J338" s="644"/>
      <c r="K338" s="644"/>
      <c r="L338" s="644"/>
      <c r="M338" s="644"/>
      <c r="N338" s="644"/>
      <c r="O338" s="644"/>
      <c r="P338" s="644"/>
      <c r="Q338" s="376"/>
      <c r="R338" s="376"/>
      <c r="S338" s="376"/>
      <c r="T338" s="376"/>
      <c r="U338" s="376"/>
      <c r="V338" s="376"/>
      <c r="W338" s="377"/>
      <c r="X338" s="376"/>
      <c r="Y338" s="377"/>
      <c r="Z338" s="376"/>
      <c r="AA338" s="377"/>
      <c r="AB338" s="376"/>
      <c r="AC338" s="377"/>
      <c r="AD338" s="378"/>
    </row>
    <row r="339" spans="1:30" s="379" customFormat="1" x14ac:dyDescent="0.25">
      <c r="A339" s="2"/>
      <c r="B339" s="2"/>
      <c r="C339" s="2"/>
      <c r="D339" s="2"/>
      <c r="E339" s="2"/>
      <c r="F339" s="2"/>
      <c r="G339" s="2"/>
      <c r="H339" s="2"/>
      <c r="I339" s="2"/>
      <c r="J339" s="644"/>
      <c r="K339" s="644"/>
      <c r="L339" s="644"/>
      <c r="M339" s="644"/>
      <c r="N339" s="644"/>
      <c r="O339" s="644"/>
      <c r="P339" s="644"/>
      <c r="Q339" s="376"/>
      <c r="R339" s="376"/>
      <c r="S339" s="376"/>
      <c r="T339" s="376"/>
      <c r="U339" s="376"/>
      <c r="V339" s="376"/>
      <c r="W339" s="377"/>
      <c r="X339" s="376"/>
      <c r="Y339" s="377"/>
      <c r="Z339" s="376"/>
      <c r="AA339" s="377"/>
      <c r="AB339" s="376"/>
      <c r="AC339" s="377"/>
      <c r="AD339" s="378"/>
    </row>
    <row r="340" spans="1:30" s="379" customFormat="1" x14ac:dyDescent="0.25">
      <c r="A340" s="2"/>
      <c r="B340" s="2"/>
      <c r="C340" s="2"/>
      <c r="D340" s="2"/>
      <c r="E340" s="2"/>
      <c r="F340" s="2"/>
      <c r="G340" s="2"/>
      <c r="H340" s="2"/>
      <c r="I340" s="2"/>
      <c r="J340" s="644"/>
      <c r="K340" s="644"/>
      <c r="L340" s="644"/>
      <c r="M340" s="644"/>
      <c r="N340" s="644"/>
      <c r="O340" s="644"/>
      <c r="P340" s="644"/>
      <c r="Q340" s="376"/>
      <c r="R340" s="376"/>
      <c r="S340" s="376"/>
      <c r="T340" s="376"/>
      <c r="U340" s="376"/>
      <c r="V340" s="376"/>
      <c r="W340" s="377"/>
      <c r="X340" s="376"/>
      <c r="Y340" s="377"/>
      <c r="Z340" s="376"/>
      <c r="AA340" s="377"/>
      <c r="AB340" s="376"/>
      <c r="AC340" s="377"/>
      <c r="AD340" s="378"/>
    </row>
    <row r="341" spans="1:30" s="379" customFormat="1" x14ac:dyDescent="0.25">
      <c r="A341" s="2"/>
      <c r="B341" s="2"/>
      <c r="C341" s="2"/>
      <c r="D341" s="2"/>
      <c r="E341" s="2"/>
      <c r="F341" s="2"/>
      <c r="G341" s="2"/>
      <c r="H341" s="2"/>
      <c r="I341" s="2"/>
      <c r="J341" s="644"/>
      <c r="K341" s="644"/>
      <c r="L341" s="644"/>
      <c r="M341" s="644"/>
      <c r="N341" s="644"/>
      <c r="O341" s="644"/>
      <c r="P341" s="644"/>
      <c r="Q341" s="376"/>
      <c r="R341" s="376"/>
      <c r="S341" s="376"/>
      <c r="T341" s="376"/>
      <c r="U341" s="376"/>
      <c r="V341" s="376"/>
      <c r="W341" s="377"/>
      <c r="X341" s="376"/>
      <c r="Y341" s="377"/>
      <c r="Z341" s="376"/>
      <c r="AA341" s="377"/>
      <c r="AB341" s="376"/>
      <c r="AC341" s="377"/>
      <c r="AD341" s="378"/>
    </row>
    <row r="342" spans="1:30" s="379" customFormat="1" x14ac:dyDescent="0.25">
      <c r="A342" s="2"/>
      <c r="B342" s="2"/>
      <c r="C342" s="2"/>
      <c r="D342" s="2"/>
      <c r="E342" s="2"/>
      <c r="F342" s="2"/>
      <c r="G342" s="2"/>
      <c r="H342" s="2"/>
      <c r="I342" s="2"/>
      <c r="J342" s="644"/>
      <c r="K342" s="644"/>
      <c r="L342" s="644"/>
      <c r="M342" s="644"/>
      <c r="N342" s="644"/>
      <c r="O342" s="644"/>
      <c r="P342" s="644"/>
      <c r="Q342" s="376"/>
      <c r="R342" s="376"/>
      <c r="S342" s="376"/>
      <c r="T342" s="376"/>
      <c r="U342" s="376"/>
      <c r="V342" s="376"/>
      <c r="W342" s="377"/>
      <c r="X342" s="376"/>
      <c r="Y342" s="377"/>
      <c r="Z342" s="376"/>
      <c r="AA342" s="377"/>
      <c r="AB342" s="376"/>
      <c r="AC342" s="377"/>
      <c r="AD342" s="378"/>
    </row>
    <row r="343" spans="1:30" s="379" customFormat="1" x14ac:dyDescent="0.25">
      <c r="A343" s="2"/>
      <c r="B343" s="2"/>
      <c r="C343" s="2"/>
      <c r="D343" s="2"/>
      <c r="E343" s="2"/>
      <c r="F343" s="2"/>
      <c r="G343" s="2"/>
      <c r="H343" s="2"/>
      <c r="I343" s="2"/>
      <c r="J343" s="644"/>
      <c r="K343" s="644"/>
      <c r="L343" s="644"/>
      <c r="M343" s="644"/>
      <c r="N343" s="644"/>
      <c r="O343" s="644"/>
      <c r="P343" s="644"/>
      <c r="Q343" s="376"/>
      <c r="R343" s="376"/>
      <c r="S343" s="376"/>
      <c r="T343" s="376"/>
      <c r="U343" s="376"/>
      <c r="V343" s="376"/>
      <c r="W343" s="377"/>
      <c r="X343" s="376"/>
      <c r="Y343" s="377"/>
      <c r="Z343" s="376"/>
      <c r="AA343" s="377"/>
      <c r="AB343" s="376"/>
      <c r="AC343" s="377"/>
      <c r="AD343" s="378"/>
    </row>
    <row r="344" spans="1:30" s="379" customFormat="1" x14ac:dyDescent="0.25">
      <c r="A344" s="2"/>
      <c r="B344" s="2"/>
      <c r="C344" s="2"/>
      <c r="D344" s="2"/>
      <c r="E344" s="2"/>
      <c r="F344" s="2"/>
      <c r="G344" s="2"/>
      <c r="H344" s="2"/>
      <c r="I344" s="2"/>
      <c r="J344" s="644"/>
      <c r="K344" s="644"/>
      <c r="L344" s="644"/>
      <c r="M344" s="644"/>
      <c r="N344" s="644"/>
      <c r="O344" s="644"/>
      <c r="P344" s="644"/>
      <c r="Q344" s="376"/>
      <c r="R344" s="376"/>
      <c r="S344" s="376"/>
      <c r="T344" s="376"/>
      <c r="U344" s="376"/>
      <c r="V344" s="376"/>
      <c r="W344" s="377"/>
      <c r="X344" s="376"/>
      <c r="Y344" s="377"/>
      <c r="Z344" s="376"/>
      <c r="AA344" s="377"/>
      <c r="AB344" s="376"/>
      <c r="AC344" s="377"/>
      <c r="AD344" s="378"/>
    </row>
    <row r="345" spans="1:30" s="379" customFormat="1" x14ac:dyDescent="0.25">
      <c r="A345" s="2"/>
      <c r="B345" s="2"/>
      <c r="C345" s="2"/>
      <c r="D345" s="2"/>
      <c r="E345" s="2"/>
      <c r="F345" s="2"/>
      <c r="G345" s="2"/>
      <c r="H345" s="2"/>
      <c r="I345" s="2"/>
      <c r="J345" s="644"/>
      <c r="K345" s="644"/>
      <c r="L345" s="644"/>
      <c r="M345" s="644"/>
      <c r="N345" s="644"/>
      <c r="O345" s="644"/>
      <c r="P345" s="644"/>
      <c r="Q345" s="376"/>
      <c r="R345" s="376"/>
      <c r="S345" s="376"/>
      <c r="T345" s="376"/>
      <c r="U345" s="376"/>
      <c r="V345" s="376"/>
      <c r="W345" s="377"/>
      <c r="X345" s="376"/>
      <c r="Y345" s="377"/>
      <c r="Z345" s="376"/>
      <c r="AA345" s="377"/>
      <c r="AB345" s="376"/>
      <c r="AC345" s="377"/>
      <c r="AD345" s="378"/>
    </row>
    <row r="346" spans="1:30" s="379" customFormat="1" x14ac:dyDescent="0.25">
      <c r="A346" s="2"/>
      <c r="B346" s="2"/>
      <c r="C346" s="2"/>
      <c r="D346" s="2"/>
      <c r="E346" s="2"/>
      <c r="F346" s="2"/>
      <c r="G346" s="2"/>
      <c r="H346" s="2"/>
      <c r="I346" s="2"/>
      <c r="J346" s="644"/>
      <c r="K346" s="644"/>
      <c r="L346" s="644"/>
      <c r="M346" s="644"/>
      <c r="N346" s="644"/>
      <c r="O346" s="644"/>
      <c r="P346" s="644"/>
      <c r="Q346" s="376"/>
      <c r="R346" s="376"/>
      <c r="S346" s="376"/>
      <c r="T346" s="376"/>
      <c r="U346" s="376"/>
      <c r="V346" s="376"/>
      <c r="W346" s="377"/>
      <c r="X346" s="376"/>
      <c r="Y346" s="377"/>
      <c r="Z346" s="376"/>
      <c r="AA346" s="377"/>
      <c r="AB346" s="376"/>
      <c r="AC346" s="377"/>
      <c r="AD346" s="378"/>
    </row>
    <row r="347" spans="1:30" s="379" customFormat="1" x14ac:dyDescent="0.25">
      <c r="A347" s="2"/>
      <c r="B347" s="2"/>
      <c r="C347" s="2"/>
      <c r="D347" s="2"/>
      <c r="E347" s="2"/>
      <c r="F347" s="2"/>
      <c r="G347" s="2"/>
      <c r="H347" s="2"/>
      <c r="I347" s="2"/>
      <c r="J347" s="644"/>
      <c r="K347" s="644"/>
      <c r="L347" s="644"/>
      <c r="M347" s="644"/>
      <c r="N347" s="644"/>
      <c r="O347" s="644"/>
      <c r="P347" s="644"/>
      <c r="Q347" s="376"/>
      <c r="R347" s="376"/>
      <c r="S347" s="376"/>
      <c r="T347" s="376"/>
      <c r="U347" s="376"/>
      <c r="V347" s="376"/>
      <c r="W347" s="377"/>
      <c r="X347" s="376"/>
      <c r="Y347" s="377"/>
      <c r="Z347" s="376"/>
      <c r="AA347" s="377"/>
      <c r="AB347" s="376"/>
      <c r="AC347" s="377"/>
      <c r="AD347" s="378"/>
    </row>
    <row r="348" spans="1:30" s="379" customFormat="1" x14ac:dyDescent="0.25">
      <c r="A348" s="2"/>
      <c r="B348" s="2"/>
      <c r="C348" s="2"/>
      <c r="D348" s="2"/>
      <c r="E348" s="2"/>
      <c r="F348" s="2"/>
      <c r="G348" s="2"/>
      <c r="H348" s="2"/>
      <c r="I348" s="2"/>
      <c r="J348" s="644"/>
      <c r="K348" s="644"/>
      <c r="L348" s="644"/>
      <c r="M348" s="644"/>
      <c r="N348" s="644"/>
      <c r="O348" s="644"/>
      <c r="P348" s="644"/>
      <c r="Q348" s="376"/>
      <c r="R348" s="376"/>
      <c r="S348" s="376"/>
      <c r="T348" s="376"/>
      <c r="U348" s="376"/>
      <c r="V348" s="376"/>
      <c r="W348" s="377"/>
      <c r="X348" s="376"/>
      <c r="Y348" s="377"/>
      <c r="Z348" s="376"/>
      <c r="AA348" s="377"/>
      <c r="AB348" s="376"/>
      <c r="AC348" s="377"/>
      <c r="AD348" s="378"/>
    </row>
    <row r="349" spans="1:30" s="379" customFormat="1" x14ac:dyDescent="0.25">
      <c r="A349" s="2"/>
      <c r="B349" s="2"/>
      <c r="C349" s="2"/>
      <c r="D349" s="2"/>
      <c r="E349" s="2"/>
      <c r="F349" s="2"/>
      <c r="G349" s="2"/>
      <c r="H349" s="2"/>
      <c r="I349" s="2"/>
      <c r="J349" s="644"/>
      <c r="K349" s="644"/>
      <c r="L349" s="644"/>
      <c r="M349" s="644"/>
      <c r="N349" s="644"/>
      <c r="O349" s="644"/>
      <c r="P349" s="644"/>
      <c r="Q349" s="376"/>
      <c r="R349" s="376"/>
      <c r="S349" s="376"/>
      <c r="T349" s="376"/>
      <c r="U349" s="376"/>
      <c r="V349" s="376"/>
      <c r="W349" s="377"/>
      <c r="X349" s="376"/>
      <c r="Y349" s="377"/>
      <c r="Z349" s="376"/>
      <c r="AA349" s="377"/>
      <c r="AB349" s="376"/>
      <c r="AC349" s="377"/>
      <c r="AD349" s="378"/>
    </row>
    <row r="350" spans="1:30" s="379" customFormat="1" x14ac:dyDescent="0.25">
      <c r="A350" s="2"/>
      <c r="B350" s="2"/>
      <c r="C350" s="2"/>
      <c r="D350" s="2"/>
      <c r="E350" s="2"/>
      <c r="F350" s="2"/>
      <c r="G350" s="2"/>
      <c r="H350" s="2"/>
      <c r="I350" s="2"/>
      <c r="J350" s="644"/>
      <c r="K350" s="644"/>
      <c r="L350" s="644"/>
      <c r="M350" s="644"/>
      <c r="N350" s="644"/>
      <c r="O350" s="644"/>
      <c r="P350" s="644"/>
      <c r="Q350" s="376"/>
      <c r="R350" s="376"/>
      <c r="S350" s="376"/>
      <c r="T350" s="376"/>
      <c r="U350" s="376"/>
      <c r="V350" s="376"/>
      <c r="W350" s="377"/>
      <c r="X350" s="376"/>
      <c r="Y350" s="377"/>
      <c r="Z350" s="376"/>
      <c r="AA350" s="377"/>
      <c r="AB350" s="376"/>
      <c r="AC350" s="377"/>
      <c r="AD350" s="378"/>
    </row>
    <row r="351" spans="1:30" s="379" customFormat="1" x14ac:dyDescent="0.25">
      <c r="A351" s="2"/>
      <c r="B351" s="2"/>
      <c r="C351" s="2"/>
      <c r="D351" s="2"/>
      <c r="E351" s="2"/>
      <c r="F351" s="2"/>
      <c r="G351" s="2"/>
      <c r="H351" s="2"/>
      <c r="I351" s="2"/>
      <c r="J351" s="644"/>
      <c r="K351" s="644"/>
      <c r="L351" s="644"/>
      <c r="M351" s="644"/>
      <c r="N351" s="644"/>
      <c r="O351" s="644"/>
      <c r="P351" s="644"/>
      <c r="Q351" s="376"/>
      <c r="R351" s="376"/>
      <c r="S351" s="376"/>
      <c r="T351" s="376"/>
      <c r="U351" s="376"/>
      <c r="V351" s="376"/>
      <c r="W351" s="377"/>
      <c r="X351" s="376"/>
      <c r="Y351" s="377"/>
      <c r="Z351" s="376"/>
      <c r="AA351" s="377"/>
      <c r="AB351" s="376"/>
      <c r="AC351" s="377"/>
      <c r="AD351" s="378"/>
    </row>
    <row r="352" spans="1:30" s="379" customFormat="1" x14ac:dyDescent="0.25">
      <c r="A352" s="2"/>
      <c r="B352" s="2"/>
      <c r="C352" s="2"/>
      <c r="D352" s="2"/>
      <c r="E352" s="2"/>
      <c r="F352" s="2"/>
      <c r="G352" s="2"/>
      <c r="H352" s="2"/>
      <c r="I352" s="2"/>
      <c r="J352" s="644"/>
      <c r="K352" s="644"/>
      <c r="L352" s="644"/>
      <c r="M352" s="644"/>
      <c r="N352" s="644"/>
      <c r="O352" s="644"/>
      <c r="P352" s="644"/>
      <c r="Q352" s="376"/>
      <c r="R352" s="376"/>
      <c r="S352" s="376"/>
      <c r="T352" s="376"/>
      <c r="U352" s="376"/>
      <c r="V352" s="376"/>
      <c r="W352" s="377"/>
      <c r="X352" s="376"/>
      <c r="Y352" s="377"/>
      <c r="Z352" s="376"/>
      <c r="AA352" s="377"/>
      <c r="AB352" s="376"/>
      <c r="AC352" s="377"/>
      <c r="AD352" s="378"/>
    </row>
    <row r="353" spans="1:30" s="379" customFormat="1" x14ac:dyDescent="0.25">
      <c r="A353" s="2"/>
      <c r="B353" s="2"/>
      <c r="C353" s="2"/>
      <c r="D353" s="2"/>
      <c r="E353" s="2"/>
      <c r="F353" s="2"/>
      <c r="G353" s="2"/>
      <c r="H353" s="2"/>
      <c r="I353" s="2"/>
      <c r="J353" s="644"/>
      <c r="K353" s="644"/>
      <c r="L353" s="644"/>
      <c r="M353" s="644"/>
      <c r="N353" s="644"/>
      <c r="O353" s="644"/>
      <c r="P353" s="644"/>
      <c r="Q353" s="376"/>
      <c r="R353" s="376"/>
      <c r="S353" s="376"/>
      <c r="T353" s="376"/>
      <c r="U353" s="376"/>
      <c r="V353" s="376"/>
      <c r="W353" s="377"/>
      <c r="X353" s="376"/>
      <c r="Y353" s="377"/>
      <c r="Z353" s="376"/>
      <c r="AA353" s="377"/>
      <c r="AB353" s="376"/>
      <c r="AC353" s="377"/>
      <c r="AD353" s="378"/>
    </row>
    <row r="354" spans="1:30" s="379" customFormat="1" x14ac:dyDescent="0.25">
      <c r="A354" s="2"/>
      <c r="B354" s="2"/>
      <c r="C354" s="2"/>
      <c r="D354" s="2"/>
      <c r="E354" s="2"/>
      <c r="F354" s="2"/>
      <c r="G354" s="2"/>
      <c r="H354" s="2"/>
      <c r="I354" s="2"/>
      <c r="J354" s="644"/>
      <c r="K354" s="644"/>
      <c r="L354" s="644"/>
      <c r="M354" s="644"/>
      <c r="N354" s="644"/>
      <c r="O354" s="644"/>
      <c r="P354" s="644"/>
      <c r="Q354" s="376"/>
      <c r="R354" s="376"/>
      <c r="S354" s="376"/>
      <c r="T354" s="376"/>
      <c r="U354" s="376"/>
      <c r="V354" s="376"/>
      <c r="W354" s="377"/>
      <c r="X354" s="376"/>
      <c r="Y354" s="377"/>
      <c r="Z354" s="376"/>
      <c r="AA354" s="377"/>
      <c r="AB354" s="376"/>
      <c r="AC354" s="377"/>
      <c r="AD354" s="378"/>
    </row>
    <row r="355" spans="1:30" s="379" customFormat="1" x14ac:dyDescent="0.25">
      <c r="A355" s="2"/>
      <c r="B355" s="2"/>
      <c r="C355" s="2"/>
      <c r="D355" s="2"/>
      <c r="E355" s="2"/>
      <c r="F355" s="2"/>
      <c r="G355" s="2"/>
      <c r="H355" s="2"/>
      <c r="I355" s="2"/>
      <c r="J355" s="644"/>
      <c r="K355" s="644"/>
      <c r="L355" s="644"/>
      <c r="M355" s="644"/>
      <c r="N355" s="644"/>
      <c r="O355" s="644"/>
      <c r="P355" s="644"/>
      <c r="Q355" s="376"/>
      <c r="R355" s="376"/>
      <c r="S355" s="376"/>
      <c r="T355" s="376"/>
      <c r="U355" s="376"/>
      <c r="V355" s="376"/>
      <c r="W355" s="377"/>
      <c r="X355" s="376"/>
      <c r="Y355" s="377"/>
      <c r="Z355" s="376"/>
      <c r="AA355" s="377"/>
      <c r="AB355" s="376"/>
      <c r="AC355" s="377"/>
      <c r="AD355" s="378"/>
    </row>
    <row r="356" spans="1:30" s="379" customFormat="1" x14ac:dyDescent="0.25">
      <c r="A356" s="2"/>
      <c r="B356" s="2"/>
      <c r="C356" s="2"/>
      <c r="D356" s="2"/>
      <c r="E356" s="2"/>
      <c r="F356" s="2"/>
      <c r="G356" s="2"/>
      <c r="H356" s="2"/>
      <c r="I356" s="2"/>
      <c r="J356" s="644"/>
      <c r="K356" s="644"/>
      <c r="L356" s="644"/>
      <c r="M356" s="644"/>
      <c r="N356" s="644"/>
      <c r="O356" s="644"/>
      <c r="P356" s="644"/>
      <c r="Q356" s="376"/>
      <c r="R356" s="376"/>
      <c r="S356" s="376"/>
      <c r="T356" s="376"/>
      <c r="U356" s="376"/>
      <c r="V356" s="376"/>
      <c r="W356" s="377"/>
      <c r="X356" s="376"/>
      <c r="Y356" s="377"/>
      <c r="Z356" s="376"/>
      <c r="AA356" s="377"/>
      <c r="AB356" s="376"/>
      <c r="AC356" s="377"/>
      <c r="AD356" s="378"/>
    </row>
    <row r="357" spans="1:30" s="379" customFormat="1" x14ac:dyDescent="0.25">
      <c r="A357" s="2"/>
      <c r="B357" s="2"/>
      <c r="C357" s="2"/>
      <c r="D357" s="2"/>
      <c r="E357" s="2"/>
      <c r="F357" s="2"/>
      <c r="G357" s="2"/>
      <c r="H357" s="2"/>
      <c r="I357" s="2"/>
      <c r="J357" s="644"/>
      <c r="K357" s="644"/>
      <c r="L357" s="644"/>
      <c r="M357" s="644"/>
      <c r="N357" s="644"/>
      <c r="O357" s="644"/>
      <c r="P357" s="644"/>
      <c r="Q357" s="376"/>
      <c r="R357" s="376"/>
      <c r="S357" s="376"/>
      <c r="T357" s="376"/>
      <c r="U357" s="376"/>
      <c r="V357" s="376"/>
      <c r="W357" s="377"/>
      <c r="X357" s="376"/>
      <c r="Y357" s="377"/>
      <c r="Z357" s="376"/>
      <c r="AA357" s="377"/>
      <c r="AB357" s="376"/>
      <c r="AC357" s="377"/>
      <c r="AD357" s="378"/>
    </row>
    <row r="358" spans="1:30" s="379" customFormat="1" x14ac:dyDescent="0.25">
      <c r="A358" s="2"/>
      <c r="B358" s="2"/>
      <c r="C358" s="2"/>
      <c r="D358" s="2"/>
      <c r="E358" s="2"/>
      <c r="F358" s="2"/>
      <c r="G358" s="2"/>
      <c r="H358" s="2"/>
      <c r="I358" s="2"/>
      <c r="J358" s="644"/>
      <c r="K358" s="644"/>
      <c r="L358" s="644"/>
      <c r="M358" s="644"/>
      <c r="N358" s="644"/>
      <c r="O358" s="644"/>
      <c r="P358" s="644"/>
      <c r="Q358" s="376"/>
      <c r="R358" s="376"/>
      <c r="S358" s="376"/>
      <c r="T358" s="376"/>
      <c r="U358" s="376"/>
      <c r="V358" s="376"/>
      <c r="W358" s="377"/>
      <c r="X358" s="376"/>
      <c r="Y358" s="377"/>
      <c r="Z358" s="376"/>
      <c r="AA358" s="377"/>
      <c r="AB358" s="376"/>
      <c r="AC358" s="377"/>
      <c r="AD358" s="378"/>
    </row>
    <row r="359" spans="1:30" s="379" customFormat="1" x14ac:dyDescent="0.25">
      <c r="A359" s="2"/>
      <c r="B359" s="2"/>
      <c r="C359" s="2"/>
      <c r="D359" s="2"/>
      <c r="E359" s="2"/>
      <c r="F359" s="2"/>
      <c r="G359" s="2"/>
      <c r="H359" s="2"/>
      <c r="I359" s="2"/>
      <c r="J359" s="644"/>
      <c r="K359" s="644"/>
      <c r="L359" s="644"/>
      <c r="M359" s="644"/>
      <c r="N359" s="644"/>
      <c r="O359" s="644"/>
      <c r="P359" s="644"/>
      <c r="Q359" s="376"/>
      <c r="R359" s="376"/>
      <c r="S359" s="376"/>
      <c r="T359" s="376"/>
      <c r="U359" s="376"/>
      <c r="V359" s="376"/>
      <c r="W359" s="377"/>
      <c r="X359" s="376"/>
      <c r="Y359" s="377"/>
      <c r="Z359" s="376"/>
      <c r="AA359" s="377"/>
      <c r="AB359" s="376"/>
      <c r="AC359" s="377"/>
      <c r="AD359" s="378"/>
    </row>
    <row r="360" spans="1:30" s="379" customFormat="1" x14ac:dyDescent="0.25">
      <c r="A360" s="2"/>
      <c r="B360" s="2"/>
      <c r="C360" s="2"/>
      <c r="D360" s="2"/>
      <c r="E360" s="2"/>
      <c r="F360" s="2"/>
      <c r="G360" s="2"/>
      <c r="H360" s="2"/>
      <c r="I360" s="2"/>
      <c r="J360" s="644"/>
      <c r="K360" s="644"/>
      <c r="L360" s="644"/>
      <c r="M360" s="644"/>
      <c r="N360" s="644"/>
      <c r="O360" s="644"/>
      <c r="P360" s="644"/>
      <c r="Q360" s="376"/>
      <c r="R360" s="376"/>
      <c r="S360" s="376"/>
      <c r="T360" s="376"/>
      <c r="U360" s="376"/>
      <c r="V360" s="376"/>
      <c r="W360" s="377"/>
      <c r="X360" s="376"/>
      <c r="Y360" s="377"/>
      <c r="Z360" s="376"/>
      <c r="AA360" s="377"/>
      <c r="AB360" s="376"/>
      <c r="AC360" s="377"/>
      <c r="AD360" s="378"/>
    </row>
    <row r="361" spans="1:30" s="379" customFormat="1" x14ac:dyDescent="0.25">
      <c r="A361" s="2"/>
      <c r="B361" s="2"/>
      <c r="C361" s="2"/>
      <c r="D361" s="2"/>
      <c r="E361" s="2"/>
      <c r="F361" s="2"/>
      <c r="G361" s="2"/>
      <c r="H361" s="2"/>
      <c r="I361" s="2"/>
      <c r="J361" s="644"/>
      <c r="K361" s="644"/>
      <c r="L361" s="644"/>
      <c r="M361" s="644"/>
      <c r="N361" s="644"/>
      <c r="O361" s="644"/>
      <c r="P361" s="644"/>
      <c r="Q361" s="376"/>
      <c r="R361" s="376"/>
      <c r="S361" s="376"/>
      <c r="T361" s="376"/>
      <c r="U361" s="376"/>
      <c r="V361" s="376"/>
      <c r="W361" s="377"/>
      <c r="X361" s="376"/>
      <c r="Y361" s="377"/>
      <c r="Z361" s="376"/>
      <c r="AA361" s="377"/>
      <c r="AB361" s="376"/>
      <c r="AC361" s="377"/>
      <c r="AD361" s="378"/>
    </row>
    <row r="362" spans="1:30" s="379" customFormat="1" x14ac:dyDescent="0.25">
      <c r="A362" s="2"/>
      <c r="B362" s="2"/>
      <c r="C362" s="2"/>
      <c r="D362" s="2"/>
      <c r="E362" s="2"/>
      <c r="F362" s="2"/>
      <c r="G362" s="2"/>
      <c r="H362" s="2"/>
      <c r="I362" s="2"/>
      <c r="J362" s="644"/>
      <c r="K362" s="644"/>
      <c r="L362" s="644"/>
      <c r="M362" s="644"/>
      <c r="N362" s="644"/>
      <c r="O362" s="644"/>
      <c r="P362" s="644"/>
      <c r="Q362" s="376"/>
      <c r="R362" s="376"/>
      <c r="S362" s="376"/>
      <c r="T362" s="376"/>
      <c r="U362" s="376"/>
      <c r="V362" s="376"/>
      <c r="W362" s="377"/>
      <c r="X362" s="376"/>
      <c r="Y362" s="377"/>
      <c r="Z362" s="376"/>
      <c r="AA362" s="377"/>
      <c r="AB362" s="376"/>
      <c r="AC362" s="377"/>
      <c r="AD362" s="378"/>
    </row>
    <row r="363" spans="1:30" s="379" customFormat="1" x14ac:dyDescent="0.25">
      <c r="A363" s="2"/>
      <c r="B363" s="2"/>
      <c r="C363" s="2"/>
      <c r="D363" s="2"/>
      <c r="E363" s="2"/>
      <c r="F363" s="2"/>
      <c r="G363" s="2"/>
      <c r="H363" s="2"/>
      <c r="I363" s="2"/>
      <c r="J363" s="644"/>
      <c r="K363" s="644"/>
      <c r="L363" s="644"/>
      <c r="M363" s="644"/>
      <c r="N363" s="644"/>
      <c r="O363" s="644"/>
      <c r="P363" s="644"/>
      <c r="Q363" s="376"/>
      <c r="R363" s="376"/>
      <c r="S363" s="376"/>
      <c r="T363" s="376"/>
      <c r="U363" s="376"/>
      <c r="V363" s="376"/>
      <c r="W363" s="377"/>
      <c r="X363" s="376"/>
      <c r="Y363" s="377"/>
      <c r="Z363" s="376"/>
      <c r="AA363" s="377"/>
      <c r="AB363" s="376"/>
      <c r="AC363" s="377"/>
      <c r="AD363" s="378"/>
    </row>
    <row r="364" spans="1:30" s="379" customFormat="1" x14ac:dyDescent="0.25">
      <c r="A364" s="2"/>
      <c r="B364" s="2"/>
      <c r="C364" s="2"/>
      <c r="D364" s="2"/>
      <c r="E364" s="2"/>
      <c r="F364" s="2"/>
      <c r="G364" s="2"/>
      <c r="H364" s="2"/>
      <c r="I364" s="2"/>
      <c r="J364" s="644"/>
      <c r="K364" s="644"/>
      <c r="L364" s="644"/>
      <c r="M364" s="644"/>
      <c r="N364" s="644"/>
      <c r="O364" s="644"/>
      <c r="P364" s="644"/>
      <c r="Q364" s="376"/>
      <c r="R364" s="376"/>
      <c r="S364" s="376"/>
      <c r="T364" s="376"/>
      <c r="U364" s="376"/>
      <c r="V364" s="376"/>
      <c r="W364" s="377"/>
      <c r="X364" s="376"/>
      <c r="Y364" s="377"/>
      <c r="Z364" s="376"/>
      <c r="AA364" s="377"/>
      <c r="AB364" s="376"/>
      <c r="AC364" s="377"/>
      <c r="AD364" s="378"/>
    </row>
    <row r="365" spans="1:30" s="379" customFormat="1" x14ac:dyDescent="0.25">
      <c r="A365" s="2"/>
      <c r="B365" s="2"/>
      <c r="C365" s="2"/>
      <c r="D365" s="2"/>
      <c r="E365" s="2"/>
      <c r="F365" s="2"/>
      <c r="G365" s="2"/>
      <c r="H365" s="2"/>
      <c r="I365" s="2"/>
      <c r="J365" s="644"/>
      <c r="K365" s="644"/>
      <c r="L365" s="644"/>
      <c r="M365" s="644"/>
      <c r="N365" s="644"/>
      <c r="O365" s="644"/>
      <c r="P365" s="644"/>
      <c r="Q365" s="376"/>
      <c r="R365" s="376"/>
      <c r="S365" s="376"/>
      <c r="T365" s="376"/>
      <c r="U365" s="376"/>
      <c r="V365" s="376"/>
      <c r="W365" s="377"/>
      <c r="X365" s="376"/>
      <c r="Y365" s="377"/>
      <c r="Z365" s="376"/>
      <c r="AA365" s="377"/>
      <c r="AB365" s="376"/>
      <c r="AC365" s="377"/>
      <c r="AD365" s="378"/>
    </row>
    <row r="366" spans="1:30" s="379" customFormat="1" x14ac:dyDescent="0.25">
      <c r="A366" s="2"/>
      <c r="B366" s="2"/>
      <c r="C366" s="2"/>
      <c r="D366" s="2"/>
      <c r="E366" s="2"/>
      <c r="F366" s="2"/>
      <c r="G366" s="2"/>
      <c r="H366" s="2"/>
      <c r="I366" s="2"/>
      <c r="J366" s="644"/>
      <c r="K366" s="644"/>
      <c r="L366" s="644"/>
      <c r="M366" s="644"/>
      <c r="N366" s="644"/>
      <c r="O366" s="644"/>
      <c r="P366" s="644"/>
      <c r="Q366" s="376"/>
      <c r="R366" s="376"/>
      <c r="S366" s="376"/>
      <c r="T366" s="376"/>
      <c r="U366" s="376"/>
      <c r="V366" s="376"/>
      <c r="W366" s="377"/>
      <c r="X366" s="376"/>
      <c r="Y366" s="377"/>
      <c r="Z366" s="376"/>
      <c r="AA366" s="377"/>
      <c r="AB366" s="376"/>
      <c r="AC366" s="377"/>
      <c r="AD366" s="378"/>
    </row>
    <row r="367" spans="1:30" s="379" customFormat="1" x14ac:dyDescent="0.25">
      <c r="A367" s="2"/>
      <c r="B367" s="2"/>
      <c r="C367" s="2"/>
      <c r="D367" s="2"/>
      <c r="E367" s="2"/>
      <c r="F367" s="2"/>
      <c r="G367" s="2"/>
      <c r="H367" s="2"/>
      <c r="I367" s="2"/>
      <c r="J367" s="644"/>
      <c r="K367" s="644"/>
      <c r="L367" s="644"/>
      <c r="M367" s="644"/>
      <c r="N367" s="644"/>
      <c r="O367" s="644"/>
      <c r="P367" s="644"/>
      <c r="Q367" s="376"/>
      <c r="R367" s="376"/>
      <c r="S367" s="376"/>
      <c r="T367" s="376"/>
      <c r="U367" s="376"/>
      <c r="V367" s="376"/>
      <c r="W367" s="377"/>
      <c r="X367" s="376"/>
      <c r="Y367" s="377"/>
      <c r="Z367" s="376"/>
      <c r="AA367" s="377"/>
      <c r="AB367" s="376"/>
      <c r="AC367" s="377"/>
      <c r="AD367" s="378"/>
    </row>
    <row r="368" spans="1:30" s="379" customFormat="1" x14ac:dyDescent="0.25">
      <c r="A368" s="2"/>
      <c r="B368" s="2"/>
      <c r="C368" s="2"/>
      <c r="D368" s="2"/>
      <c r="E368" s="2"/>
      <c r="F368" s="2"/>
      <c r="G368" s="2"/>
      <c r="H368" s="2"/>
      <c r="I368" s="2"/>
      <c r="J368" s="644"/>
      <c r="K368" s="644"/>
      <c r="L368" s="644"/>
      <c r="M368" s="644"/>
      <c r="N368" s="644"/>
      <c r="O368" s="644"/>
      <c r="P368" s="644"/>
      <c r="Q368" s="376"/>
      <c r="R368" s="376"/>
      <c r="S368" s="376"/>
      <c r="T368" s="376"/>
      <c r="U368" s="376"/>
      <c r="V368" s="376"/>
      <c r="W368" s="377"/>
      <c r="X368" s="376"/>
      <c r="Y368" s="377"/>
      <c r="Z368" s="376"/>
      <c r="AA368" s="377"/>
      <c r="AB368" s="376"/>
      <c r="AC368" s="377"/>
      <c r="AD368" s="378"/>
    </row>
    <row r="369" spans="1:30" s="379" customFormat="1" x14ac:dyDescent="0.25">
      <c r="A369" s="2"/>
      <c r="B369" s="2"/>
      <c r="C369" s="2"/>
      <c r="D369" s="2"/>
      <c r="E369" s="2"/>
      <c r="F369" s="2"/>
      <c r="G369" s="2"/>
      <c r="H369" s="2"/>
      <c r="I369" s="2"/>
      <c r="J369" s="644"/>
      <c r="K369" s="644"/>
      <c r="L369" s="644"/>
      <c r="M369" s="644"/>
      <c r="N369" s="644"/>
      <c r="O369" s="644"/>
      <c r="P369" s="644"/>
      <c r="Q369" s="376"/>
      <c r="R369" s="376"/>
      <c r="S369" s="376"/>
      <c r="T369" s="376"/>
      <c r="U369" s="376"/>
      <c r="V369" s="376"/>
      <c r="W369" s="377"/>
      <c r="X369" s="376"/>
      <c r="Y369" s="377"/>
      <c r="Z369" s="376"/>
      <c r="AA369" s="377"/>
      <c r="AB369" s="376"/>
      <c r="AC369" s="377"/>
      <c r="AD369" s="378"/>
    </row>
    <row r="370" spans="1:30" s="379" customFormat="1" x14ac:dyDescent="0.25">
      <c r="A370" s="2"/>
      <c r="B370" s="2"/>
      <c r="C370" s="2"/>
      <c r="D370" s="2"/>
      <c r="E370" s="2"/>
      <c r="F370" s="2"/>
      <c r="G370" s="2"/>
      <c r="H370" s="2"/>
      <c r="I370" s="2"/>
      <c r="J370" s="644"/>
      <c r="K370" s="644"/>
      <c r="L370" s="644"/>
      <c r="M370" s="644"/>
      <c r="N370" s="644"/>
      <c r="O370" s="644"/>
      <c r="P370" s="644"/>
      <c r="Q370" s="376"/>
      <c r="R370" s="376"/>
      <c r="S370" s="376"/>
      <c r="T370" s="376"/>
      <c r="U370" s="376"/>
      <c r="V370" s="376"/>
      <c r="W370" s="377"/>
      <c r="X370" s="376"/>
      <c r="Y370" s="377"/>
      <c r="Z370" s="376"/>
      <c r="AA370" s="377"/>
      <c r="AB370" s="376"/>
      <c r="AC370" s="377"/>
      <c r="AD370" s="378"/>
    </row>
    <row r="371" spans="1:30" s="379" customFormat="1" x14ac:dyDescent="0.25">
      <c r="A371" s="2"/>
      <c r="B371" s="2"/>
      <c r="C371" s="2"/>
      <c r="D371" s="2"/>
      <c r="E371" s="2"/>
      <c r="F371" s="2"/>
      <c r="G371" s="2"/>
      <c r="H371" s="2"/>
      <c r="I371" s="2"/>
      <c r="J371" s="644"/>
      <c r="K371" s="644"/>
      <c r="L371" s="644"/>
      <c r="M371" s="644"/>
      <c r="N371" s="644"/>
      <c r="O371" s="644"/>
      <c r="P371" s="644"/>
      <c r="Q371" s="376"/>
      <c r="R371" s="376"/>
      <c r="S371" s="376"/>
      <c r="T371" s="376"/>
      <c r="U371" s="376"/>
      <c r="V371" s="376"/>
      <c r="W371" s="377"/>
      <c r="X371" s="376"/>
      <c r="Y371" s="377"/>
      <c r="Z371" s="376"/>
      <c r="AA371" s="377"/>
      <c r="AB371" s="376"/>
      <c r="AC371" s="377"/>
      <c r="AD371" s="378"/>
    </row>
    <row r="372" spans="1:30" s="379" customFormat="1" x14ac:dyDescent="0.25">
      <c r="A372" s="2"/>
      <c r="B372" s="2"/>
      <c r="C372" s="2"/>
      <c r="D372" s="2"/>
      <c r="E372" s="2"/>
      <c r="F372" s="2"/>
      <c r="G372" s="2"/>
      <c r="H372" s="2"/>
      <c r="I372" s="2"/>
      <c r="J372" s="644"/>
      <c r="K372" s="644"/>
      <c r="L372" s="644"/>
      <c r="M372" s="644"/>
      <c r="N372" s="644"/>
      <c r="O372" s="644"/>
      <c r="P372" s="644"/>
      <c r="Q372" s="376"/>
      <c r="R372" s="376"/>
      <c r="S372" s="376"/>
      <c r="T372" s="376"/>
      <c r="U372" s="376"/>
      <c r="V372" s="376"/>
      <c r="W372" s="377"/>
      <c r="X372" s="376"/>
      <c r="Y372" s="377"/>
      <c r="Z372" s="376"/>
      <c r="AA372" s="377"/>
      <c r="AB372" s="376"/>
      <c r="AC372" s="377"/>
      <c r="AD372" s="378"/>
    </row>
    <row r="373" spans="1:30" s="379" customFormat="1" x14ac:dyDescent="0.25">
      <c r="A373" s="2"/>
      <c r="B373" s="2"/>
      <c r="C373" s="2"/>
      <c r="D373" s="2"/>
      <c r="E373" s="2"/>
      <c r="F373" s="2"/>
      <c r="G373" s="2"/>
      <c r="H373" s="2"/>
      <c r="I373" s="2"/>
      <c r="J373" s="644"/>
      <c r="K373" s="644"/>
      <c r="L373" s="644"/>
      <c r="M373" s="644"/>
      <c r="N373" s="644"/>
      <c r="O373" s="644"/>
      <c r="P373" s="644"/>
      <c r="Q373" s="376"/>
      <c r="R373" s="376"/>
      <c r="S373" s="376"/>
      <c r="T373" s="376"/>
      <c r="U373" s="376"/>
      <c r="V373" s="376"/>
      <c r="W373" s="377"/>
      <c r="X373" s="376"/>
      <c r="Y373" s="377"/>
      <c r="Z373" s="376"/>
      <c r="AA373" s="377"/>
      <c r="AB373" s="376"/>
      <c r="AC373" s="377"/>
      <c r="AD373" s="378"/>
    </row>
    <row r="374" spans="1:30" s="379" customFormat="1" x14ac:dyDescent="0.25">
      <c r="A374" s="2"/>
      <c r="B374" s="2"/>
      <c r="C374" s="2"/>
      <c r="D374" s="2"/>
      <c r="E374" s="2"/>
      <c r="F374" s="2"/>
      <c r="G374" s="2"/>
      <c r="H374" s="2"/>
      <c r="I374" s="2"/>
      <c r="J374" s="644"/>
      <c r="K374" s="644"/>
      <c r="L374" s="644"/>
      <c r="M374" s="644"/>
      <c r="N374" s="644"/>
      <c r="O374" s="644"/>
      <c r="P374" s="644"/>
      <c r="Q374" s="376"/>
      <c r="R374" s="376"/>
      <c r="S374" s="376"/>
      <c r="T374" s="376"/>
      <c r="U374" s="376"/>
      <c r="V374" s="376"/>
      <c r="W374" s="377"/>
      <c r="X374" s="376"/>
      <c r="Y374" s="377"/>
      <c r="Z374" s="376"/>
      <c r="AA374" s="377"/>
      <c r="AB374" s="376"/>
      <c r="AC374" s="377"/>
      <c r="AD374" s="378"/>
    </row>
    <row r="375" spans="1:30" s="379" customFormat="1" x14ac:dyDescent="0.25">
      <c r="A375" s="2"/>
      <c r="B375" s="2"/>
      <c r="C375" s="2"/>
      <c r="D375" s="2"/>
      <c r="E375" s="2"/>
      <c r="F375" s="2"/>
      <c r="G375" s="2"/>
      <c r="H375" s="2"/>
      <c r="I375" s="2"/>
      <c r="J375" s="644"/>
      <c r="K375" s="644"/>
      <c r="L375" s="644"/>
      <c r="M375" s="644"/>
      <c r="N375" s="644"/>
      <c r="O375" s="644"/>
      <c r="P375" s="644"/>
      <c r="Q375" s="376"/>
      <c r="R375" s="376"/>
      <c r="S375" s="376"/>
      <c r="T375" s="376"/>
      <c r="U375" s="376"/>
      <c r="V375" s="376"/>
      <c r="W375" s="377"/>
      <c r="X375" s="376"/>
      <c r="Y375" s="377"/>
      <c r="Z375" s="376"/>
      <c r="AA375" s="377"/>
      <c r="AB375" s="376"/>
      <c r="AC375" s="377"/>
      <c r="AD375" s="378"/>
    </row>
    <row r="376" spans="1:30" s="379" customFormat="1" x14ac:dyDescent="0.25">
      <c r="A376" s="2"/>
      <c r="B376" s="2"/>
      <c r="C376" s="2"/>
      <c r="D376" s="2"/>
      <c r="E376" s="2"/>
      <c r="F376" s="2"/>
      <c r="G376" s="2"/>
      <c r="H376" s="2"/>
      <c r="I376" s="2"/>
      <c r="J376" s="644"/>
      <c r="K376" s="644"/>
      <c r="L376" s="644"/>
      <c r="M376" s="644"/>
      <c r="N376" s="644"/>
      <c r="O376" s="644"/>
      <c r="P376" s="644"/>
      <c r="Q376" s="376"/>
      <c r="R376" s="376"/>
      <c r="S376" s="376"/>
      <c r="T376" s="376"/>
      <c r="U376" s="376"/>
      <c r="V376" s="376"/>
      <c r="W376" s="377"/>
      <c r="X376" s="376"/>
      <c r="Y376" s="377"/>
      <c r="Z376" s="376"/>
      <c r="AA376" s="377"/>
      <c r="AB376" s="376"/>
      <c r="AC376" s="377"/>
      <c r="AD376" s="378"/>
    </row>
    <row r="377" spans="1:30" s="379" customFormat="1" x14ac:dyDescent="0.25">
      <c r="A377" s="2"/>
      <c r="B377" s="2"/>
      <c r="C377" s="2"/>
      <c r="D377" s="2"/>
      <c r="E377" s="2"/>
      <c r="F377" s="2"/>
      <c r="G377" s="2"/>
      <c r="H377" s="2"/>
      <c r="I377" s="2"/>
      <c r="J377" s="644"/>
      <c r="K377" s="644"/>
      <c r="L377" s="644"/>
      <c r="M377" s="644"/>
      <c r="N377" s="644"/>
      <c r="O377" s="644"/>
      <c r="P377" s="644"/>
      <c r="Q377" s="376"/>
      <c r="R377" s="376"/>
      <c r="S377" s="376"/>
      <c r="T377" s="376"/>
      <c r="U377" s="376"/>
      <c r="V377" s="376"/>
      <c r="W377" s="377"/>
      <c r="X377" s="376"/>
      <c r="Y377" s="377"/>
      <c r="Z377" s="376"/>
      <c r="AA377" s="377"/>
      <c r="AB377" s="376"/>
      <c r="AC377" s="377"/>
      <c r="AD377" s="378"/>
    </row>
    <row r="378" spans="1:30" s="379" customFormat="1" x14ac:dyDescent="0.25">
      <c r="A378" s="2"/>
      <c r="B378" s="2"/>
      <c r="C378" s="2"/>
      <c r="D378" s="2"/>
      <c r="E378" s="2"/>
      <c r="F378" s="2"/>
      <c r="G378" s="2"/>
      <c r="H378" s="2"/>
      <c r="I378" s="2"/>
      <c r="J378" s="644"/>
      <c r="K378" s="644"/>
      <c r="L378" s="644"/>
      <c r="M378" s="644"/>
      <c r="N378" s="644"/>
      <c r="O378" s="644"/>
      <c r="P378" s="644"/>
      <c r="Q378" s="376"/>
      <c r="R378" s="376"/>
      <c r="S378" s="376"/>
      <c r="T378" s="376"/>
      <c r="U378" s="376"/>
      <c r="V378" s="376"/>
      <c r="W378" s="377"/>
      <c r="X378" s="376"/>
      <c r="Y378" s="377"/>
      <c r="Z378" s="376"/>
      <c r="AA378" s="377"/>
      <c r="AB378" s="376"/>
      <c r="AC378" s="377"/>
      <c r="AD378" s="378"/>
    </row>
    <row r="379" spans="1:30" s="379" customFormat="1" x14ac:dyDescent="0.25">
      <c r="A379" s="2"/>
      <c r="B379" s="2"/>
      <c r="C379" s="2"/>
      <c r="D379" s="2"/>
      <c r="E379" s="2"/>
      <c r="F379" s="2"/>
      <c r="G379" s="2"/>
      <c r="H379" s="2"/>
      <c r="I379" s="2"/>
      <c r="J379" s="644"/>
      <c r="K379" s="644"/>
      <c r="L379" s="644"/>
      <c r="M379" s="644"/>
      <c r="N379" s="644"/>
      <c r="O379" s="644"/>
      <c r="P379" s="644"/>
      <c r="Q379" s="376"/>
      <c r="R379" s="376"/>
      <c r="S379" s="376"/>
      <c r="T379" s="376"/>
      <c r="U379" s="376"/>
      <c r="V379" s="376"/>
      <c r="W379" s="377"/>
      <c r="X379" s="376"/>
      <c r="Y379" s="377"/>
      <c r="Z379" s="376"/>
      <c r="AA379" s="377"/>
      <c r="AB379" s="376"/>
      <c r="AC379" s="377"/>
      <c r="AD379" s="378"/>
    </row>
    <row r="380" spans="1:30" s="379" customFormat="1" x14ac:dyDescent="0.25">
      <c r="A380" s="2"/>
      <c r="B380" s="2"/>
      <c r="C380" s="2"/>
      <c r="D380" s="2"/>
      <c r="E380" s="2"/>
      <c r="F380" s="2"/>
      <c r="G380" s="2"/>
      <c r="H380" s="2"/>
      <c r="I380" s="2"/>
      <c r="J380" s="644"/>
      <c r="K380" s="644"/>
      <c r="L380" s="644"/>
      <c r="M380" s="644"/>
      <c r="N380" s="644"/>
      <c r="O380" s="644"/>
      <c r="P380" s="644"/>
      <c r="Q380" s="376"/>
      <c r="R380" s="376"/>
      <c r="S380" s="376"/>
      <c r="T380" s="376"/>
      <c r="U380" s="376"/>
      <c r="V380" s="376"/>
      <c r="W380" s="377"/>
      <c r="X380" s="376"/>
      <c r="Y380" s="377"/>
      <c r="Z380" s="376"/>
      <c r="AA380" s="377"/>
      <c r="AB380" s="376"/>
      <c r="AC380" s="377"/>
      <c r="AD380" s="378"/>
    </row>
    <row r="381" spans="1:30" s="379" customFormat="1" x14ac:dyDescent="0.25">
      <c r="A381" s="2"/>
      <c r="B381" s="2"/>
      <c r="C381" s="2"/>
      <c r="D381" s="2"/>
      <c r="E381" s="2"/>
      <c r="F381" s="2"/>
      <c r="G381" s="2"/>
      <c r="H381" s="2"/>
      <c r="I381" s="2"/>
      <c r="J381" s="644"/>
      <c r="K381" s="644"/>
      <c r="L381" s="644"/>
      <c r="M381" s="644"/>
      <c r="N381" s="644"/>
      <c r="O381" s="644"/>
      <c r="P381" s="644"/>
      <c r="Q381" s="376"/>
      <c r="R381" s="376"/>
      <c r="S381" s="376"/>
      <c r="T381" s="376"/>
      <c r="U381" s="376"/>
      <c r="V381" s="376"/>
      <c r="W381" s="377"/>
      <c r="X381" s="376"/>
      <c r="Y381" s="377"/>
      <c r="Z381" s="376"/>
      <c r="AA381" s="377"/>
      <c r="AB381" s="376"/>
      <c r="AC381" s="377"/>
      <c r="AD381" s="378"/>
    </row>
    <row r="382" spans="1:30" s="379" customFormat="1" x14ac:dyDescent="0.25">
      <c r="A382" s="2"/>
      <c r="B382" s="2"/>
      <c r="C382" s="2"/>
      <c r="D382" s="2"/>
      <c r="E382" s="2"/>
      <c r="F382" s="2"/>
      <c r="G382" s="2"/>
      <c r="H382" s="2"/>
      <c r="I382" s="2"/>
      <c r="J382" s="644"/>
      <c r="K382" s="644"/>
      <c r="L382" s="644"/>
      <c r="M382" s="644"/>
      <c r="N382" s="644"/>
      <c r="O382" s="644"/>
      <c r="P382" s="644"/>
      <c r="Q382" s="376"/>
      <c r="R382" s="376"/>
      <c r="S382" s="376"/>
      <c r="T382" s="376"/>
      <c r="U382" s="376"/>
      <c r="V382" s="376"/>
      <c r="W382" s="377"/>
      <c r="X382" s="376"/>
      <c r="Y382" s="377"/>
      <c r="Z382" s="376"/>
      <c r="AA382" s="377"/>
      <c r="AB382" s="376"/>
      <c r="AC382" s="377"/>
      <c r="AD382" s="378"/>
    </row>
    <row r="383" spans="1:30" s="379" customFormat="1" x14ac:dyDescent="0.25">
      <c r="A383" s="2"/>
      <c r="B383" s="2"/>
      <c r="C383" s="2"/>
      <c r="D383" s="2"/>
      <c r="E383" s="2"/>
      <c r="F383" s="2"/>
      <c r="G383" s="2"/>
      <c r="H383" s="2"/>
      <c r="I383" s="2"/>
      <c r="J383" s="644"/>
      <c r="K383" s="644"/>
      <c r="L383" s="644"/>
      <c r="M383" s="644"/>
      <c r="N383" s="644"/>
      <c r="O383" s="644"/>
      <c r="P383" s="644"/>
      <c r="Q383" s="376"/>
      <c r="R383" s="376"/>
      <c r="S383" s="376"/>
      <c r="T383" s="376"/>
      <c r="U383" s="376"/>
      <c r="V383" s="376"/>
      <c r="W383" s="377"/>
      <c r="X383" s="376"/>
      <c r="Y383" s="377"/>
      <c r="Z383" s="376"/>
      <c r="AA383" s="377"/>
      <c r="AB383" s="376"/>
      <c r="AC383" s="377"/>
      <c r="AD383" s="378"/>
    </row>
    <row r="384" spans="1:30" s="379" customFormat="1" x14ac:dyDescent="0.25">
      <c r="A384" s="2"/>
      <c r="B384" s="2"/>
      <c r="C384" s="2"/>
      <c r="D384" s="2"/>
      <c r="E384" s="2"/>
      <c r="F384" s="2"/>
      <c r="G384" s="2"/>
      <c r="H384" s="2"/>
      <c r="I384" s="2"/>
      <c r="J384" s="644"/>
      <c r="K384" s="644"/>
      <c r="L384" s="644"/>
      <c r="M384" s="644"/>
      <c r="N384" s="644"/>
      <c r="O384" s="644"/>
      <c r="P384" s="644"/>
      <c r="Q384" s="376"/>
      <c r="R384" s="376"/>
      <c r="S384" s="376"/>
      <c r="T384" s="376"/>
      <c r="U384" s="376"/>
      <c r="V384" s="376"/>
      <c r="W384" s="377"/>
      <c r="X384" s="376"/>
      <c r="Y384" s="377"/>
      <c r="Z384" s="376"/>
      <c r="AA384" s="377"/>
      <c r="AB384" s="376"/>
      <c r="AC384" s="377"/>
      <c r="AD384" s="378"/>
    </row>
    <row r="385" spans="1:30" s="379" customFormat="1" x14ac:dyDescent="0.25">
      <c r="A385" s="2"/>
      <c r="B385" s="2"/>
      <c r="C385" s="2"/>
      <c r="D385" s="2"/>
      <c r="E385" s="2"/>
      <c r="F385" s="2"/>
      <c r="G385" s="2"/>
      <c r="H385" s="2"/>
      <c r="I385" s="2"/>
      <c r="J385" s="644"/>
      <c r="K385" s="644"/>
      <c r="L385" s="644"/>
      <c r="M385" s="644"/>
      <c r="N385" s="644"/>
      <c r="O385" s="644"/>
      <c r="P385" s="644"/>
      <c r="Q385" s="376"/>
      <c r="R385" s="376"/>
      <c r="S385" s="376"/>
      <c r="T385" s="376"/>
      <c r="U385" s="376"/>
      <c r="V385" s="376"/>
      <c r="W385" s="377"/>
      <c r="X385" s="376"/>
      <c r="Y385" s="377"/>
      <c r="Z385" s="376"/>
      <c r="AA385" s="377"/>
      <c r="AB385" s="376"/>
      <c r="AC385" s="377"/>
      <c r="AD385" s="378"/>
    </row>
    <row r="386" spans="1:30" s="379" customFormat="1" x14ac:dyDescent="0.25">
      <c r="A386" s="2"/>
      <c r="B386" s="2"/>
      <c r="C386" s="2"/>
      <c r="D386" s="2"/>
      <c r="E386" s="2"/>
      <c r="F386" s="2"/>
      <c r="G386" s="2"/>
      <c r="H386" s="2"/>
      <c r="I386" s="2"/>
      <c r="J386" s="644"/>
      <c r="K386" s="644"/>
      <c r="L386" s="644"/>
      <c r="M386" s="644"/>
      <c r="N386" s="644"/>
      <c r="O386" s="644"/>
      <c r="P386" s="644"/>
      <c r="Q386" s="376"/>
      <c r="R386" s="376"/>
      <c r="S386" s="376"/>
      <c r="T386" s="376"/>
      <c r="U386" s="376"/>
      <c r="V386" s="376"/>
      <c r="W386" s="377"/>
      <c r="X386" s="376"/>
      <c r="Y386" s="377"/>
      <c r="Z386" s="376"/>
      <c r="AA386" s="377"/>
      <c r="AB386" s="376"/>
      <c r="AC386" s="377"/>
      <c r="AD386" s="378"/>
    </row>
    <row r="387" spans="1:30" s="379" customFormat="1" x14ac:dyDescent="0.25">
      <c r="A387" s="2"/>
      <c r="B387" s="2"/>
      <c r="C387" s="2"/>
      <c r="D387" s="2"/>
      <c r="E387" s="2"/>
      <c r="F387" s="2"/>
      <c r="G387" s="2"/>
      <c r="H387" s="2"/>
      <c r="I387" s="2"/>
      <c r="J387" s="644"/>
      <c r="K387" s="644"/>
      <c r="L387" s="644"/>
      <c r="M387" s="644"/>
      <c r="N387" s="644"/>
      <c r="O387" s="644"/>
      <c r="P387" s="644"/>
      <c r="Q387" s="376"/>
      <c r="R387" s="376"/>
      <c r="S387" s="376"/>
      <c r="T387" s="376"/>
      <c r="U387" s="376"/>
      <c r="V387" s="376"/>
      <c r="W387" s="377"/>
      <c r="X387" s="376"/>
      <c r="Y387" s="377"/>
      <c r="Z387" s="376"/>
      <c r="AA387" s="377"/>
      <c r="AB387" s="376"/>
      <c r="AC387" s="377"/>
      <c r="AD387" s="378"/>
    </row>
    <row r="388" spans="1:30" s="379" customFormat="1" x14ac:dyDescent="0.25">
      <c r="A388" s="2"/>
      <c r="B388" s="2"/>
      <c r="C388" s="2"/>
      <c r="D388" s="2"/>
      <c r="E388" s="2"/>
      <c r="F388" s="2"/>
      <c r="G388" s="2"/>
      <c r="H388" s="2"/>
      <c r="I388" s="2"/>
      <c r="J388" s="644"/>
      <c r="K388" s="644"/>
      <c r="L388" s="644"/>
      <c r="M388" s="644"/>
      <c r="N388" s="644"/>
      <c r="O388" s="644"/>
      <c r="P388" s="644"/>
      <c r="Q388" s="376"/>
      <c r="R388" s="376"/>
      <c r="S388" s="376"/>
      <c r="T388" s="376"/>
      <c r="U388" s="376"/>
      <c r="V388" s="376"/>
      <c r="W388" s="377"/>
      <c r="X388" s="376"/>
      <c r="Y388" s="377"/>
      <c r="Z388" s="376"/>
      <c r="AA388" s="377"/>
      <c r="AB388" s="376"/>
      <c r="AC388" s="377"/>
      <c r="AD388" s="378"/>
    </row>
    <row r="389" spans="1:30" s="379" customFormat="1" x14ac:dyDescent="0.25">
      <c r="A389" s="2"/>
      <c r="B389" s="2"/>
      <c r="C389" s="2"/>
      <c r="D389" s="2"/>
      <c r="E389" s="2"/>
      <c r="F389" s="2"/>
      <c r="G389" s="2"/>
      <c r="H389" s="2"/>
      <c r="I389" s="2"/>
      <c r="J389" s="644"/>
      <c r="K389" s="644"/>
      <c r="L389" s="644"/>
      <c r="M389" s="644"/>
      <c r="N389" s="644"/>
      <c r="O389" s="644"/>
      <c r="P389" s="644"/>
      <c r="Q389" s="376"/>
      <c r="R389" s="376"/>
      <c r="S389" s="376"/>
      <c r="T389" s="376"/>
      <c r="U389" s="376"/>
      <c r="V389" s="376"/>
      <c r="W389" s="377"/>
      <c r="X389" s="376"/>
      <c r="Y389" s="377"/>
      <c r="Z389" s="376"/>
      <c r="AA389" s="377"/>
      <c r="AB389" s="376"/>
      <c r="AC389" s="377"/>
      <c r="AD389" s="378"/>
    </row>
    <row r="390" spans="1:30" s="379" customFormat="1" x14ac:dyDescent="0.25">
      <c r="A390" s="2"/>
      <c r="B390" s="2"/>
      <c r="C390" s="2"/>
      <c r="D390" s="2"/>
      <c r="E390" s="2"/>
      <c r="F390" s="2"/>
      <c r="G390" s="2"/>
      <c r="H390" s="2"/>
      <c r="I390" s="2"/>
      <c r="J390" s="644"/>
      <c r="K390" s="644"/>
      <c r="L390" s="644"/>
      <c r="M390" s="644"/>
      <c r="N390" s="644"/>
      <c r="O390" s="644"/>
      <c r="P390" s="644"/>
      <c r="Q390" s="376"/>
      <c r="R390" s="376"/>
      <c r="S390" s="376"/>
      <c r="T390" s="376"/>
      <c r="U390" s="376"/>
      <c r="V390" s="376"/>
      <c r="W390" s="377"/>
      <c r="X390" s="376"/>
      <c r="Y390" s="377"/>
      <c r="Z390" s="376"/>
      <c r="AA390" s="377"/>
      <c r="AB390" s="376"/>
      <c r="AC390" s="377"/>
      <c r="AD390" s="378"/>
    </row>
    <row r="391" spans="1:30" s="379" customFormat="1" x14ac:dyDescent="0.25">
      <c r="A391" s="2"/>
      <c r="B391" s="2"/>
      <c r="C391" s="2"/>
      <c r="D391" s="2"/>
      <c r="E391" s="2"/>
      <c r="F391" s="2"/>
      <c r="G391" s="2"/>
      <c r="H391" s="2"/>
      <c r="I391" s="2"/>
      <c r="J391" s="644"/>
      <c r="K391" s="644"/>
      <c r="L391" s="644"/>
      <c r="M391" s="644"/>
      <c r="N391" s="644"/>
      <c r="O391" s="644"/>
      <c r="P391" s="644"/>
      <c r="Q391" s="376"/>
      <c r="R391" s="376"/>
      <c r="S391" s="376"/>
      <c r="T391" s="376"/>
      <c r="U391" s="376"/>
      <c r="V391" s="376"/>
      <c r="W391" s="377"/>
      <c r="X391" s="376"/>
      <c r="Y391" s="377"/>
      <c r="Z391" s="376"/>
      <c r="AA391" s="377"/>
      <c r="AB391" s="376"/>
      <c r="AC391" s="377"/>
      <c r="AD391" s="378"/>
    </row>
    <row r="392" spans="1:30" s="379" customFormat="1" x14ac:dyDescent="0.25">
      <c r="A392" s="2"/>
      <c r="B392" s="2"/>
      <c r="C392" s="2"/>
      <c r="D392" s="2"/>
      <c r="E392" s="2"/>
      <c r="F392" s="2"/>
      <c r="G392" s="2"/>
      <c r="H392" s="2"/>
      <c r="I392" s="2"/>
      <c r="J392" s="644"/>
      <c r="K392" s="644"/>
      <c r="L392" s="644"/>
      <c r="M392" s="644"/>
      <c r="N392" s="644"/>
      <c r="O392" s="644"/>
      <c r="P392" s="644"/>
      <c r="Q392" s="376"/>
      <c r="R392" s="376"/>
      <c r="S392" s="376"/>
      <c r="T392" s="376"/>
      <c r="U392" s="376"/>
      <c r="V392" s="376"/>
      <c r="W392" s="377"/>
      <c r="X392" s="376"/>
      <c r="Y392" s="377"/>
      <c r="Z392" s="376"/>
      <c r="AA392" s="377"/>
      <c r="AB392" s="376"/>
      <c r="AC392" s="377"/>
      <c r="AD392" s="378"/>
    </row>
    <row r="393" spans="1:30" s="379" customFormat="1" x14ac:dyDescent="0.25">
      <c r="A393" s="2"/>
      <c r="B393" s="2"/>
      <c r="C393" s="2"/>
      <c r="D393" s="2"/>
      <c r="E393" s="2"/>
      <c r="F393" s="2"/>
      <c r="G393" s="2"/>
      <c r="H393" s="2"/>
      <c r="I393" s="2"/>
      <c r="J393" s="644"/>
      <c r="K393" s="644"/>
      <c r="L393" s="644"/>
      <c r="M393" s="644"/>
      <c r="N393" s="644"/>
      <c r="O393" s="644"/>
      <c r="P393" s="644"/>
      <c r="Q393" s="376"/>
      <c r="R393" s="376"/>
      <c r="S393" s="376"/>
      <c r="T393" s="376"/>
      <c r="U393" s="376"/>
      <c r="V393" s="376"/>
      <c r="W393" s="377"/>
      <c r="X393" s="376"/>
      <c r="Y393" s="377"/>
      <c r="Z393" s="376"/>
      <c r="AA393" s="377"/>
      <c r="AB393" s="376"/>
      <c r="AC393" s="377"/>
      <c r="AD393" s="378"/>
    </row>
    <row r="394" spans="1:30" s="379" customFormat="1" x14ac:dyDescent="0.25">
      <c r="A394" s="2"/>
      <c r="B394" s="2"/>
      <c r="C394" s="2"/>
      <c r="D394" s="2"/>
      <c r="E394" s="2"/>
      <c r="F394" s="2"/>
      <c r="G394" s="2"/>
      <c r="H394" s="2"/>
      <c r="I394" s="2"/>
      <c r="J394" s="644"/>
      <c r="K394" s="644"/>
      <c r="L394" s="644"/>
      <c r="M394" s="644"/>
      <c r="N394" s="644"/>
      <c r="O394" s="644"/>
      <c r="P394" s="644"/>
      <c r="Q394" s="376"/>
      <c r="R394" s="376"/>
      <c r="S394" s="376"/>
      <c r="T394" s="376"/>
      <c r="U394" s="376"/>
      <c r="V394" s="376"/>
      <c r="W394" s="377"/>
      <c r="X394" s="376"/>
      <c r="Y394" s="377"/>
      <c r="Z394" s="376"/>
      <c r="AA394" s="377"/>
      <c r="AB394" s="376"/>
      <c r="AC394" s="377"/>
      <c r="AD394" s="378"/>
    </row>
    <row r="395" spans="1:30" s="379" customFormat="1" x14ac:dyDescent="0.25">
      <c r="A395" s="2"/>
      <c r="B395" s="2"/>
      <c r="C395" s="2"/>
      <c r="D395" s="2"/>
      <c r="E395" s="2"/>
      <c r="F395" s="2"/>
      <c r="G395" s="2"/>
      <c r="H395" s="2"/>
      <c r="I395" s="2"/>
      <c r="J395" s="644"/>
      <c r="K395" s="644"/>
      <c r="L395" s="644"/>
      <c r="M395" s="644"/>
      <c r="N395" s="644"/>
      <c r="O395" s="644"/>
      <c r="P395" s="644"/>
      <c r="Q395" s="376"/>
      <c r="R395" s="376"/>
      <c r="S395" s="376"/>
      <c r="T395" s="376"/>
      <c r="U395" s="376"/>
      <c r="V395" s="376"/>
      <c r="W395" s="377"/>
      <c r="X395" s="376"/>
      <c r="Y395" s="377"/>
      <c r="Z395" s="376"/>
      <c r="AA395" s="377"/>
      <c r="AB395" s="376"/>
      <c r="AC395" s="377"/>
      <c r="AD395" s="378"/>
    </row>
    <row r="396" spans="1:30" s="379" customFormat="1" x14ac:dyDescent="0.25">
      <c r="A396" s="2"/>
      <c r="B396" s="2"/>
      <c r="C396" s="2"/>
      <c r="D396" s="2"/>
      <c r="E396" s="2"/>
      <c r="F396" s="2"/>
      <c r="G396" s="2"/>
      <c r="H396" s="2"/>
      <c r="I396" s="2"/>
      <c r="J396" s="644"/>
      <c r="K396" s="644"/>
      <c r="L396" s="644"/>
      <c r="M396" s="644"/>
      <c r="N396" s="644"/>
      <c r="O396" s="644"/>
      <c r="P396" s="644"/>
      <c r="Q396" s="376"/>
      <c r="R396" s="376"/>
      <c r="S396" s="376"/>
      <c r="T396" s="376"/>
      <c r="U396" s="376"/>
      <c r="V396" s="376"/>
      <c r="W396" s="377"/>
      <c r="X396" s="376"/>
      <c r="Y396" s="377"/>
      <c r="Z396" s="376"/>
      <c r="AA396" s="377"/>
      <c r="AB396" s="376"/>
      <c r="AC396" s="377"/>
      <c r="AD396" s="378"/>
    </row>
    <row r="397" spans="1:30" s="379" customFormat="1" x14ac:dyDescent="0.25">
      <c r="A397" s="2"/>
      <c r="B397" s="2"/>
      <c r="C397" s="2"/>
      <c r="D397" s="2"/>
      <c r="E397" s="2"/>
      <c r="F397" s="2"/>
      <c r="G397" s="2"/>
      <c r="H397" s="2"/>
      <c r="I397" s="2"/>
      <c r="J397" s="644"/>
      <c r="K397" s="644"/>
      <c r="L397" s="644"/>
      <c r="M397" s="644"/>
      <c r="N397" s="644"/>
      <c r="O397" s="644"/>
      <c r="P397" s="644"/>
      <c r="Q397" s="376"/>
      <c r="R397" s="376"/>
      <c r="S397" s="376"/>
      <c r="T397" s="376"/>
      <c r="U397" s="376"/>
      <c r="V397" s="376"/>
      <c r="W397" s="377"/>
      <c r="X397" s="376"/>
      <c r="Y397" s="377"/>
      <c r="Z397" s="376"/>
      <c r="AA397" s="377"/>
      <c r="AB397" s="376"/>
      <c r="AC397" s="377"/>
      <c r="AD397" s="378"/>
    </row>
    <row r="398" spans="1:30" s="379" customFormat="1" x14ac:dyDescent="0.25">
      <c r="A398" s="2"/>
      <c r="B398" s="2"/>
      <c r="C398" s="2"/>
      <c r="D398" s="2"/>
      <c r="E398" s="2"/>
      <c r="F398" s="2"/>
      <c r="G398" s="2"/>
      <c r="H398" s="2"/>
      <c r="I398" s="2"/>
      <c r="J398" s="644"/>
      <c r="K398" s="644"/>
      <c r="L398" s="644"/>
      <c r="M398" s="644"/>
      <c r="N398" s="644"/>
      <c r="O398" s="644"/>
      <c r="P398" s="644"/>
      <c r="Q398" s="376"/>
      <c r="R398" s="376"/>
      <c r="S398" s="376"/>
      <c r="T398" s="376"/>
      <c r="U398" s="376"/>
      <c r="V398" s="376"/>
      <c r="W398" s="377"/>
      <c r="X398" s="376"/>
      <c r="Y398" s="377"/>
      <c r="Z398" s="376"/>
      <c r="AA398" s="377"/>
      <c r="AB398" s="376"/>
      <c r="AC398" s="377"/>
      <c r="AD398" s="378"/>
    </row>
    <row r="399" spans="1:30" s="379" customFormat="1" x14ac:dyDescent="0.25">
      <c r="A399" s="2"/>
      <c r="B399" s="2"/>
      <c r="C399" s="2"/>
      <c r="D399" s="2"/>
      <c r="E399" s="2"/>
      <c r="F399" s="2"/>
      <c r="G399" s="2"/>
      <c r="H399" s="2"/>
      <c r="I399" s="2"/>
      <c r="J399" s="644"/>
      <c r="K399" s="644"/>
      <c r="L399" s="644"/>
      <c r="M399" s="644"/>
      <c r="N399" s="644"/>
      <c r="O399" s="644"/>
      <c r="P399" s="644"/>
      <c r="Q399" s="376"/>
      <c r="R399" s="376"/>
      <c r="S399" s="376"/>
      <c r="T399" s="376"/>
      <c r="U399" s="376"/>
      <c r="V399" s="376"/>
      <c r="W399" s="377"/>
      <c r="X399" s="376"/>
      <c r="Y399" s="377"/>
      <c r="Z399" s="376"/>
      <c r="AA399" s="377"/>
      <c r="AB399" s="376"/>
      <c r="AC399" s="377"/>
      <c r="AD399" s="378"/>
    </row>
    <row r="400" spans="1:30" s="379" customFormat="1" x14ac:dyDescent="0.25">
      <c r="A400" s="2"/>
      <c r="B400" s="2"/>
      <c r="C400" s="2"/>
      <c r="D400" s="2"/>
      <c r="E400" s="2"/>
      <c r="F400" s="2"/>
      <c r="G400" s="2"/>
      <c r="H400" s="2"/>
      <c r="I400" s="2"/>
      <c r="J400" s="644"/>
      <c r="K400" s="644"/>
      <c r="L400" s="644"/>
      <c r="M400" s="644"/>
      <c r="N400" s="644"/>
      <c r="O400" s="644"/>
      <c r="P400" s="644"/>
      <c r="Q400" s="376"/>
      <c r="R400" s="376"/>
      <c r="S400" s="376"/>
      <c r="T400" s="376"/>
      <c r="U400" s="376"/>
      <c r="V400" s="376"/>
      <c r="W400" s="377"/>
      <c r="X400" s="376"/>
      <c r="Y400" s="377"/>
      <c r="Z400" s="376"/>
      <c r="AA400" s="377"/>
      <c r="AB400" s="376"/>
      <c r="AC400" s="377"/>
      <c r="AD400" s="378"/>
    </row>
    <row r="401" spans="1:30" s="379" customFormat="1" x14ac:dyDescent="0.25">
      <c r="A401" s="2"/>
      <c r="B401" s="2"/>
      <c r="C401" s="2"/>
      <c r="D401" s="2"/>
      <c r="E401" s="2"/>
      <c r="F401" s="2"/>
      <c r="G401" s="2"/>
      <c r="H401" s="2"/>
      <c r="I401" s="2"/>
      <c r="J401" s="644"/>
      <c r="K401" s="644"/>
      <c r="L401" s="644"/>
      <c r="M401" s="644"/>
      <c r="N401" s="644"/>
      <c r="O401" s="644"/>
      <c r="P401" s="644"/>
      <c r="Q401" s="376"/>
      <c r="R401" s="376"/>
      <c r="S401" s="376"/>
      <c r="T401" s="376"/>
      <c r="U401" s="376"/>
      <c r="V401" s="376"/>
      <c r="W401" s="377"/>
      <c r="X401" s="376"/>
      <c r="Y401" s="377"/>
      <c r="Z401" s="376"/>
      <c r="AA401" s="377"/>
      <c r="AB401" s="376"/>
      <c r="AC401" s="377"/>
      <c r="AD401" s="378"/>
    </row>
    <row r="402" spans="1:30" s="379" customFormat="1" x14ac:dyDescent="0.25">
      <c r="A402" s="2"/>
      <c r="B402" s="2"/>
      <c r="C402" s="2"/>
      <c r="D402" s="2"/>
      <c r="E402" s="2"/>
      <c r="F402" s="2"/>
      <c r="G402" s="2"/>
      <c r="H402" s="2"/>
      <c r="I402" s="2"/>
      <c r="J402" s="644"/>
      <c r="K402" s="644"/>
      <c r="L402" s="644"/>
      <c r="M402" s="644"/>
      <c r="N402" s="644"/>
      <c r="O402" s="644"/>
      <c r="P402" s="644"/>
      <c r="Q402" s="376"/>
      <c r="R402" s="376"/>
      <c r="S402" s="376"/>
      <c r="T402" s="376"/>
      <c r="U402" s="376"/>
      <c r="V402" s="376"/>
      <c r="W402" s="377"/>
      <c r="X402" s="376"/>
      <c r="Y402" s="377"/>
      <c r="Z402" s="376"/>
      <c r="AA402" s="377"/>
      <c r="AB402" s="376"/>
      <c r="AC402" s="377"/>
      <c r="AD402" s="378"/>
    </row>
    <row r="403" spans="1:30" s="379" customFormat="1" x14ac:dyDescent="0.25">
      <c r="A403" s="2"/>
      <c r="B403" s="2"/>
      <c r="C403" s="2"/>
      <c r="D403" s="2"/>
      <c r="E403" s="2"/>
      <c r="F403" s="2"/>
      <c r="G403" s="2"/>
      <c r="H403" s="2"/>
      <c r="I403" s="2"/>
      <c r="J403" s="644"/>
      <c r="K403" s="644"/>
      <c r="L403" s="644"/>
      <c r="M403" s="644"/>
      <c r="N403" s="644"/>
      <c r="O403" s="644"/>
      <c r="P403" s="644"/>
      <c r="Q403" s="376"/>
      <c r="R403" s="376"/>
      <c r="S403" s="376"/>
      <c r="T403" s="376"/>
      <c r="U403" s="376"/>
      <c r="V403" s="376"/>
      <c r="W403" s="377"/>
      <c r="X403" s="376"/>
      <c r="Y403" s="377"/>
      <c r="Z403" s="376"/>
      <c r="AA403" s="377"/>
      <c r="AB403" s="376"/>
      <c r="AC403" s="377"/>
      <c r="AD403" s="378"/>
    </row>
    <row r="404" spans="1:30" s="379" customFormat="1" x14ac:dyDescent="0.25">
      <c r="A404" s="2"/>
      <c r="B404" s="2"/>
      <c r="C404" s="2"/>
      <c r="D404" s="2"/>
      <c r="E404" s="2"/>
      <c r="F404" s="2"/>
      <c r="G404" s="2"/>
      <c r="H404" s="2"/>
      <c r="I404" s="2"/>
      <c r="J404" s="644"/>
      <c r="K404" s="644"/>
      <c r="L404" s="644"/>
      <c r="M404" s="644"/>
      <c r="N404" s="644"/>
      <c r="O404" s="644"/>
      <c r="P404" s="644"/>
      <c r="Q404" s="376"/>
      <c r="R404" s="376"/>
      <c r="S404" s="376"/>
      <c r="T404" s="376"/>
      <c r="U404" s="376"/>
      <c r="V404" s="376"/>
      <c r="W404" s="377"/>
      <c r="X404" s="376"/>
      <c r="Y404" s="377"/>
      <c r="Z404" s="376"/>
      <c r="AA404" s="377"/>
      <c r="AB404" s="376"/>
      <c r="AC404" s="377"/>
      <c r="AD404" s="378"/>
    </row>
    <row r="405" spans="1:30" s="379" customFormat="1" x14ac:dyDescent="0.25">
      <c r="A405" s="2"/>
      <c r="B405" s="2"/>
      <c r="C405" s="2"/>
      <c r="D405" s="2"/>
      <c r="E405" s="2"/>
      <c r="F405" s="2"/>
      <c r="G405" s="2"/>
      <c r="H405" s="2"/>
      <c r="I405" s="2"/>
      <c r="J405" s="644"/>
      <c r="K405" s="644"/>
      <c r="L405" s="644"/>
      <c r="M405" s="644"/>
      <c r="N405" s="644"/>
      <c r="O405" s="644"/>
      <c r="P405" s="644"/>
      <c r="Q405" s="376"/>
      <c r="R405" s="376"/>
      <c r="S405" s="376"/>
      <c r="T405" s="376"/>
      <c r="U405" s="376"/>
      <c r="V405" s="376"/>
      <c r="W405" s="377"/>
      <c r="X405" s="376"/>
      <c r="Y405" s="377"/>
      <c r="Z405" s="376"/>
      <c r="AA405" s="377"/>
      <c r="AB405" s="376"/>
      <c r="AC405" s="377"/>
      <c r="AD405" s="378"/>
    </row>
    <row r="406" spans="1:30" s="379" customFormat="1" x14ac:dyDescent="0.25">
      <c r="A406" s="2"/>
      <c r="B406" s="2"/>
      <c r="C406" s="2"/>
      <c r="D406" s="2"/>
      <c r="E406" s="2"/>
      <c r="F406" s="2"/>
      <c r="G406" s="2"/>
      <c r="H406" s="2"/>
      <c r="I406" s="2"/>
      <c r="J406" s="644"/>
      <c r="K406" s="644"/>
      <c r="L406" s="644"/>
      <c r="M406" s="644"/>
      <c r="N406" s="644"/>
      <c r="O406" s="644"/>
      <c r="P406" s="644"/>
      <c r="Q406" s="376"/>
      <c r="R406" s="376"/>
      <c r="S406" s="376"/>
      <c r="T406" s="376"/>
      <c r="U406" s="376"/>
      <c r="V406" s="376"/>
      <c r="W406" s="377"/>
      <c r="X406" s="376"/>
      <c r="Y406" s="377"/>
      <c r="Z406" s="376"/>
      <c r="AA406" s="377"/>
      <c r="AB406" s="376"/>
      <c r="AC406" s="377"/>
      <c r="AD406" s="378"/>
    </row>
    <row r="407" spans="1:30" s="379" customFormat="1" x14ac:dyDescent="0.25">
      <c r="A407" s="2"/>
      <c r="B407" s="2"/>
      <c r="C407" s="2"/>
      <c r="D407" s="2"/>
      <c r="E407" s="2"/>
      <c r="F407" s="2"/>
      <c r="G407" s="2"/>
      <c r="H407" s="2"/>
      <c r="I407" s="2"/>
      <c r="J407" s="644"/>
      <c r="K407" s="644"/>
      <c r="L407" s="644"/>
      <c r="M407" s="644"/>
      <c r="N407" s="644"/>
      <c r="O407" s="644"/>
      <c r="P407" s="644"/>
      <c r="Q407" s="376"/>
      <c r="R407" s="376"/>
      <c r="S407" s="376"/>
      <c r="T407" s="376"/>
      <c r="U407" s="376"/>
      <c r="V407" s="376"/>
      <c r="W407" s="377"/>
      <c r="X407" s="376"/>
      <c r="Y407" s="377"/>
      <c r="Z407" s="376"/>
      <c r="AA407" s="377"/>
      <c r="AB407" s="376"/>
      <c r="AC407" s="377"/>
      <c r="AD407" s="378"/>
    </row>
    <row r="408" spans="1:30" s="379" customFormat="1" x14ac:dyDescent="0.25">
      <c r="A408" s="2"/>
      <c r="B408" s="2"/>
      <c r="C408" s="2"/>
      <c r="D408" s="2"/>
      <c r="E408" s="2"/>
      <c r="F408" s="2"/>
      <c r="G408" s="2"/>
      <c r="H408" s="2"/>
      <c r="I408" s="2"/>
      <c r="J408" s="644"/>
      <c r="K408" s="644"/>
      <c r="L408" s="644"/>
      <c r="M408" s="644"/>
      <c r="N408" s="644"/>
      <c r="O408" s="644"/>
      <c r="P408" s="644"/>
      <c r="Q408" s="376"/>
      <c r="R408" s="376"/>
      <c r="S408" s="376"/>
      <c r="T408" s="376"/>
      <c r="U408" s="376"/>
      <c r="V408" s="376"/>
      <c r="W408" s="377"/>
      <c r="X408" s="376"/>
      <c r="Y408" s="377"/>
      <c r="Z408" s="376"/>
      <c r="AA408" s="377"/>
      <c r="AB408" s="376"/>
      <c r="AC408" s="377"/>
      <c r="AD408" s="378"/>
    </row>
    <row r="409" spans="1:30" s="379" customFormat="1" x14ac:dyDescent="0.25">
      <c r="A409" s="2"/>
      <c r="B409" s="2"/>
      <c r="C409" s="2"/>
      <c r="D409" s="2"/>
      <c r="E409" s="2"/>
      <c r="F409" s="2"/>
      <c r="G409" s="2"/>
      <c r="H409" s="2"/>
      <c r="I409" s="2"/>
      <c r="J409" s="644"/>
      <c r="K409" s="644"/>
      <c r="L409" s="644"/>
      <c r="M409" s="644"/>
      <c r="N409" s="644"/>
      <c r="O409" s="644"/>
      <c r="P409" s="644"/>
      <c r="Q409" s="376"/>
      <c r="R409" s="376"/>
      <c r="S409" s="376"/>
      <c r="T409" s="376"/>
      <c r="U409" s="376"/>
      <c r="V409" s="376"/>
      <c r="W409" s="377"/>
      <c r="X409" s="376"/>
      <c r="Y409" s="377"/>
      <c r="Z409" s="376"/>
      <c r="AA409" s="377"/>
      <c r="AB409" s="376"/>
      <c r="AC409" s="377"/>
      <c r="AD409" s="378"/>
    </row>
    <row r="410" spans="1:30" s="379" customFormat="1" x14ac:dyDescent="0.25">
      <c r="A410" s="2"/>
      <c r="B410" s="2"/>
      <c r="C410" s="2"/>
      <c r="D410" s="2"/>
      <c r="E410" s="2"/>
      <c r="F410" s="2"/>
      <c r="G410" s="2"/>
      <c r="H410" s="2"/>
      <c r="I410" s="2"/>
      <c r="J410" s="644"/>
      <c r="K410" s="644"/>
      <c r="L410" s="644"/>
      <c r="M410" s="644"/>
      <c r="N410" s="644"/>
      <c r="O410" s="644"/>
      <c r="P410" s="644"/>
      <c r="Q410" s="376"/>
      <c r="R410" s="376"/>
      <c r="S410" s="376"/>
      <c r="T410" s="376"/>
      <c r="U410" s="376"/>
      <c r="V410" s="376"/>
      <c r="W410" s="377"/>
      <c r="X410" s="376"/>
      <c r="Y410" s="377"/>
      <c r="Z410" s="376"/>
      <c r="AA410" s="377"/>
      <c r="AB410" s="376"/>
      <c r="AC410" s="377"/>
      <c r="AD410" s="378"/>
    </row>
    <row r="411" spans="1:30" s="379" customFormat="1" x14ac:dyDescent="0.25">
      <c r="A411" s="2"/>
      <c r="B411" s="2"/>
      <c r="C411" s="2"/>
      <c r="D411" s="2"/>
      <c r="E411" s="2"/>
      <c r="F411" s="2"/>
      <c r="G411" s="2"/>
      <c r="H411" s="2"/>
      <c r="I411" s="2"/>
      <c r="J411" s="644"/>
      <c r="K411" s="644"/>
      <c r="L411" s="644"/>
      <c r="M411" s="644"/>
      <c r="N411" s="644"/>
      <c r="O411" s="644"/>
      <c r="P411" s="644"/>
      <c r="Q411" s="376"/>
      <c r="R411" s="376"/>
      <c r="S411" s="376"/>
      <c r="T411" s="376"/>
      <c r="U411" s="376"/>
      <c r="V411" s="376"/>
      <c r="W411" s="377"/>
      <c r="X411" s="376"/>
      <c r="Y411" s="377"/>
      <c r="Z411" s="376"/>
      <c r="AA411" s="377"/>
      <c r="AB411" s="376"/>
      <c r="AC411" s="377"/>
      <c r="AD411" s="378"/>
    </row>
    <row r="412" spans="1:30" s="379" customFormat="1" x14ac:dyDescent="0.25">
      <c r="A412" s="2"/>
      <c r="B412" s="2"/>
      <c r="C412" s="2"/>
      <c r="D412" s="2"/>
      <c r="E412" s="2"/>
      <c r="F412" s="2"/>
      <c r="G412" s="2"/>
      <c r="H412" s="2"/>
      <c r="I412" s="2"/>
      <c r="J412" s="644"/>
      <c r="K412" s="644"/>
      <c r="L412" s="644"/>
      <c r="M412" s="644"/>
      <c r="N412" s="644"/>
      <c r="O412" s="644"/>
      <c r="P412" s="644"/>
      <c r="Q412" s="376"/>
      <c r="R412" s="376"/>
      <c r="S412" s="376"/>
      <c r="T412" s="376"/>
      <c r="U412" s="376"/>
      <c r="V412" s="376"/>
      <c r="W412" s="377"/>
      <c r="X412" s="376"/>
      <c r="Y412" s="377"/>
      <c r="Z412" s="376"/>
      <c r="AA412" s="377"/>
      <c r="AB412" s="376"/>
      <c r="AC412" s="377"/>
      <c r="AD412" s="378"/>
    </row>
    <row r="413" spans="1:30" s="379" customFormat="1" x14ac:dyDescent="0.25">
      <c r="A413" s="2"/>
      <c r="B413" s="2"/>
      <c r="C413" s="2"/>
      <c r="D413" s="2"/>
      <c r="E413" s="2"/>
      <c r="F413" s="2"/>
      <c r="G413" s="2"/>
      <c r="H413" s="2"/>
      <c r="I413" s="2"/>
      <c r="J413" s="644"/>
      <c r="K413" s="644"/>
      <c r="L413" s="644"/>
      <c r="M413" s="644"/>
      <c r="N413" s="644"/>
      <c r="O413" s="644"/>
      <c r="P413" s="644"/>
      <c r="Q413" s="376"/>
      <c r="R413" s="376"/>
      <c r="S413" s="376"/>
      <c r="T413" s="376"/>
      <c r="U413" s="376"/>
      <c r="V413" s="376"/>
      <c r="W413" s="377"/>
      <c r="X413" s="376"/>
      <c r="Y413" s="377"/>
      <c r="Z413" s="376"/>
      <c r="AA413" s="377"/>
      <c r="AB413" s="376"/>
      <c r="AC413" s="377"/>
      <c r="AD413" s="378"/>
    </row>
    <row r="414" spans="1:30" s="379" customFormat="1" x14ac:dyDescent="0.25">
      <c r="A414" s="2"/>
      <c r="B414" s="2"/>
      <c r="C414" s="2"/>
      <c r="D414" s="2"/>
      <c r="E414" s="2"/>
      <c r="F414" s="2"/>
      <c r="G414" s="2"/>
      <c r="H414" s="2"/>
      <c r="I414" s="2"/>
      <c r="J414" s="644"/>
      <c r="K414" s="644"/>
      <c r="L414" s="644"/>
      <c r="M414" s="644"/>
      <c r="N414" s="644"/>
      <c r="O414" s="644"/>
      <c r="P414" s="644"/>
      <c r="Q414" s="376"/>
      <c r="R414" s="376"/>
      <c r="S414" s="376"/>
      <c r="T414" s="376"/>
      <c r="U414" s="376"/>
      <c r="V414" s="376"/>
      <c r="W414" s="377"/>
      <c r="X414" s="376"/>
      <c r="Y414" s="377"/>
      <c r="Z414" s="376"/>
      <c r="AA414" s="377"/>
      <c r="AB414" s="376"/>
      <c r="AC414" s="377"/>
      <c r="AD414" s="378"/>
    </row>
    <row r="415" spans="1:30" s="379" customFormat="1" x14ac:dyDescent="0.25">
      <c r="A415" s="2"/>
      <c r="B415" s="2"/>
      <c r="C415" s="2"/>
      <c r="D415" s="2"/>
      <c r="E415" s="2"/>
      <c r="F415" s="2"/>
      <c r="G415" s="2"/>
      <c r="H415" s="2"/>
      <c r="I415" s="2"/>
      <c r="J415" s="644"/>
      <c r="K415" s="644"/>
      <c r="L415" s="644"/>
      <c r="M415" s="644"/>
      <c r="N415" s="644"/>
      <c r="O415" s="644"/>
      <c r="P415" s="644"/>
      <c r="Q415" s="376"/>
      <c r="R415" s="376"/>
      <c r="S415" s="376"/>
      <c r="T415" s="376"/>
      <c r="U415" s="376"/>
      <c r="V415" s="376"/>
      <c r="W415" s="377"/>
      <c r="X415" s="376"/>
      <c r="Y415" s="377"/>
      <c r="Z415" s="376"/>
      <c r="AA415" s="377"/>
      <c r="AB415" s="376"/>
      <c r="AC415" s="377"/>
      <c r="AD415" s="378"/>
    </row>
    <row r="416" spans="1:30" s="379" customFormat="1" x14ac:dyDescent="0.25">
      <c r="A416" s="2"/>
      <c r="B416" s="2"/>
      <c r="C416" s="2"/>
      <c r="D416" s="2"/>
      <c r="E416" s="2"/>
      <c r="F416" s="2"/>
      <c r="G416" s="2"/>
      <c r="H416" s="2"/>
      <c r="I416" s="2"/>
      <c r="J416" s="644"/>
      <c r="K416" s="644"/>
      <c r="L416" s="644"/>
      <c r="M416" s="644"/>
      <c r="N416" s="644"/>
      <c r="O416" s="644"/>
      <c r="P416" s="644"/>
      <c r="Q416" s="376"/>
      <c r="R416" s="376"/>
      <c r="S416" s="376"/>
      <c r="T416" s="376"/>
      <c r="U416" s="376"/>
      <c r="V416" s="376"/>
      <c r="W416" s="377"/>
      <c r="X416" s="376"/>
      <c r="Y416" s="377"/>
      <c r="Z416" s="376"/>
      <c r="AA416" s="377"/>
      <c r="AB416" s="376"/>
      <c r="AC416" s="377"/>
      <c r="AD416" s="378"/>
    </row>
    <row r="417" spans="1:30" s="379" customFormat="1" x14ac:dyDescent="0.25">
      <c r="A417" s="2"/>
      <c r="B417" s="2"/>
      <c r="C417" s="2"/>
      <c r="D417" s="2"/>
      <c r="E417" s="2"/>
      <c r="F417" s="2"/>
      <c r="G417" s="2"/>
      <c r="H417" s="2"/>
      <c r="I417" s="2"/>
      <c r="J417" s="644"/>
      <c r="K417" s="644"/>
      <c r="L417" s="644"/>
      <c r="M417" s="644"/>
      <c r="N417" s="644"/>
      <c r="O417" s="644"/>
      <c r="P417" s="644"/>
      <c r="Q417" s="376"/>
      <c r="R417" s="376"/>
      <c r="S417" s="376"/>
      <c r="T417" s="376"/>
      <c r="U417" s="376"/>
      <c r="V417" s="376"/>
      <c r="W417" s="377"/>
      <c r="X417" s="376"/>
      <c r="Y417" s="377"/>
      <c r="Z417" s="376"/>
      <c r="AA417" s="377"/>
      <c r="AB417" s="376"/>
      <c r="AC417" s="377"/>
      <c r="AD417" s="378"/>
    </row>
    <row r="418" spans="1:30" s="379" customFormat="1" x14ac:dyDescent="0.25">
      <c r="A418" s="2"/>
      <c r="B418" s="2"/>
      <c r="C418" s="2"/>
      <c r="D418" s="2"/>
      <c r="E418" s="2"/>
      <c r="F418" s="2"/>
      <c r="G418" s="2"/>
      <c r="H418" s="2"/>
      <c r="I418" s="2"/>
      <c r="J418" s="644"/>
      <c r="K418" s="644"/>
      <c r="L418" s="644"/>
      <c r="M418" s="644"/>
      <c r="N418" s="644"/>
      <c r="O418" s="644"/>
      <c r="P418" s="644"/>
      <c r="Q418" s="376"/>
      <c r="R418" s="376"/>
      <c r="S418" s="376"/>
      <c r="T418" s="376"/>
      <c r="U418" s="376"/>
      <c r="V418" s="376"/>
      <c r="W418" s="377"/>
      <c r="X418" s="376"/>
      <c r="Y418" s="377"/>
      <c r="Z418" s="376"/>
      <c r="AA418" s="377"/>
      <c r="AB418" s="376"/>
      <c r="AC418" s="377"/>
      <c r="AD418" s="378"/>
    </row>
    <row r="419" spans="1:30" s="379" customFormat="1" x14ac:dyDescent="0.25">
      <c r="A419" s="2"/>
      <c r="B419" s="2"/>
      <c r="C419" s="2"/>
      <c r="D419" s="2"/>
      <c r="E419" s="2"/>
      <c r="F419" s="2"/>
      <c r="G419" s="2"/>
      <c r="H419" s="2"/>
      <c r="I419" s="2"/>
      <c r="J419" s="644"/>
      <c r="K419" s="644"/>
      <c r="L419" s="644"/>
      <c r="M419" s="644"/>
      <c r="N419" s="644"/>
      <c r="O419" s="644"/>
      <c r="P419" s="644"/>
      <c r="Q419" s="376"/>
      <c r="R419" s="376"/>
      <c r="S419" s="376"/>
      <c r="T419" s="376"/>
      <c r="U419" s="376"/>
      <c r="V419" s="376"/>
      <c r="W419" s="377"/>
      <c r="X419" s="376"/>
      <c r="Y419" s="377"/>
      <c r="Z419" s="376"/>
      <c r="AA419" s="377"/>
      <c r="AB419" s="376"/>
      <c r="AC419" s="377"/>
      <c r="AD419" s="378"/>
    </row>
    <row r="420" spans="1:30" s="379" customFormat="1" x14ac:dyDescent="0.25">
      <c r="A420" s="2"/>
      <c r="B420" s="2"/>
      <c r="C420" s="2"/>
      <c r="D420" s="2"/>
      <c r="E420" s="2"/>
      <c r="F420" s="2"/>
      <c r="G420" s="2"/>
      <c r="H420" s="2"/>
      <c r="I420" s="2"/>
      <c r="J420" s="644"/>
      <c r="K420" s="644"/>
      <c r="L420" s="644"/>
      <c r="M420" s="644"/>
      <c r="N420" s="644"/>
      <c r="O420" s="644"/>
      <c r="P420" s="644"/>
      <c r="Q420" s="376"/>
      <c r="R420" s="376"/>
      <c r="S420" s="376"/>
      <c r="T420" s="376"/>
      <c r="U420" s="376"/>
      <c r="V420" s="376"/>
      <c r="W420" s="377"/>
      <c r="X420" s="376"/>
      <c r="Y420" s="377"/>
      <c r="Z420" s="376"/>
      <c r="AA420" s="377"/>
      <c r="AB420" s="376"/>
      <c r="AC420" s="377"/>
      <c r="AD420" s="378"/>
    </row>
    <row r="421" spans="1:30" s="379" customFormat="1" x14ac:dyDescent="0.25">
      <c r="A421" s="2"/>
      <c r="B421" s="2"/>
      <c r="C421" s="2"/>
      <c r="D421" s="2"/>
      <c r="E421" s="2"/>
      <c r="F421" s="2"/>
      <c r="G421" s="2"/>
      <c r="H421" s="2"/>
      <c r="I421" s="2"/>
      <c r="J421" s="644"/>
      <c r="K421" s="644"/>
      <c r="L421" s="644"/>
      <c r="M421" s="644"/>
      <c r="N421" s="644"/>
      <c r="O421" s="644"/>
      <c r="P421" s="644"/>
      <c r="Q421" s="376"/>
      <c r="R421" s="376"/>
      <c r="S421" s="376"/>
      <c r="T421" s="376"/>
      <c r="U421" s="376"/>
      <c r="V421" s="376"/>
      <c r="W421" s="377"/>
      <c r="X421" s="376"/>
      <c r="Y421" s="377"/>
      <c r="Z421" s="376"/>
      <c r="AA421" s="377"/>
      <c r="AB421" s="376"/>
      <c r="AC421" s="377"/>
      <c r="AD421" s="378"/>
    </row>
    <row r="422" spans="1:30" s="379" customFormat="1" x14ac:dyDescent="0.25">
      <c r="A422" s="2"/>
      <c r="B422" s="2"/>
      <c r="C422" s="2"/>
      <c r="D422" s="2"/>
      <c r="E422" s="2"/>
      <c r="F422" s="2"/>
      <c r="G422" s="2"/>
      <c r="H422" s="2"/>
      <c r="I422" s="2"/>
      <c r="J422" s="644"/>
      <c r="K422" s="644"/>
      <c r="L422" s="644"/>
      <c r="M422" s="644"/>
      <c r="N422" s="644"/>
      <c r="O422" s="644"/>
      <c r="P422" s="644"/>
      <c r="Q422" s="376"/>
      <c r="R422" s="376"/>
      <c r="S422" s="376"/>
      <c r="T422" s="376"/>
      <c r="U422" s="376"/>
      <c r="V422" s="376"/>
      <c r="W422" s="377"/>
      <c r="X422" s="376"/>
      <c r="Y422" s="377"/>
      <c r="Z422" s="376"/>
      <c r="AA422" s="377"/>
      <c r="AB422" s="376"/>
      <c r="AC422" s="377"/>
      <c r="AD422" s="378"/>
    </row>
    <row r="423" spans="1:30" s="379" customFormat="1" x14ac:dyDescent="0.25">
      <c r="A423" s="2"/>
      <c r="B423" s="2"/>
      <c r="C423" s="2"/>
      <c r="D423" s="2"/>
      <c r="E423" s="2"/>
      <c r="F423" s="2"/>
      <c r="G423" s="2"/>
      <c r="H423" s="2"/>
      <c r="I423" s="2"/>
      <c r="J423" s="644"/>
      <c r="K423" s="644"/>
      <c r="L423" s="644"/>
      <c r="M423" s="644"/>
      <c r="N423" s="644"/>
      <c r="O423" s="644"/>
      <c r="P423" s="644"/>
      <c r="Q423" s="376"/>
      <c r="R423" s="376"/>
      <c r="S423" s="376"/>
      <c r="T423" s="376"/>
      <c r="U423" s="376"/>
      <c r="V423" s="376"/>
      <c r="W423" s="377"/>
      <c r="X423" s="376"/>
      <c r="Y423" s="377"/>
      <c r="Z423" s="376"/>
      <c r="AA423" s="377"/>
      <c r="AB423" s="376"/>
      <c r="AC423" s="377"/>
      <c r="AD423" s="378"/>
    </row>
    <row r="424" spans="1:30" s="379" customFormat="1" x14ac:dyDescent="0.25">
      <c r="A424" s="2"/>
      <c r="B424" s="2"/>
      <c r="C424" s="2"/>
      <c r="D424" s="2"/>
      <c r="E424" s="2"/>
      <c r="F424" s="2"/>
      <c r="G424" s="2"/>
      <c r="H424" s="2"/>
      <c r="I424" s="2"/>
      <c r="J424" s="644"/>
      <c r="K424" s="644"/>
      <c r="L424" s="644"/>
      <c r="M424" s="644"/>
      <c r="N424" s="644"/>
      <c r="O424" s="644"/>
      <c r="P424" s="644"/>
      <c r="Q424" s="376"/>
      <c r="R424" s="376"/>
      <c r="S424" s="376"/>
      <c r="T424" s="376"/>
      <c r="U424" s="376"/>
      <c r="V424" s="376"/>
      <c r="W424" s="377"/>
      <c r="X424" s="376"/>
      <c r="Y424" s="377"/>
      <c r="Z424" s="376"/>
      <c r="AA424" s="377"/>
      <c r="AB424" s="376"/>
      <c r="AC424" s="377"/>
      <c r="AD424" s="378"/>
    </row>
    <row r="425" spans="1:30" s="379" customFormat="1" x14ac:dyDescent="0.25">
      <c r="A425" s="2"/>
      <c r="B425" s="2"/>
      <c r="C425" s="2"/>
      <c r="D425" s="2"/>
      <c r="E425" s="2"/>
      <c r="F425" s="2"/>
      <c r="G425" s="2"/>
      <c r="H425" s="2"/>
      <c r="I425" s="2"/>
      <c r="J425" s="644"/>
      <c r="K425" s="644"/>
      <c r="L425" s="644"/>
      <c r="M425" s="644"/>
      <c r="N425" s="644"/>
      <c r="O425" s="644"/>
      <c r="P425" s="644"/>
      <c r="Q425" s="376"/>
      <c r="R425" s="376"/>
      <c r="S425" s="376"/>
      <c r="T425" s="376"/>
      <c r="U425" s="376"/>
      <c r="V425" s="376"/>
      <c r="W425" s="377"/>
      <c r="X425" s="376"/>
      <c r="Y425" s="377"/>
      <c r="Z425" s="376"/>
      <c r="AA425" s="377"/>
      <c r="AB425" s="376"/>
      <c r="AC425" s="377"/>
      <c r="AD425" s="378"/>
    </row>
    <row r="426" spans="1:30" s="379" customFormat="1" x14ac:dyDescent="0.25">
      <c r="A426" s="2"/>
      <c r="B426" s="2"/>
      <c r="C426" s="2"/>
      <c r="D426" s="2"/>
      <c r="E426" s="2"/>
      <c r="F426" s="2"/>
      <c r="G426" s="2"/>
      <c r="H426" s="2"/>
      <c r="I426" s="2"/>
      <c r="J426" s="644"/>
      <c r="K426" s="644"/>
      <c r="L426" s="644"/>
      <c r="M426" s="644"/>
      <c r="N426" s="644"/>
      <c r="O426" s="644"/>
      <c r="P426" s="644"/>
      <c r="Q426" s="376"/>
      <c r="R426" s="376"/>
      <c r="S426" s="376"/>
      <c r="T426" s="376"/>
      <c r="U426" s="376"/>
      <c r="V426" s="376"/>
      <c r="W426" s="377"/>
      <c r="X426" s="376"/>
      <c r="Y426" s="377"/>
      <c r="Z426" s="376"/>
      <c r="AA426" s="377"/>
      <c r="AB426" s="376"/>
      <c r="AC426" s="377"/>
      <c r="AD426" s="378"/>
    </row>
    <row r="427" spans="1:30" s="379" customFormat="1" x14ac:dyDescent="0.25">
      <c r="A427" s="2"/>
      <c r="B427" s="2"/>
      <c r="C427" s="2"/>
      <c r="D427" s="2"/>
      <c r="E427" s="2"/>
      <c r="F427" s="2"/>
      <c r="G427" s="2"/>
      <c r="H427" s="2"/>
      <c r="I427" s="2"/>
      <c r="J427" s="644"/>
      <c r="K427" s="644"/>
      <c r="L427" s="644"/>
      <c r="M427" s="644"/>
      <c r="N427" s="644"/>
      <c r="O427" s="644"/>
      <c r="P427" s="644"/>
      <c r="Q427" s="376"/>
      <c r="R427" s="376"/>
      <c r="S427" s="376"/>
      <c r="T427" s="376"/>
      <c r="U427" s="376"/>
      <c r="V427" s="376"/>
      <c r="W427" s="377"/>
      <c r="X427" s="376"/>
      <c r="Y427" s="377"/>
      <c r="Z427" s="376"/>
      <c r="AA427" s="377"/>
      <c r="AB427" s="376"/>
      <c r="AC427" s="377"/>
      <c r="AD427" s="378"/>
    </row>
    <row r="428" spans="1:30" s="379" customFormat="1" x14ac:dyDescent="0.25">
      <c r="A428" s="2"/>
      <c r="B428" s="2"/>
      <c r="C428" s="2"/>
      <c r="D428" s="2"/>
      <c r="E428" s="2"/>
      <c r="F428" s="2"/>
      <c r="G428" s="2"/>
      <c r="H428" s="2"/>
      <c r="I428" s="2"/>
      <c r="J428" s="644"/>
      <c r="K428" s="644"/>
      <c r="L428" s="644"/>
      <c r="M428" s="644"/>
      <c r="N428" s="644"/>
      <c r="O428" s="644"/>
      <c r="P428" s="644"/>
      <c r="Q428" s="376"/>
      <c r="R428" s="376"/>
      <c r="S428" s="376"/>
      <c r="T428" s="376"/>
      <c r="U428" s="376"/>
      <c r="V428" s="376"/>
      <c r="W428" s="377"/>
      <c r="X428" s="376"/>
      <c r="Y428" s="377"/>
      <c r="Z428" s="376"/>
      <c r="AA428" s="377"/>
      <c r="AB428" s="376"/>
      <c r="AC428" s="377"/>
      <c r="AD428" s="378"/>
    </row>
    <row r="429" spans="1:30" s="379" customFormat="1" x14ac:dyDescent="0.25">
      <c r="A429" s="2"/>
      <c r="B429" s="2"/>
      <c r="C429" s="2"/>
      <c r="D429" s="2"/>
      <c r="E429" s="2"/>
      <c r="F429" s="2"/>
      <c r="G429" s="2"/>
      <c r="H429" s="2"/>
      <c r="I429" s="2"/>
      <c r="J429" s="644"/>
      <c r="K429" s="644"/>
      <c r="L429" s="644"/>
      <c r="M429" s="644"/>
      <c r="N429" s="644"/>
      <c r="O429" s="644"/>
      <c r="P429" s="644"/>
      <c r="Q429" s="376"/>
      <c r="R429" s="376"/>
      <c r="S429" s="376"/>
      <c r="T429" s="376"/>
      <c r="U429" s="376"/>
      <c r="V429" s="376"/>
      <c r="W429" s="377"/>
      <c r="X429" s="376"/>
      <c r="Y429" s="377"/>
      <c r="Z429" s="376"/>
      <c r="AA429" s="377"/>
      <c r="AB429" s="376"/>
      <c r="AC429" s="377"/>
      <c r="AD429" s="378"/>
    </row>
    <row r="430" spans="1:30" s="379" customFormat="1" x14ac:dyDescent="0.25">
      <c r="A430" s="2"/>
      <c r="B430" s="2"/>
      <c r="C430" s="2"/>
      <c r="D430" s="2"/>
      <c r="E430" s="2"/>
      <c r="F430" s="2"/>
      <c r="G430" s="2"/>
      <c r="H430" s="2"/>
      <c r="I430" s="2"/>
      <c r="J430" s="644"/>
      <c r="K430" s="644"/>
      <c r="L430" s="644"/>
      <c r="M430" s="644"/>
      <c r="N430" s="644"/>
      <c r="O430" s="644"/>
      <c r="P430" s="644"/>
      <c r="Q430" s="376"/>
      <c r="R430" s="376"/>
      <c r="S430" s="376"/>
      <c r="T430" s="376"/>
      <c r="U430" s="376"/>
      <c r="V430" s="376"/>
      <c r="W430" s="377"/>
      <c r="X430" s="376"/>
      <c r="Y430" s="377"/>
      <c r="Z430" s="376"/>
      <c r="AA430" s="377"/>
      <c r="AB430" s="376"/>
      <c r="AC430" s="377"/>
      <c r="AD430" s="378"/>
    </row>
    <row r="431" spans="1:30" s="379" customFormat="1" x14ac:dyDescent="0.25">
      <c r="A431" s="2"/>
      <c r="B431" s="2"/>
      <c r="C431" s="2"/>
      <c r="D431" s="2"/>
      <c r="E431" s="2"/>
      <c r="F431" s="2"/>
      <c r="G431" s="2"/>
      <c r="H431" s="2"/>
      <c r="I431" s="2"/>
      <c r="J431" s="644"/>
      <c r="K431" s="644"/>
      <c r="L431" s="644"/>
      <c r="M431" s="644"/>
      <c r="N431" s="644"/>
      <c r="O431" s="644"/>
      <c r="P431" s="644"/>
      <c r="Q431" s="376"/>
      <c r="R431" s="376"/>
      <c r="S431" s="376"/>
      <c r="T431" s="376"/>
      <c r="U431" s="376"/>
      <c r="V431" s="376"/>
      <c r="W431" s="377"/>
      <c r="X431" s="376"/>
      <c r="Y431" s="377"/>
      <c r="Z431" s="376"/>
      <c r="AA431" s="377"/>
      <c r="AB431" s="376"/>
      <c r="AC431" s="377"/>
      <c r="AD431" s="378"/>
    </row>
    <row r="432" spans="1:30" s="379" customFormat="1" x14ac:dyDescent="0.25">
      <c r="A432" s="2"/>
      <c r="B432" s="2"/>
      <c r="C432" s="2"/>
      <c r="D432" s="2"/>
      <c r="E432" s="2"/>
      <c r="F432" s="2"/>
      <c r="G432" s="2"/>
      <c r="H432" s="2"/>
      <c r="I432" s="2"/>
      <c r="J432" s="644"/>
      <c r="K432" s="644"/>
      <c r="L432" s="644"/>
      <c r="M432" s="644"/>
      <c r="N432" s="644"/>
      <c r="O432" s="644"/>
      <c r="P432" s="644"/>
      <c r="Q432" s="376"/>
      <c r="R432" s="376"/>
      <c r="S432" s="376"/>
      <c r="T432" s="376"/>
      <c r="U432" s="376"/>
      <c r="V432" s="376"/>
      <c r="W432" s="377"/>
      <c r="X432" s="376"/>
      <c r="Y432" s="377"/>
      <c r="Z432" s="376"/>
      <c r="AA432" s="377"/>
      <c r="AB432" s="376"/>
      <c r="AC432" s="377"/>
      <c r="AD432" s="378"/>
    </row>
    <row r="433" spans="1:30" s="379" customFormat="1" x14ac:dyDescent="0.25">
      <c r="A433" s="2"/>
      <c r="B433" s="2"/>
      <c r="C433" s="2"/>
      <c r="D433" s="2"/>
      <c r="E433" s="2"/>
      <c r="F433" s="2"/>
      <c r="G433" s="2"/>
      <c r="H433" s="2"/>
      <c r="I433" s="2"/>
      <c r="J433" s="644"/>
      <c r="K433" s="644"/>
      <c r="L433" s="644"/>
      <c r="M433" s="644"/>
      <c r="N433" s="644"/>
      <c r="O433" s="644"/>
      <c r="P433" s="644"/>
      <c r="Q433" s="376"/>
      <c r="R433" s="376"/>
      <c r="S433" s="376"/>
      <c r="T433" s="376"/>
      <c r="U433" s="376"/>
      <c r="V433" s="376"/>
      <c r="W433" s="377"/>
      <c r="X433" s="376"/>
      <c r="Y433" s="377"/>
      <c r="Z433" s="376"/>
      <c r="AA433" s="377"/>
      <c r="AB433" s="376"/>
      <c r="AC433" s="377"/>
      <c r="AD433" s="378"/>
    </row>
    <row r="434" spans="1:30" s="379" customFormat="1" x14ac:dyDescent="0.25">
      <c r="A434" s="2"/>
      <c r="B434" s="2"/>
      <c r="C434" s="2"/>
      <c r="D434" s="2"/>
      <c r="E434" s="2"/>
      <c r="F434" s="2"/>
      <c r="G434" s="2"/>
      <c r="H434" s="2"/>
      <c r="I434" s="2"/>
      <c r="J434" s="644"/>
      <c r="K434" s="644"/>
      <c r="L434" s="644"/>
      <c r="M434" s="644"/>
      <c r="N434" s="644"/>
      <c r="O434" s="644"/>
      <c r="P434" s="644"/>
      <c r="Q434" s="376"/>
      <c r="R434" s="376"/>
      <c r="S434" s="376"/>
      <c r="T434" s="376"/>
      <c r="U434" s="376"/>
      <c r="V434" s="376"/>
      <c r="W434" s="377"/>
      <c r="X434" s="376"/>
      <c r="Y434" s="377"/>
      <c r="Z434" s="376"/>
      <c r="AA434" s="377"/>
      <c r="AB434" s="376"/>
      <c r="AC434" s="377"/>
      <c r="AD434" s="378"/>
    </row>
    <row r="435" spans="1:30" s="379" customFormat="1" x14ac:dyDescent="0.25">
      <c r="A435" s="2"/>
      <c r="B435" s="2"/>
      <c r="C435" s="2"/>
      <c r="D435" s="2"/>
      <c r="E435" s="2"/>
      <c r="F435" s="2"/>
      <c r="G435" s="2"/>
      <c r="H435" s="2"/>
      <c r="I435" s="2"/>
      <c r="J435" s="644"/>
      <c r="K435" s="644"/>
      <c r="L435" s="644"/>
      <c r="M435" s="644"/>
      <c r="N435" s="644"/>
      <c r="O435" s="644"/>
      <c r="P435" s="644"/>
      <c r="Q435" s="376"/>
      <c r="R435" s="376"/>
      <c r="S435" s="376"/>
      <c r="T435" s="376"/>
      <c r="U435" s="376"/>
      <c r="V435" s="376"/>
      <c r="W435" s="377"/>
      <c r="X435" s="376"/>
      <c r="Y435" s="377"/>
      <c r="Z435" s="376"/>
      <c r="AA435" s="377"/>
      <c r="AB435" s="376"/>
      <c r="AC435" s="377"/>
      <c r="AD435" s="378"/>
    </row>
    <row r="436" spans="1:30" s="379" customFormat="1" x14ac:dyDescent="0.25">
      <c r="A436" s="2"/>
      <c r="B436" s="2"/>
      <c r="C436" s="2"/>
      <c r="D436" s="2"/>
      <c r="E436" s="2"/>
      <c r="F436" s="2"/>
      <c r="G436" s="2"/>
      <c r="H436" s="2"/>
      <c r="I436" s="2"/>
      <c r="J436" s="644"/>
      <c r="K436" s="644"/>
      <c r="L436" s="644"/>
      <c r="M436" s="644"/>
      <c r="N436" s="644"/>
      <c r="O436" s="644"/>
      <c r="P436" s="644"/>
      <c r="Q436" s="376"/>
      <c r="R436" s="376"/>
      <c r="S436" s="376"/>
      <c r="T436" s="376"/>
      <c r="U436" s="376"/>
      <c r="V436" s="376"/>
      <c r="W436" s="377"/>
      <c r="X436" s="376"/>
      <c r="Y436" s="377"/>
      <c r="Z436" s="376"/>
      <c r="AA436" s="377"/>
      <c r="AB436" s="376"/>
      <c r="AC436" s="377"/>
      <c r="AD436" s="378"/>
    </row>
    <row r="437" spans="1:30" s="379" customFormat="1" x14ac:dyDescent="0.25">
      <c r="A437" s="2"/>
      <c r="B437" s="2"/>
      <c r="C437" s="2"/>
      <c r="D437" s="2"/>
      <c r="E437" s="2"/>
      <c r="F437" s="2"/>
      <c r="G437" s="2"/>
      <c r="H437" s="2"/>
      <c r="I437" s="2"/>
      <c r="J437" s="644"/>
      <c r="K437" s="644"/>
      <c r="L437" s="644"/>
      <c r="M437" s="644"/>
      <c r="N437" s="644"/>
      <c r="O437" s="644"/>
      <c r="P437" s="644"/>
      <c r="Q437" s="376"/>
      <c r="R437" s="376"/>
      <c r="S437" s="376"/>
      <c r="T437" s="376"/>
      <c r="U437" s="376"/>
      <c r="V437" s="376"/>
      <c r="W437" s="377"/>
      <c r="X437" s="376"/>
      <c r="Y437" s="377"/>
      <c r="Z437" s="376"/>
      <c r="AA437" s="377"/>
      <c r="AB437" s="376"/>
      <c r="AC437" s="377"/>
      <c r="AD437" s="378"/>
    </row>
    <row r="438" spans="1:30" s="379" customFormat="1" x14ac:dyDescent="0.25">
      <c r="A438" s="2"/>
      <c r="B438" s="2"/>
      <c r="C438" s="2"/>
      <c r="D438" s="2"/>
      <c r="E438" s="2"/>
      <c r="F438" s="2"/>
      <c r="G438" s="2"/>
      <c r="H438" s="2"/>
      <c r="I438" s="2"/>
      <c r="J438" s="644"/>
      <c r="K438" s="644"/>
      <c r="L438" s="644"/>
      <c r="M438" s="644"/>
      <c r="N438" s="644"/>
      <c r="O438" s="644"/>
      <c r="P438" s="644"/>
      <c r="Q438" s="376"/>
      <c r="R438" s="376"/>
      <c r="S438" s="376"/>
      <c r="T438" s="376"/>
      <c r="U438" s="376"/>
      <c r="V438" s="376"/>
      <c r="W438" s="377"/>
      <c r="X438" s="376"/>
      <c r="Y438" s="377"/>
      <c r="Z438" s="376"/>
      <c r="AA438" s="377"/>
      <c r="AB438" s="376"/>
      <c r="AC438" s="377"/>
      <c r="AD438" s="378"/>
    </row>
    <row r="439" spans="1:30" s="379" customFormat="1" x14ac:dyDescent="0.25">
      <c r="A439" s="2"/>
      <c r="B439" s="2"/>
      <c r="C439" s="2"/>
      <c r="D439" s="2"/>
      <c r="E439" s="2"/>
      <c r="F439" s="2"/>
      <c r="G439" s="2"/>
      <c r="H439" s="2"/>
      <c r="I439" s="2"/>
      <c r="J439" s="644"/>
      <c r="K439" s="644"/>
      <c r="L439" s="644"/>
      <c r="M439" s="644"/>
      <c r="N439" s="644"/>
      <c r="O439" s="644"/>
      <c r="P439" s="644"/>
      <c r="Q439" s="376"/>
      <c r="R439" s="376"/>
      <c r="S439" s="376"/>
      <c r="T439" s="376"/>
      <c r="U439" s="376"/>
      <c r="V439" s="376"/>
      <c r="W439" s="377"/>
      <c r="X439" s="376"/>
      <c r="Y439" s="377"/>
      <c r="Z439" s="376"/>
      <c r="AA439" s="377"/>
      <c r="AB439" s="376"/>
      <c r="AC439" s="377"/>
      <c r="AD439" s="378"/>
    </row>
    <row r="440" spans="1:30" s="379" customFormat="1" x14ac:dyDescent="0.25">
      <c r="A440" s="2"/>
      <c r="B440" s="2"/>
      <c r="C440" s="2"/>
      <c r="D440" s="2"/>
      <c r="E440" s="2"/>
      <c r="F440" s="2"/>
      <c r="G440" s="2"/>
      <c r="H440" s="2"/>
      <c r="I440" s="2"/>
      <c r="J440" s="644"/>
      <c r="K440" s="644"/>
      <c r="L440" s="644"/>
      <c r="M440" s="644"/>
      <c r="N440" s="644"/>
      <c r="O440" s="644"/>
      <c r="P440" s="644"/>
      <c r="Q440" s="376"/>
      <c r="R440" s="376"/>
      <c r="S440" s="376"/>
      <c r="T440" s="376"/>
      <c r="U440" s="376"/>
      <c r="V440" s="376"/>
      <c r="W440" s="377"/>
      <c r="X440" s="376"/>
      <c r="Y440" s="377"/>
      <c r="Z440" s="376"/>
      <c r="AA440" s="377"/>
      <c r="AB440" s="376"/>
      <c r="AC440" s="377"/>
      <c r="AD440" s="378"/>
    </row>
    <row r="441" spans="1:30" s="379" customFormat="1" x14ac:dyDescent="0.25">
      <c r="A441" s="2"/>
      <c r="B441" s="2"/>
      <c r="C441" s="2"/>
      <c r="D441" s="2"/>
      <c r="E441" s="2"/>
      <c r="F441" s="2"/>
      <c r="G441" s="2"/>
      <c r="H441" s="2"/>
      <c r="I441" s="2"/>
      <c r="J441" s="644"/>
      <c r="K441" s="644"/>
      <c r="L441" s="644"/>
      <c r="M441" s="644"/>
      <c r="N441" s="644"/>
      <c r="O441" s="644"/>
      <c r="P441" s="644"/>
      <c r="Q441" s="376"/>
      <c r="R441" s="376"/>
      <c r="S441" s="376"/>
      <c r="T441" s="376"/>
      <c r="U441" s="376"/>
      <c r="V441" s="376"/>
      <c r="W441" s="377"/>
      <c r="X441" s="376"/>
      <c r="Y441" s="377"/>
      <c r="Z441" s="376"/>
      <c r="AA441" s="377"/>
      <c r="AB441" s="376"/>
      <c r="AC441" s="377"/>
      <c r="AD441" s="378"/>
    </row>
    <row r="442" spans="1:30" s="379" customFormat="1" x14ac:dyDescent="0.25">
      <c r="A442" s="2"/>
      <c r="B442" s="2"/>
      <c r="C442" s="2"/>
      <c r="D442" s="2"/>
      <c r="E442" s="2"/>
      <c r="F442" s="2"/>
      <c r="G442" s="2"/>
      <c r="H442" s="2"/>
      <c r="I442" s="2"/>
      <c r="J442" s="644"/>
      <c r="K442" s="644"/>
      <c r="L442" s="644"/>
      <c r="M442" s="644"/>
      <c r="N442" s="644"/>
      <c r="O442" s="644"/>
      <c r="P442" s="644"/>
      <c r="Q442" s="376"/>
      <c r="R442" s="376"/>
      <c r="S442" s="376"/>
      <c r="T442" s="376"/>
      <c r="U442" s="376"/>
      <c r="V442" s="376"/>
      <c r="W442" s="377"/>
      <c r="X442" s="376"/>
      <c r="Y442" s="377"/>
      <c r="Z442" s="376"/>
      <c r="AA442" s="377"/>
      <c r="AB442" s="376"/>
      <c r="AC442" s="377"/>
      <c r="AD442" s="378"/>
    </row>
    <row r="443" spans="1:30" s="379" customFormat="1" x14ac:dyDescent="0.25">
      <c r="A443" s="2"/>
      <c r="B443" s="2"/>
      <c r="C443" s="2"/>
      <c r="D443" s="2"/>
      <c r="E443" s="2"/>
      <c r="F443" s="2"/>
      <c r="G443" s="2"/>
      <c r="H443" s="2"/>
      <c r="I443" s="2"/>
      <c r="J443" s="644"/>
      <c r="K443" s="644"/>
      <c r="L443" s="644"/>
      <c r="M443" s="644"/>
      <c r="N443" s="644"/>
      <c r="O443" s="644"/>
      <c r="P443" s="644"/>
      <c r="Q443" s="376"/>
      <c r="R443" s="376"/>
      <c r="S443" s="376"/>
      <c r="T443" s="376"/>
      <c r="U443" s="376"/>
      <c r="V443" s="376"/>
      <c r="W443" s="377"/>
      <c r="X443" s="376"/>
      <c r="Y443" s="377"/>
      <c r="Z443" s="376"/>
      <c r="AA443" s="377"/>
      <c r="AB443" s="376"/>
      <c r="AC443" s="377"/>
      <c r="AD443" s="378"/>
    </row>
    <row r="444" spans="1:30" s="379" customFormat="1" x14ac:dyDescent="0.25">
      <c r="A444" s="2"/>
      <c r="B444" s="2"/>
      <c r="C444" s="2"/>
      <c r="D444" s="2"/>
      <c r="E444" s="2"/>
      <c r="F444" s="2"/>
      <c r="G444" s="2"/>
      <c r="H444" s="2"/>
      <c r="I444" s="2"/>
      <c r="J444" s="644"/>
      <c r="K444" s="644"/>
      <c r="L444" s="644"/>
      <c r="M444" s="644"/>
      <c r="N444" s="644"/>
      <c r="O444" s="644"/>
      <c r="P444" s="644"/>
      <c r="Q444" s="376"/>
      <c r="R444" s="376"/>
      <c r="S444" s="376"/>
      <c r="T444" s="376"/>
      <c r="U444" s="376"/>
      <c r="V444" s="376"/>
      <c r="W444" s="377"/>
      <c r="X444" s="376"/>
      <c r="Y444" s="377"/>
      <c r="Z444" s="376"/>
      <c r="AA444" s="377"/>
      <c r="AB444" s="376"/>
      <c r="AC444" s="377"/>
      <c r="AD444" s="378"/>
    </row>
    <row r="445" spans="1:30" s="379" customFormat="1" x14ac:dyDescent="0.25">
      <c r="A445" s="2"/>
      <c r="B445" s="2"/>
      <c r="C445" s="2"/>
      <c r="D445" s="2"/>
      <c r="E445" s="2"/>
      <c r="F445" s="2"/>
      <c r="G445" s="2"/>
      <c r="H445" s="2"/>
      <c r="I445" s="2"/>
      <c r="J445" s="644"/>
      <c r="K445" s="644"/>
      <c r="L445" s="644"/>
      <c r="M445" s="644"/>
      <c r="N445" s="644"/>
      <c r="O445" s="644"/>
      <c r="P445" s="644"/>
      <c r="Q445" s="376"/>
      <c r="R445" s="376"/>
      <c r="S445" s="376"/>
      <c r="T445" s="376"/>
      <c r="U445" s="376"/>
      <c r="V445" s="376"/>
      <c r="W445" s="377"/>
      <c r="X445" s="376"/>
      <c r="Y445" s="377"/>
      <c r="Z445" s="376"/>
      <c r="AA445" s="377"/>
      <c r="AB445" s="376"/>
      <c r="AC445" s="377"/>
      <c r="AD445" s="378"/>
    </row>
    <row r="446" spans="1:30" s="379" customFormat="1" x14ac:dyDescent="0.25">
      <c r="A446" s="2"/>
      <c r="B446" s="2"/>
      <c r="C446" s="2"/>
      <c r="D446" s="2"/>
      <c r="E446" s="2"/>
      <c r="F446" s="2"/>
      <c r="G446" s="2"/>
      <c r="H446" s="2"/>
      <c r="I446" s="2"/>
      <c r="J446" s="644"/>
      <c r="K446" s="644"/>
      <c r="L446" s="644"/>
      <c r="M446" s="644"/>
      <c r="N446" s="644"/>
      <c r="O446" s="644"/>
      <c r="P446" s="644"/>
      <c r="Q446" s="376"/>
      <c r="R446" s="376"/>
      <c r="S446" s="376"/>
      <c r="T446" s="376"/>
      <c r="U446" s="376"/>
      <c r="V446" s="376"/>
      <c r="W446" s="377"/>
      <c r="X446" s="376"/>
      <c r="Y446" s="377"/>
      <c r="Z446" s="376"/>
      <c r="AA446" s="377"/>
      <c r="AB446" s="376"/>
      <c r="AC446" s="377"/>
      <c r="AD446" s="378"/>
    </row>
    <row r="447" spans="1:30" s="379" customFormat="1" x14ac:dyDescent="0.25">
      <c r="A447" s="2"/>
      <c r="B447" s="2"/>
      <c r="C447" s="2"/>
      <c r="D447" s="2"/>
      <c r="E447" s="2"/>
      <c r="F447" s="2"/>
      <c r="G447" s="2"/>
      <c r="H447" s="2"/>
      <c r="I447" s="2"/>
      <c r="J447" s="644"/>
      <c r="K447" s="644"/>
      <c r="L447" s="644"/>
      <c r="M447" s="644"/>
      <c r="N447" s="644"/>
      <c r="O447" s="644"/>
      <c r="P447" s="644"/>
      <c r="Q447" s="376"/>
      <c r="R447" s="376"/>
      <c r="S447" s="376"/>
      <c r="T447" s="376"/>
      <c r="U447" s="376"/>
      <c r="V447" s="376"/>
      <c r="W447" s="377"/>
      <c r="X447" s="376"/>
      <c r="Y447" s="377"/>
      <c r="Z447" s="376"/>
      <c r="AA447" s="377"/>
      <c r="AB447" s="376"/>
      <c r="AC447" s="377"/>
      <c r="AD447" s="378"/>
    </row>
    <row r="448" spans="1:30" s="379" customFormat="1" x14ac:dyDescent="0.25">
      <c r="A448" s="2"/>
      <c r="B448" s="2"/>
      <c r="C448" s="2"/>
      <c r="D448" s="2"/>
      <c r="E448" s="2"/>
      <c r="F448" s="2"/>
      <c r="G448" s="2"/>
      <c r="H448" s="2"/>
      <c r="I448" s="2"/>
      <c r="J448" s="644"/>
      <c r="K448" s="644"/>
      <c r="L448" s="644"/>
      <c r="M448" s="644"/>
      <c r="N448" s="644"/>
      <c r="O448" s="644"/>
      <c r="P448" s="644"/>
      <c r="Q448" s="376"/>
      <c r="R448" s="376"/>
      <c r="S448" s="376"/>
      <c r="T448" s="376"/>
      <c r="U448" s="376"/>
      <c r="V448" s="376"/>
      <c r="W448" s="377"/>
      <c r="X448" s="376"/>
      <c r="Y448" s="377"/>
      <c r="Z448" s="376"/>
      <c r="AA448" s="377"/>
      <c r="AB448" s="376"/>
      <c r="AC448" s="377"/>
      <c r="AD448" s="378"/>
    </row>
    <row r="449" spans="1:30" s="379" customFormat="1" x14ac:dyDescent="0.25">
      <c r="A449" s="2"/>
      <c r="B449" s="2"/>
      <c r="C449" s="2"/>
      <c r="D449" s="2"/>
      <c r="E449" s="2"/>
      <c r="F449" s="2"/>
      <c r="G449" s="2"/>
      <c r="H449" s="2"/>
      <c r="I449" s="2"/>
      <c r="J449" s="644"/>
      <c r="K449" s="644"/>
      <c r="L449" s="644"/>
      <c r="M449" s="644"/>
      <c r="N449" s="644"/>
      <c r="O449" s="644"/>
      <c r="P449" s="644"/>
      <c r="Q449" s="376"/>
      <c r="R449" s="376"/>
      <c r="S449" s="376"/>
      <c r="T449" s="376"/>
      <c r="U449" s="376"/>
      <c r="V449" s="376"/>
      <c r="W449" s="377"/>
      <c r="X449" s="376"/>
      <c r="Y449" s="377"/>
      <c r="Z449" s="376"/>
      <c r="AA449" s="377"/>
      <c r="AB449" s="376"/>
      <c r="AC449" s="377"/>
      <c r="AD449" s="378"/>
    </row>
    <row r="450" spans="1:30" s="379" customFormat="1" x14ac:dyDescent="0.25">
      <c r="A450" s="2"/>
      <c r="B450" s="2"/>
      <c r="C450" s="2"/>
      <c r="D450" s="2"/>
      <c r="E450" s="2"/>
      <c r="F450" s="2"/>
      <c r="G450" s="2"/>
      <c r="H450" s="2"/>
      <c r="I450" s="2"/>
      <c r="J450" s="644"/>
      <c r="K450" s="644"/>
      <c r="L450" s="644"/>
      <c r="M450" s="644"/>
      <c r="N450" s="644"/>
      <c r="O450" s="644"/>
      <c r="P450" s="644"/>
      <c r="Q450" s="376"/>
      <c r="R450" s="376"/>
      <c r="S450" s="376"/>
      <c r="T450" s="376"/>
      <c r="U450" s="376"/>
      <c r="V450" s="376"/>
      <c r="W450" s="377"/>
      <c r="X450" s="376"/>
      <c r="Y450" s="377"/>
      <c r="Z450" s="376"/>
      <c r="AA450" s="377"/>
      <c r="AB450" s="376"/>
      <c r="AC450" s="377"/>
      <c r="AD450" s="378"/>
    </row>
    <row r="451" spans="1:30" s="379" customFormat="1" x14ac:dyDescent="0.25">
      <c r="A451" s="2"/>
      <c r="B451" s="2"/>
      <c r="C451" s="2"/>
      <c r="D451" s="2"/>
      <c r="E451" s="2"/>
      <c r="F451" s="2"/>
      <c r="G451" s="2"/>
      <c r="H451" s="2"/>
      <c r="I451" s="2"/>
      <c r="J451" s="644"/>
      <c r="K451" s="644"/>
      <c r="L451" s="644"/>
      <c r="M451" s="644"/>
      <c r="N451" s="644"/>
      <c r="O451" s="644"/>
      <c r="P451" s="644"/>
      <c r="Q451" s="376"/>
      <c r="R451" s="376"/>
      <c r="S451" s="376"/>
      <c r="T451" s="376"/>
      <c r="U451" s="376"/>
      <c r="V451" s="376"/>
      <c r="W451" s="377"/>
      <c r="X451" s="376"/>
      <c r="Y451" s="377"/>
      <c r="Z451" s="376"/>
      <c r="AA451" s="377"/>
      <c r="AB451" s="376"/>
      <c r="AC451" s="377"/>
      <c r="AD451" s="378"/>
    </row>
    <row r="452" spans="1:30" s="379" customFormat="1" x14ac:dyDescent="0.25">
      <c r="A452" s="2"/>
      <c r="B452" s="2"/>
      <c r="C452" s="2"/>
      <c r="D452" s="2"/>
      <c r="E452" s="2"/>
      <c r="F452" s="2"/>
      <c r="G452" s="2"/>
      <c r="H452" s="2"/>
      <c r="I452" s="2"/>
      <c r="J452" s="644"/>
      <c r="K452" s="644"/>
      <c r="L452" s="644"/>
      <c r="M452" s="644"/>
      <c r="N452" s="644"/>
      <c r="O452" s="644"/>
      <c r="P452" s="644"/>
      <c r="Q452" s="376"/>
      <c r="R452" s="376"/>
      <c r="S452" s="376"/>
      <c r="T452" s="376"/>
      <c r="U452" s="376"/>
      <c r="V452" s="376"/>
      <c r="W452" s="377"/>
      <c r="X452" s="376"/>
      <c r="Y452" s="377"/>
      <c r="Z452" s="376"/>
      <c r="AA452" s="377"/>
      <c r="AB452" s="376"/>
      <c r="AC452" s="377"/>
      <c r="AD452" s="378"/>
    </row>
    <row r="453" spans="1:30" s="379" customFormat="1" x14ac:dyDescent="0.25">
      <c r="A453" s="2"/>
      <c r="B453" s="2"/>
      <c r="C453" s="2"/>
      <c r="D453" s="2"/>
      <c r="E453" s="2"/>
      <c r="F453" s="2"/>
      <c r="G453" s="2"/>
      <c r="H453" s="2"/>
      <c r="I453" s="2"/>
      <c r="J453" s="644"/>
      <c r="K453" s="644"/>
      <c r="L453" s="644"/>
      <c r="M453" s="644"/>
      <c r="N453" s="644"/>
      <c r="O453" s="644"/>
      <c r="P453" s="644"/>
      <c r="Q453" s="376"/>
      <c r="R453" s="376"/>
      <c r="S453" s="376"/>
      <c r="T453" s="376"/>
      <c r="U453" s="376"/>
      <c r="V453" s="376"/>
      <c r="W453" s="377"/>
      <c r="X453" s="376"/>
      <c r="Y453" s="377"/>
      <c r="Z453" s="376"/>
      <c r="AA453" s="377"/>
      <c r="AB453" s="376"/>
      <c r="AC453" s="377"/>
      <c r="AD453" s="378"/>
    </row>
    <row r="454" spans="1:30" s="379" customFormat="1" x14ac:dyDescent="0.25">
      <c r="A454" s="2"/>
      <c r="B454" s="2"/>
      <c r="C454" s="2"/>
      <c r="D454" s="2"/>
      <c r="E454" s="2"/>
      <c r="F454" s="2"/>
      <c r="G454" s="2"/>
      <c r="H454" s="2"/>
      <c r="I454" s="2"/>
      <c r="J454" s="644"/>
      <c r="K454" s="644"/>
      <c r="L454" s="644"/>
      <c r="M454" s="644"/>
      <c r="N454" s="644"/>
      <c r="O454" s="644"/>
      <c r="P454" s="644"/>
      <c r="Q454" s="376"/>
      <c r="R454" s="376"/>
      <c r="S454" s="376"/>
      <c r="T454" s="376"/>
      <c r="U454" s="376"/>
      <c r="V454" s="376"/>
      <c r="W454" s="377"/>
      <c r="X454" s="376"/>
      <c r="Y454" s="377"/>
      <c r="Z454" s="376"/>
      <c r="AA454" s="377"/>
      <c r="AB454" s="376"/>
      <c r="AC454" s="377"/>
      <c r="AD454" s="378"/>
    </row>
    <row r="455" spans="1:30" s="379" customFormat="1" x14ac:dyDescent="0.25">
      <c r="A455" s="2"/>
      <c r="B455" s="2"/>
      <c r="C455" s="2"/>
      <c r="D455" s="2"/>
      <c r="E455" s="2"/>
      <c r="F455" s="2"/>
      <c r="G455" s="2"/>
      <c r="H455" s="2"/>
      <c r="I455" s="2"/>
      <c r="J455" s="644"/>
      <c r="K455" s="644"/>
      <c r="L455" s="644"/>
      <c r="M455" s="644"/>
      <c r="N455" s="644"/>
      <c r="O455" s="644"/>
      <c r="P455" s="644"/>
      <c r="Q455" s="376"/>
      <c r="R455" s="376"/>
      <c r="S455" s="376"/>
      <c r="T455" s="376"/>
      <c r="U455" s="376"/>
      <c r="V455" s="376"/>
      <c r="W455" s="377"/>
      <c r="X455" s="376"/>
      <c r="Y455" s="377"/>
      <c r="Z455" s="376"/>
      <c r="AA455" s="377"/>
      <c r="AB455" s="376"/>
      <c r="AC455" s="377"/>
      <c r="AD455" s="378"/>
    </row>
    <row r="456" spans="1:30" s="379" customFormat="1" x14ac:dyDescent="0.25">
      <c r="A456" s="2"/>
      <c r="B456" s="2"/>
      <c r="C456" s="2"/>
      <c r="D456" s="2"/>
      <c r="E456" s="2"/>
      <c r="F456" s="2"/>
      <c r="G456" s="2"/>
      <c r="H456" s="2"/>
      <c r="I456" s="2"/>
      <c r="J456" s="644"/>
      <c r="K456" s="644"/>
      <c r="L456" s="644"/>
      <c r="M456" s="644"/>
      <c r="N456" s="644"/>
      <c r="O456" s="644"/>
      <c r="P456" s="644"/>
      <c r="Q456" s="376"/>
      <c r="R456" s="376"/>
      <c r="S456" s="376"/>
      <c r="T456" s="376"/>
      <c r="U456" s="376"/>
      <c r="V456" s="376"/>
      <c r="W456" s="377"/>
      <c r="X456" s="376"/>
      <c r="Y456" s="377"/>
      <c r="Z456" s="376"/>
      <c r="AA456" s="377"/>
      <c r="AB456" s="376"/>
      <c r="AC456" s="377"/>
      <c r="AD456" s="378"/>
    </row>
    <row r="457" spans="1:30" s="379" customFormat="1" x14ac:dyDescent="0.25">
      <c r="A457" s="2"/>
      <c r="B457" s="2"/>
      <c r="C457" s="2"/>
      <c r="D457" s="2"/>
      <c r="E457" s="2"/>
      <c r="F457" s="2"/>
      <c r="G457" s="2"/>
      <c r="H457" s="2"/>
      <c r="I457" s="2"/>
      <c r="J457" s="644"/>
      <c r="K457" s="644"/>
      <c r="L457" s="644"/>
      <c r="M457" s="644"/>
      <c r="N457" s="644"/>
      <c r="O457" s="644"/>
      <c r="P457" s="644"/>
      <c r="Q457" s="376"/>
      <c r="R457" s="376"/>
      <c r="S457" s="376"/>
      <c r="T457" s="376"/>
      <c r="U457" s="376"/>
      <c r="V457" s="376"/>
      <c r="W457" s="377"/>
      <c r="X457" s="376"/>
      <c r="Y457" s="377"/>
      <c r="Z457" s="376"/>
      <c r="AA457" s="377"/>
      <c r="AB457" s="376"/>
      <c r="AC457" s="377"/>
      <c r="AD457" s="378"/>
    </row>
    <row r="458" spans="1:30" s="379" customFormat="1" x14ac:dyDescent="0.25">
      <c r="A458" s="2"/>
      <c r="B458" s="2"/>
      <c r="C458" s="2"/>
      <c r="D458" s="2"/>
      <c r="E458" s="2"/>
      <c r="F458" s="2"/>
      <c r="G458" s="2"/>
      <c r="H458" s="2"/>
      <c r="I458" s="2"/>
      <c r="J458" s="644"/>
      <c r="K458" s="644"/>
      <c r="L458" s="644"/>
      <c r="M458" s="644"/>
      <c r="N458" s="644"/>
      <c r="O458" s="644"/>
      <c r="P458" s="644"/>
      <c r="Q458" s="376"/>
      <c r="R458" s="376"/>
      <c r="S458" s="376"/>
      <c r="T458" s="376"/>
      <c r="U458" s="376"/>
      <c r="V458" s="376"/>
      <c r="W458" s="377"/>
      <c r="X458" s="376"/>
      <c r="Y458" s="377"/>
      <c r="Z458" s="376"/>
      <c r="AA458" s="377"/>
      <c r="AB458" s="376"/>
      <c r="AC458" s="377"/>
      <c r="AD458" s="378"/>
    </row>
    <row r="459" spans="1:30" s="379" customFormat="1" x14ac:dyDescent="0.25">
      <c r="A459" s="2"/>
      <c r="B459" s="2"/>
      <c r="C459" s="2"/>
      <c r="D459" s="2"/>
      <c r="E459" s="2"/>
      <c r="F459" s="2"/>
      <c r="G459" s="2"/>
      <c r="H459" s="2"/>
      <c r="I459" s="2"/>
      <c r="J459" s="644"/>
      <c r="K459" s="644"/>
      <c r="L459" s="644"/>
      <c r="M459" s="644"/>
      <c r="N459" s="644"/>
      <c r="O459" s="644"/>
      <c r="P459" s="644"/>
      <c r="Q459" s="376"/>
      <c r="R459" s="376"/>
      <c r="S459" s="376"/>
      <c r="T459" s="376"/>
      <c r="U459" s="376"/>
      <c r="V459" s="376"/>
      <c r="W459" s="377"/>
      <c r="X459" s="376"/>
      <c r="Y459" s="377"/>
      <c r="Z459" s="376"/>
      <c r="AA459" s="377"/>
      <c r="AB459" s="376"/>
      <c r="AC459" s="377"/>
      <c r="AD459" s="378"/>
    </row>
    <row r="460" spans="1:30" s="379" customFormat="1" x14ac:dyDescent="0.25">
      <c r="A460" s="2"/>
      <c r="B460" s="2"/>
      <c r="C460" s="2"/>
      <c r="D460" s="2"/>
      <c r="E460" s="2"/>
      <c r="F460" s="2"/>
      <c r="G460" s="2"/>
      <c r="H460" s="2"/>
      <c r="I460" s="2"/>
      <c r="J460" s="644"/>
      <c r="K460" s="644"/>
      <c r="L460" s="644"/>
      <c r="M460" s="644"/>
      <c r="N460" s="644"/>
      <c r="O460" s="644"/>
      <c r="P460" s="644"/>
      <c r="Q460" s="376"/>
      <c r="R460" s="376"/>
      <c r="S460" s="376"/>
      <c r="T460" s="376"/>
      <c r="U460" s="376"/>
      <c r="V460" s="376"/>
      <c r="W460" s="377"/>
      <c r="X460" s="376"/>
      <c r="Y460" s="377"/>
      <c r="Z460" s="376"/>
      <c r="AA460" s="377"/>
      <c r="AB460" s="376"/>
      <c r="AC460" s="377"/>
      <c r="AD460" s="378"/>
    </row>
    <row r="461" spans="1:30" s="379" customFormat="1" x14ac:dyDescent="0.25">
      <c r="A461" s="2"/>
      <c r="B461" s="2"/>
      <c r="C461" s="2"/>
      <c r="D461" s="2"/>
      <c r="E461" s="2"/>
      <c r="F461" s="2"/>
      <c r="G461" s="2"/>
      <c r="H461" s="2"/>
      <c r="I461" s="2"/>
      <c r="J461" s="644"/>
      <c r="K461" s="644"/>
      <c r="L461" s="644"/>
      <c r="M461" s="644"/>
      <c r="N461" s="644"/>
      <c r="O461" s="644"/>
      <c r="P461" s="644"/>
      <c r="Q461" s="376"/>
      <c r="R461" s="376"/>
      <c r="S461" s="376"/>
      <c r="T461" s="376"/>
      <c r="U461" s="376"/>
      <c r="V461" s="376"/>
      <c r="W461" s="377"/>
      <c r="X461" s="376"/>
      <c r="Y461" s="377"/>
      <c r="Z461" s="376"/>
      <c r="AA461" s="377"/>
      <c r="AB461" s="376"/>
      <c r="AC461" s="377"/>
      <c r="AD461" s="378"/>
    </row>
    <row r="462" spans="1:30" s="379" customFormat="1" x14ac:dyDescent="0.25">
      <c r="A462" s="2"/>
      <c r="B462" s="2"/>
      <c r="C462" s="2"/>
      <c r="D462" s="2"/>
      <c r="E462" s="2"/>
      <c r="F462" s="2"/>
      <c r="G462" s="2"/>
      <c r="H462" s="2"/>
      <c r="I462" s="2"/>
      <c r="J462" s="644"/>
      <c r="K462" s="644"/>
      <c r="L462" s="644"/>
      <c r="M462" s="644"/>
      <c r="N462" s="644"/>
      <c r="O462" s="644"/>
      <c r="P462" s="644"/>
      <c r="Q462" s="376"/>
      <c r="R462" s="376"/>
      <c r="S462" s="376"/>
      <c r="T462" s="376"/>
      <c r="U462" s="376"/>
      <c r="V462" s="376"/>
      <c r="W462" s="377"/>
      <c r="X462" s="376"/>
      <c r="Y462" s="377"/>
      <c r="Z462" s="376"/>
      <c r="AA462" s="377"/>
      <c r="AB462" s="376"/>
      <c r="AC462" s="377"/>
      <c r="AD462" s="378"/>
    </row>
    <row r="463" spans="1:30" s="379" customFormat="1" x14ac:dyDescent="0.25">
      <c r="A463" s="2"/>
      <c r="B463" s="2"/>
      <c r="C463" s="2"/>
      <c r="D463" s="2"/>
      <c r="E463" s="2"/>
      <c r="F463" s="2"/>
      <c r="G463" s="2"/>
      <c r="H463" s="2"/>
      <c r="I463" s="2"/>
      <c r="J463" s="644"/>
      <c r="K463" s="644"/>
      <c r="L463" s="644"/>
      <c r="M463" s="644"/>
      <c r="N463" s="644"/>
      <c r="O463" s="644"/>
      <c r="P463" s="644"/>
      <c r="Q463" s="376"/>
      <c r="R463" s="376"/>
      <c r="S463" s="376"/>
      <c r="T463" s="376"/>
      <c r="U463" s="376"/>
      <c r="V463" s="376"/>
      <c r="W463" s="377"/>
      <c r="X463" s="376"/>
      <c r="Y463" s="377"/>
      <c r="Z463" s="376"/>
      <c r="AA463" s="377"/>
      <c r="AB463" s="376"/>
      <c r="AC463" s="377"/>
      <c r="AD463" s="378"/>
    </row>
    <row r="464" spans="1:30" s="379" customFormat="1" x14ac:dyDescent="0.25">
      <c r="A464" s="2"/>
      <c r="B464" s="2"/>
      <c r="C464" s="2"/>
      <c r="D464" s="2"/>
      <c r="E464" s="2"/>
      <c r="F464" s="2"/>
      <c r="G464" s="2"/>
      <c r="H464" s="2"/>
      <c r="I464" s="2"/>
      <c r="J464" s="644"/>
      <c r="K464" s="644"/>
      <c r="L464" s="644"/>
      <c r="M464" s="644"/>
      <c r="N464" s="644"/>
      <c r="O464" s="644"/>
      <c r="P464" s="644"/>
      <c r="Q464" s="376"/>
      <c r="R464" s="376"/>
      <c r="S464" s="376"/>
      <c r="T464" s="376"/>
      <c r="U464" s="376"/>
      <c r="V464" s="376"/>
      <c r="W464" s="377"/>
      <c r="X464" s="376"/>
      <c r="Y464" s="377"/>
      <c r="Z464" s="376"/>
      <c r="AA464" s="377"/>
      <c r="AB464" s="376"/>
      <c r="AC464" s="377"/>
      <c r="AD464" s="378"/>
    </row>
    <row r="465" spans="1:30" s="379" customFormat="1" x14ac:dyDescent="0.25">
      <c r="A465" s="2"/>
      <c r="B465" s="2"/>
      <c r="C465" s="2"/>
      <c r="D465" s="2"/>
      <c r="E465" s="2"/>
      <c r="F465" s="2"/>
      <c r="G465" s="2"/>
      <c r="H465" s="2"/>
      <c r="I465" s="2"/>
      <c r="J465" s="644"/>
      <c r="K465" s="644"/>
      <c r="L465" s="644"/>
      <c r="M465" s="644"/>
      <c r="N465" s="644"/>
      <c r="O465" s="644"/>
      <c r="P465" s="644"/>
      <c r="Q465" s="376"/>
      <c r="R465" s="376"/>
      <c r="S465" s="376"/>
      <c r="T465" s="376"/>
      <c r="U465" s="376"/>
      <c r="V465" s="376"/>
      <c r="W465" s="377"/>
      <c r="X465" s="376"/>
      <c r="Y465" s="377"/>
      <c r="Z465" s="376"/>
      <c r="AA465" s="377"/>
      <c r="AB465" s="376"/>
      <c r="AC465" s="377"/>
      <c r="AD465" s="378"/>
    </row>
    <row r="466" spans="1:30" s="379" customFormat="1" x14ac:dyDescent="0.25">
      <c r="A466" s="2"/>
      <c r="B466" s="2"/>
      <c r="C466" s="2"/>
      <c r="D466" s="2"/>
      <c r="E466" s="2"/>
      <c r="F466" s="2"/>
      <c r="G466" s="2"/>
      <c r="H466" s="2"/>
      <c r="I466" s="2"/>
      <c r="J466" s="644"/>
      <c r="K466" s="644"/>
      <c r="L466" s="644"/>
      <c r="M466" s="644"/>
      <c r="N466" s="644"/>
      <c r="O466" s="644"/>
      <c r="P466" s="644"/>
      <c r="Q466" s="376"/>
      <c r="R466" s="376"/>
      <c r="S466" s="376"/>
      <c r="T466" s="376"/>
      <c r="U466" s="376"/>
      <c r="V466" s="376"/>
      <c r="W466" s="377"/>
      <c r="X466" s="376"/>
      <c r="Y466" s="377"/>
      <c r="Z466" s="376"/>
      <c r="AA466" s="377"/>
      <c r="AB466" s="376"/>
      <c r="AC466" s="377"/>
      <c r="AD466" s="378"/>
    </row>
    <row r="467" spans="1:30" s="379" customFormat="1" x14ac:dyDescent="0.25">
      <c r="A467" s="2"/>
      <c r="B467" s="2"/>
      <c r="C467" s="2"/>
      <c r="D467" s="2"/>
      <c r="E467" s="2"/>
      <c r="F467" s="2"/>
      <c r="G467" s="2"/>
      <c r="H467" s="2"/>
      <c r="I467" s="2"/>
      <c r="J467" s="644"/>
      <c r="K467" s="644"/>
      <c r="L467" s="644"/>
      <c r="M467" s="644"/>
      <c r="N467" s="644"/>
      <c r="O467" s="644"/>
      <c r="P467" s="644"/>
      <c r="Q467" s="376"/>
      <c r="R467" s="376"/>
      <c r="S467" s="376"/>
      <c r="T467" s="376"/>
      <c r="U467" s="376"/>
      <c r="V467" s="376"/>
      <c r="W467" s="377"/>
      <c r="X467" s="376"/>
      <c r="Y467" s="377"/>
      <c r="Z467" s="376"/>
      <c r="AA467" s="377"/>
      <c r="AB467" s="376"/>
      <c r="AC467" s="377"/>
      <c r="AD467" s="378"/>
    </row>
    <row r="468" spans="1:30" s="379" customFormat="1" x14ac:dyDescent="0.25">
      <c r="A468" s="2"/>
      <c r="B468" s="2"/>
      <c r="C468" s="2"/>
      <c r="D468" s="2"/>
      <c r="E468" s="2"/>
      <c r="F468" s="2"/>
      <c r="G468" s="2"/>
      <c r="H468" s="2"/>
      <c r="I468" s="2"/>
      <c r="J468" s="644"/>
      <c r="K468" s="644"/>
      <c r="L468" s="644"/>
      <c r="M468" s="644"/>
      <c r="N468" s="644"/>
      <c r="O468" s="644"/>
      <c r="P468" s="644"/>
      <c r="Q468" s="376"/>
      <c r="R468" s="376"/>
      <c r="S468" s="376"/>
      <c r="T468" s="376"/>
      <c r="U468" s="376"/>
      <c r="V468" s="376"/>
      <c r="W468" s="377"/>
      <c r="X468" s="376"/>
      <c r="Y468" s="377"/>
      <c r="Z468" s="376"/>
      <c r="AA468" s="377"/>
      <c r="AB468" s="376"/>
      <c r="AC468" s="377"/>
      <c r="AD468" s="378"/>
    </row>
    <row r="469" spans="1:30" s="379" customFormat="1" x14ac:dyDescent="0.25">
      <c r="A469" s="2"/>
      <c r="B469" s="2"/>
      <c r="C469" s="2"/>
      <c r="D469" s="2"/>
      <c r="E469" s="2"/>
      <c r="F469" s="2"/>
      <c r="G469" s="2"/>
      <c r="H469" s="2"/>
      <c r="I469" s="2"/>
      <c r="J469" s="644"/>
      <c r="K469" s="644"/>
      <c r="L469" s="644"/>
      <c r="M469" s="644"/>
      <c r="N469" s="644"/>
      <c r="O469" s="644"/>
      <c r="P469" s="644"/>
      <c r="Q469" s="376"/>
      <c r="R469" s="376"/>
      <c r="S469" s="376"/>
      <c r="T469" s="376"/>
      <c r="U469" s="376"/>
      <c r="V469" s="376"/>
      <c r="W469" s="377"/>
      <c r="X469" s="376"/>
      <c r="Y469" s="377"/>
      <c r="Z469" s="376"/>
      <c r="AA469" s="377"/>
      <c r="AB469" s="376"/>
      <c r="AC469" s="377"/>
      <c r="AD469" s="378"/>
    </row>
    <row r="470" spans="1:30" s="379" customFormat="1" x14ac:dyDescent="0.25">
      <c r="A470" s="2"/>
      <c r="B470" s="2"/>
      <c r="C470" s="2"/>
      <c r="D470" s="2"/>
      <c r="E470" s="2"/>
      <c r="F470" s="2"/>
      <c r="G470" s="2"/>
      <c r="H470" s="2"/>
      <c r="I470" s="2"/>
      <c r="J470" s="644"/>
      <c r="K470" s="644"/>
      <c r="L470" s="644"/>
      <c r="M470" s="644"/>
      <c r="N470" s="644"/>
      <c r="O470" s="644"/>
      <c r="P470" s="644"/>
      <c r="Q470" s="376"/>
      <c r="R470" s="376"/>
      <c r="S470" s="376"/>
      <c r="T470" s="376"/>
      <c r="U470" s="376"/>
      <c r="V470" s="376"/>
      <c r="W470" s="377"/>
      <c r="X470" s="376"/>
      <c r="Y470" s="377"/>
      <c r="Z470" s="376"/>
      <c r="AA470" s="377"/>
      <c r="AB470" s="376"/>
      <c r="AC470" s="377"/>
      <c r="AD470" s="378"/>
    </row>
    <row r="471" spans="1:30" s="379" customFormat="1" x14ac:dyDescent="0.25">
      <c r="A471" s="2"/>
      <c r="B471" s="2"/>
      <c r="C471" s="2"/>
      <c r="D471" s="2"/>
      <c r="E471" s="2"/>
      <c r="F471" s="2"/>
      <c r="G471" s="2"/>
      <c r="H471" s="2"/>
      <c r="I471" s="2"/>
      <c r="J471" s="644"/>
      <c r="K471" s="644"/>
      <c r="L471" s="644"/>
      <c r="M471" s="644"/>
      <c r="N471" s="644"/>
      <c r="O471" s="644"/>
      <c r="P471" s="644"/>
      <c r="Q471" s="376"/>
      <c r="R471" s="376"/>
      <c r="S471" s="376"/>
      <c r="T471" s="376"/>
      <c r="U471" s="376"/>
      <c r="V471" s="376"/>
      <c r="W471" s="377"/>
      <c r="X471" s="376"/>
      <c r="Y471" s="377"/>
      <c r="Z471" s="376"/>
      <c r="AA471" s="377"/>
      <c r="AB471" s="376"/>
      <c r="AC471" s="377"/>
      <c r="AD471" s="378"/>
    </row>
    <row r="472" spans="1:30" s="379" customFormat="1" x14ac:dyDescent="0.25">
      <c r="A472" s="2"/>
      <c r="B472" s="2"/>
      <c r="C472" s="2"/>
      <c r="D472" s="2"/>
      <c r="E472" s="2"/>
      <c r="F472" s="2"/>
      <c r="G472" s="2"/>
      <c r="H472" s="2"/>
      <c r="I472" s="2"/>
      <c r="J472" s="644"/>
      <c r="K472" s="644"/>
      <c r="L472" s="644"/>
      <c r="M472" s="644"/>
      <c r="N472" s="644"/>
      <c r="O472" s="644"/>
      <c r="P472" s="644"/>
      <c r="Q472" s="376"/>
      <c r="R472" s="376"/>
      <c r="S472" s="376"/>
      <c r="T472" s="376"/>
      <c r="U472" s="376"/>
      <c r="V472" s="376"/>
      <c r="W472" s="377"/>
      <c r="X472" s="376"/>
      <c r="Y472" s="377"/>
      <c r="Z472" s="376"/>
      <c r="AA472" s="377"/>
      <c r="AB472" s="376"/>
      <c r="AC472" s="377"/>
      <c r="AD472" s="378"/>
    </row>
    <row r="473" spans="1:30" s="379" customFormat="1" x14ac:dyDescent="0.25">
      <c r="A473" s="2"/>
      <c r="B473" s="2"/>
      <c r="C473" s="2"/>
      <c r="D473" s="2"/>
      <c r="E473" s="2"/>
      <c r="F473" s="2"/>
      <c r="G473" s="2"/>
      <c r="H473" s="2"/>
      <c r="I473" s="2"/>
      <c r="J473" s="644"/>
      <c r="K473" s="644"/>
      <c r="L473" s="644"/>
      <c r="M473" s="644"/>
      <c r="N473" s="644"/>
      <c r="O473" s="644"/>
      <c r="P473" s="644"/>
      <c r="Q473" s="376"/>
      <c r="R473" s="376"/>
      <c r="S473" s="376"/>
      <c r="T473" s="376"/>
      <c r="U473" s="376"/>
      <c r="V473" s="376"/>
      <c r="W473" s="377"/>
      <c r="X473" s="376"/>
      <c r="Y473" s="377"/>
      <c r="Z473" s="376"/>
      <c r="AA473" s="377"/>
      <c r="AB473" s="376"/>
      <c r="AC473" s="377"/>
      <c r="AD473" s="378"/>
    </row>
    <row r="474" spans="1:30" s="379" customFormat="1" x14ac:dyDescent="0.25">
      <c r="A474" s="2"/>
      <c r="B474" s="2"/>
      <c r="C474" s="2"/>
      <c r="D474" s="2"/>
      <c r="E474" s="2"/>
      <c r="F474" s="2"/>
      <c r="G474" s="2"/>
      <c r="H474" s="2"/>
      <c r="I474" s="2"/>
      <c r="J474" s="644"/>
      <c r="K474" s="644"/>
      <c r="L474" s="644"/>
      <c r="M474" s="644"/>
      <c r="N474" s="644"/>
      <c r="O474" s="644"/>
      <c r="P474" s="644"/>
      <c r="Q474" s="376"/>
      <c r="R474" s="376"/>
      <c r="S474" s="376"/>
      <c r="T474" s="376"/>
      <c r="U474" s="376"/>
      <c r="V474" s="376"/>
      <c r="W474" s="377"/>
      <c r="X474" s="376"/>
      <c r="Y474" s="377"/>
      <c r="Z474" s="376"/>
      <c r="AA474" s="377"/>
      <c r="AB474" s="376"/>
      <c r="AC474" s="377"/>
      <c r="AD474" s="378"/>
    </row>
    <row r="475" spans="1:30" s="379" customFormat="1" x14ac:dyDescent="0.25">
      <c r="A475" s="2"/>
      <c r="B475" s="2"/>
      <c r="C475" s="2"/>
      <c r="D475" s="2"/>
      <c r="E475" s="2"/>
      <c r="F475" s="2"/>
      <c r="G475" s="2"/>
      <c r="H475" s="2"/>
      <c r="I475" s="2"/>
      <c r="J475" s="644"/>
      <c r="K475" s="644"/>
      <c r="L475" s="644"/>
      <c r="M475" s="644"/>
      <c r="N475" s="644"/>
      <c r="O475" s="644"/>
      <c r="P475" s="644"/>
      <c r="Q475" s="376"/>
      <c r="R475" s="376"/>
      <c r="S475" s="376"/>
      <c r="T475" s="376"/>
      <c r="U475" s="376"/>
      <c r="V475" s="376"/>
      <c r="W475" s="377"/>
      <c r="X475" s="376"/>
      <c r="Y475" s="377"/>
      <c r="Z475" s="376"/>
      <c r="AA475" s="377"/>
      <c r="AB475" s="376"/>
      <c r="AC475" s="377"/>
      <c r="AD475" s="378"/>
    </row>
    <row r="476" spans="1:30" s="379" customFormat="1" x14ac:dyDescent="0.25">
      <c r="A476" s="2"/>
      <c r="B476" s="2"/>
      <c r="C476" s="2"/>
      <c r="D476" s="2"/>
      <c r="E476" s="2"/>
      <c r="F476" s="2"/>
      <c r="G476" s="2"/>
      <c r="H476" s="2"/>
      <c r="I476" s="2"/>
      <c r="J476" s="644"/>
      <c r="K476" s="644"/>
      <c r="L476" s="644"/>
      <c r="M476" s="644"/>
      <c r="N476" s="644"/>
      <c r="O476" s="644"/>
      <c r="P476" s="644"/>
      <c r="Q476" s="376"/>
      <c r="R476" s="376"/>
      <c r="S476" s="376"/>
      <c r="T476" s="376"/>
      <c r="U476" s="376"/>
      <c r="V476" s="376"/>
      <c r="W476" s="377"/>
      <c r="X476" s="376"/>
      <c r="Y476" s="377"/>
      <c r="Z476" s="376"/>
      <c r="AA476" s="377"/>
      <c r="AB476" s="376"/>
      <c r="AC476" s="377"/>
      <c r="AD476" s="378"/>
    </row>
    <row r="477" spans="1:30" s="379" customFormat="1" x14ac:dyDescent="0.25">
      <c r="A477" s="2"/>
      <c r="B477" s="2"/>
      <c r="C477" s="2"/>
      <c r="D477" s="2"/>
      <c r="E477" s="2"/>
      <c r="F477" s="2"/>
      <c r="G477" s="2"/>
      <c r="H477" s="2"/>
      <c r="I477" s="2"/>
      <c r="J477" s="644"/>
      <c r="K477" s="644"/>
      <c r="L477" s="644"/>
      <c r="M477" s="644"/>
      <c r="N477" s="644"/>
      <c r="O477" s="644"/>
      <c r="P477" s="644"/>
      <c r="Q477" s="376"/>
      <c r="R477" s="376"/>
      <c r="S477" s="376"/>
      <c r="T477" s="376"/>
      <c r="U477" s="376"/>
      <c r="V477" s="376"/>
      <c r="W477" s="377"/>
      <c r="X477" s="376"/>
      <c r="Y477" s="377"/>
      <c r="Z477" s="376"/>
      <c r="AA477" s="377"/>
      <c r="AB477" s="376"/>
      <c r="AC477" s="377"/>
      <c r="AD477" s="378"/>
    </row>
    <row r="478" spans="1:30" s="379" customFormat="1" x14ac:dyDescent="0.25">
      <c r="A478" s="2"/>
      <c r="B478" s="2"/>
      <c r="C478" s="2"/>
      <c r="D478" s="2"/>
      <c r="E478" s="2"/>
      <c r="F478" s="2"/>
      <c r="G478" s="2"/>
      <c r="H478" s="2"/>
      <c r="I478" s="2"/>
      <c r="J478" s="644"/>
      <c r="K478" s="644"/>
      <c r="L478" s="644"/>
      <c r="M478" s="644"/>
      <c r="N478" s="644"/>
      <c r="O478" s="644"/>
      <c r="P478" s="644"/>
      <c r="Q478" s="376"/>
      <c r="R478" s="376"/>
      <c r="S478" s="376"/>
      <c r="T478" s="376"/>
      <c r="U478" s="376"/>
      <c r="V478" s="376"/>
      <c r="W478" s="377"/>
      <c r="X478" s="376"/>
      <c r="Y478" s="377"/>
      <c r="Z478" s="376"/>
      <c r="AA478" s="377"/>
      <c r="AB478" s="376"/>
      <c r="AC478" s="377"/>
      <c r="AD478" s="378"/>
    </row>
    <row r="479" spans="1:30" s="379" customFormat="1" x14ac:dyDescent="0.25">
      <c r="A479" s="2"/>
      <c r="B479" s="2"/>
      <c r="C479" s="2"/>
      <c r="D479" s="2"/>
      <c r="E479" s="2"/>
      <c r="F479" s="2"/>
      <c r="G479" s="2"/>
      <c r="H479" s="2"/>
      <c r="I479" s="2"/>
      <c r="J479" s="644"/>
      <c r="K479" s="644"/>
      <c r="L479" s="644"/>
      <c r="M479" s="644"/>
      <c r="N479" s="644"/>
      <c r="O479" s="644"/>
      <c r="P479" s="644"/>
      <c r="Q479" s="376"/>
      <c r="R479" s="376"/>
      <c r="S479" s="376"/>
      <c r="T479" s="376"/>
      <c r="U479" s="376"/>
      <c r="V479" s="376"/>
      <c r="W479" s="377"/>
      <c r="X479" s="376"/>
      <c r="Y479" s="377"/>
      <c r="Z479" s="376"/>
      <c r="AA479" s="377"/>
      <c r="AB479" s="376"/>
      <c r="AC479" s="377"/>
      <c r="AD479" s="378"/>
    </row>
    <row r="480" spans="1:30" s="379" customFormat="1" x14ac:dyDescent="0.25">
      <c r="A480" s="2"/>
      <c r="B480" s="2"/>
      <c r="C480" s="2"/>
      <c r="D480" s="2"/>
      <c r="E480" s="2"/>
      <c r="F480" s="2"/>
      <c r="G480" s="2"/>
      <c r="H480" s="2"/>
      <c r="I480" s="2"/>
      <c r="J480" s="644"/>
      <c r="K480" s="644"/>
      <c r="L480" s="644"/>
      <c r="M480" s="644"/>
      <c r="N480" s="644"/>
      <c r="O480" s="644"/>
      <c r="P480" s="644"/>
      <c r="Q480" s="376"/>
      <c r="R480" s="376"/>
      <c r="S480" s="376"/>
      <c r="T480" s="376"/>
      <c r="U480" s="376"/>
      <c r="V480" s="376"/>
      <c r="W480" s="377"/>
      <c r="X480" s="376"/>
      <c r="Y480" s="377"/>
      <c r="Z480" s="376"/>
      <c r="AA480" s="377"/>
      <c r="AB480" s="376"/>
      <c r="AC480" s="377"/>
      <c r="AD480" s="378"/>
    </row>
    <row r="481" spans="1:30" s="379" customFormat="1" x14ac:dyDescent="0.25">
      <c r="A481" s="2"/>
      <c r="B481" s="2"/>
      <c r="C481" s="2"/>
      <c r="D481" s="2"/>
      <c r="E481" s="2"/>
      <c r="F481" s="2"/>
      <c r="G481" s="2"/>
      <c r="H481" s="2"/>
      <c r="I481" s="2"/>
      <c r="J481" s="644"/>
      <c r="K481" s="644"/>
      <c r="L481" s="644"/>
      <c r="M481" s="644"/>
      <c r="N481" s="644"/>
      <c r="O481" s="644"/>
      <c r="P481" s="644"/>
      <c r="Q481" s="376"/>
      <c r="R481" s="376"/>
      <c r="S481" s="376"/>
      <c r="T481" s="376"/>
      <c r="U481" s="376"/>
      <c r="V481" s="376"/>
      <c r="W481" s="377"/>
      <c r="X481" s="376"/>
      <c r="Y481" s="377"/>
      <c r="Z481" s="376"/>
      <c r="AA481" s="377"/>
      <c r="AB481" s="376"/>
      <c r="AC481" s="377"/>
      <c r="AD481" s="378"/>
    </row>
    <row r="482" spans="1:30" s="379" customFormat="1" x14ac:dyDescent="0.25">
      <c r="A482" s="2"/>
      <c r="B482" s="2"/>
      <c r="C482" s="2"/>
      <c r="D482" s="2"/>
      <c r="E482" s="2"/>
      <c r="F482" s="2"/>
      <c r="G482" s="2"/>
      <c r="H482" s="2"/>
      <c r="I482" s="2"/>
      <c r="J482" s="644"/>
      <c r="K482" s="644"/>
      <c r="L482" s="644"/>
      <c r="M482" s="644"/>
      <c r="N482" s="644"/>
      <c r="O482" s="644"/>
      <c r="P482" s="644"/>
      <c r="Q482" s="376"/>
      <c r="R482" s="376"/>
      <c r="S482" s="376"/>
      <c r="T482" s="376"/>
      <c r="U482" s="376"/>
      <c r="V482" s="376"/>
      <c r="W482" s="377"/>
      <c r="X482" s="376"/>
      <c r="Y482" s="377"/>
      <c r="Z482" s="376"/>
      <c r="AA482" s="377"/>
      <c r="AB482" s="376"/>
      <c r="AC482" s="377"/>
      <c r="AD482" s="378"/>
    </row>
    <row r="483" spans="1:30" s="379" customFormat="1" x14ac:dyDescent="0.25">
      <c r="A483" s="2"/>
      <c r="B483" s="2"/>
      <c r="C483" s="2"/>
      <c r="D483" s="2"/>
      <c r="E483" s="2"/>
      <c r="F483" s="2"/>
      <c r="G483" s="2"/>
      <c r="H483" s="2"/>
      <c r="I483" s="2"/>
      <c r="J483" s="644"/>
      <c r="K483" s="644"/>
      <c r="L483" s="644"/>
      <c r="M483" s="644"/>
      <c r="N483" s="644"/>
      <c r="O483" s="644"/>
      <c r="P483" s="644"/>
      <c r="Q483" s="376"/>
      <c r="R483" s="376"/>
      <c r="S483" s="376"/>
      <c r="T483" s="376"/>
      <c r="U483" s="376"/>
      <c r="V483" s="376"/>
      <c r="W483" s="377"/>
      <c r="X483" s="376"/>
      <c r="Y483" s="377"/>
      <c r="Z483" s="376"/>
      <c r="AA483" s="377"/>
      <c r="AB483" s="376"/>
      <c r="AC483" s="377"/>
      <c r="AD483" s="378"/>
    </row>
    <row r="484" spans="1:30" s="379" customFormat="1" x14ac:dyDescent="0.25">
      <c r="A484" s="2"/>
      <c r="B484" s="2"/>
      <c r="C484" s="2"/>
      <c r="D484" s="2"/>
      <c r="E484" s="2"/>
      <c r="F484" s="2"/>
      <c r="G484" s="2"/>
      <c r="H484" s="2"/>
      <c r="I484" s="2"/>
      <c r="J484" s="644"/>
      <c r="K484" s="644"/>
      <c r="L484" s="644"/>
      <c r="M484" s="644"/>
      <c r="N484" s="644"/>
      <c r="O484" s="644"/>
      <c r="P484" s="644"/>
      <c r="Q484" s="376"/>
      <c r="R484" s="376"/>
      <c r="S484" s="376"/>
      <c r="T484" s="376"/>
      <c r="U484" s="376"/>
      <c r="V484" s="376"/>
      <c r="W484" s="377"/>
      <c r="X484" s="376"/>
      <c r="Y484" s="377"/>
      <c r="Z484" s="376"/>
      <c r="AA484" s="377"/>
      <c r="AB484" s="376"/>
      <c r="AC484" s="377"/>
      <c r="AD484" s="378"/>
    </row>
    <row r="485" spans="1:30" s="379" customFormat="1" x14ac:dyDescent="0.25">
      <c r="A485" s="2"/>
      <c r="B485" s="2"/>
      <c r="C485" s="2"/>
      <c r="D485" s="2"/>
      <c r="E485" s="2"/>
      <c r="F485" s="2"/>
      <c r="G485" s="2"/>
      <c r="H485" s="2"/>
      <c r="I485" s="2"/>
      <c r="J485" s="644"/>
      <c r="K485" s="644"/>
      <c r="L485" s="644"/>
      <c r="M485" s="644"/>
      <c r="N485" s="644"/>
      <c r="O485" s="644"/>
      <c r="P485" s="644"/>
      <c r="Q485" s="376"/>
      <c r="R485" s="376"/>
      <c r="S485" s="376"/>
      <c r="T485" s="376"/>
      <c r="U485" s="376"/>
      <c r="V485" s="376"/>
      <c r="W485" s="377"/>
      <c r="X485" s="376"/>
      <c r="Y485" s="377"/>
      <c r="Z485" s="376"/>
      <c r="AA485" s="377"/>
      <c r="AB485" s="376"/>
      <c r="AC485" s="377"/>
      <c r="AD485" s="378"/>
    </row>
    <row r="486" spans="1:30" s="379" customFormat="1" x14ac:dyDescent="0.25">
      <c r="A486" s="2"/>
      <c r="B486" s="2"/>
      <c r="C486" s="2"/>
      <c r="D486" s="2"/>
      <c r="E486" s="2"/>
      <c r="F486" s="2"/>
      <c r="G486" s="2"/>
      <c r="H486" s="2"/>
      <c r="I486" s="2"/>
      <c r="J486" s="644"/>
      <c r="K486" s="644"/>
      <c r="L486" s="644"/>
      <c r="M486" s="644"/>
      <c r="N486" s="644"/>
      <c r="O486" s="644"/>
      <c r="P486" s="644"/>
      <c r="Q486" s="376"/>
      <c r="R486" s="376"/>
      <c r="S486" s="376"/>
      <c r="T486" s="376"/>
      <c r="U486" s="376"/>
      <c r="V486" s="376"/>
      <c r="W486" s="377"/>
      <c r="X486" s="376"/>
      <c r="Y486" s="377"/>
      <c r="Z486" s="376"/>
      <c r="AA486" s="377"/>
      <c r="AB486" s="376"/>
      <c r="AC486" s="377"/>
      <c r="AD486" s="378"/>
    </row>
    <row r="487" spans="1:30" s="379" customFormat="1" x14ac:dyDescent="0.25">
      <c r="A487" s="2"/>
      <c r="B487" s="2"/>
      <c r="C487" s="2"/>
      <c r="D487" s="2"/>
      <c r="E487" s="2"/>
      <c r="F487" s="2"/>
      <c r="G487" s="2"/>
      <c r="H487" s="2"/>
      <c r="I487" s="2"/>
      <c r="J487" s="644"/>
      <c r="K487" s="644"/>
      <c r="L487" s="644"/>
      <c r="M487" s="644"/>
      <c r="N487" s="644"/>
      <c r="O487" s="644"/>
      <c r="P487" s="644"/>
      <c r="Q487" s="376"/>
      <c r="R487" s="376"/>
      <c r="S487" s="376"/>
      <c r="T487" s="376"/>
      <c r="U487" s="376"/>
      <c r="V487" s="376"/>
      <c r="W487" s="377"/>
      <c r="X487" s="376"/>
      <c r="Y487" s="377"/>
      <c r="Z487" s="376"/>
      <c r="AA487" s="377"/>
      <c r="AB487" s="376"/>
      <c r="AC487" s="377"/>
      <c r="AD487" s="378"/>
    </row>
    <row r="488" spans="1:30" s="379" customFormat="1" x14ac:dyDescent="0.25">
      <c r="A488" s="2"/>
      <c r="B488" s="2"/>
      <c r="C488" s="2"/>
      <c r="D488" s="2"/>
      <c r="E488" s="2"/>
      <c r="F488" s="2"/>
      <c r="G488" s="2"/>
      <c r="H488" s="2"/>
      <c r="I488" s="2"/>
      <c r="J488" s="644"/>
      <c r="K488" s="644"/>
      <c r="L488" s="644"/>
      <c r="M488" s="644"/>
      <c r="N488" s="644"/>
      <c r="O488" s="644"/>
      <c r="P488" s="644"/>
      <c r="Q488" s="376"/>
      <c r="R488" s="376"/>
      <c r="S488" s="376"/>
      <c r="T488" s="376"/>
      <c r="U488" s="376"/>
      <c r="V488" s="376"/>
      <c r="W488" s="377"/>
      <c r="X488" s="376"/>
      <c r="Y488" s="377"/>
      <c r="Z488" s="376"/>
      <c r="AA488" s="377"/>
      <c r="AB488" s="376"/>
      <c r="AC488" s="377"/>
      <c r="AD488" s="378"/>
    </row>
    <row r="489" spans="1:30" s="379" customFormat="1" x14ac:dyDescent="0.25">
      <c r="A489" s="2"/>
      <c r="B489" s="2"/>
      <c r="C489" s="2"/>
      <c r="D489" s="2"/>
      <c r="E489" s="2"/>
      <c r="F489" s="2"/>
      <c r="G489" s="2"/>
      <c r="H489" s="2"/>
      <c r="I489" s="2"/>
      <c r="J489" s="644"/>
      <c r="K489" s="644"/>
      <c r="L489" s="644"/>
      <c r="M489" s="644"/>
      <c r="N489" s="644"/>
      <c r="O489" s="644"/>
      <c r="P489" s="644"/>
      <c r="Q489" s="376"/>
      <c r="R489" s="376"/>
      <c r="S489" s="376"/>
      <c r="T489" s="376"/>
      <c r="U489" s="376"/>
      <c r="V489" s="376"/>
      <c r="W489" s="377"/>
      <c r="X489" s="376"/>
      <c r="Y489" s="377"/>
      <c r="Z489" s="376"/>
      <c r="AA489" s="377"/>
      <c r="AB489" s="376"/>
      <c r="AC489" s="377"/>
      <c r="AD489" s="378"/>
    </row>
    <row r="490" spans="1:30" s="379" customFormat="1" x14ac:dyDescent="0.25">
      <c r="A490" s="2"/>
      <c r="B490" s="2"/>
      <c r="C490" s="2"/>
      <c r="D490" s="2"/>
      <c r="E490" s="2"/>
      <c r="F490" s="2"/>
      <c r="G490" s="2"/>
      <c r="H490" s="2"/>
      <c r="I490" s="2"/>
      <c r="J490" s="644"/>
      <c r="K490" s="644"/>
      <c r="L490" s="644"/>
      <c r="M490" s="644"/>
      <c r="N490" s="644"/>
      <c r="O490" s="644"/>
      <c r="P490" s="644"/>
      <c r="Q490" s="376"/>
      <c r="R490" s="376"/>
      <c r="S490" s="376"/>
      <c r="T490" s="376"/>
      <c r="U490" s="376"/>
      <c r="V490" s="376"/>
      <c r="W490" s="377"/>
      <c r="X490" s="376"/>
      <c r="Y490" s="377"/>
      <c r="Z490" s="376"/>
      <c r="AA490" s="377"/>
      <c r="AB490" s="376"/>
      <c r="AC490" s="377"/>
      <c r="AD490" s="378"/>
    </row>
    <row r="491" spans="1:30" s="379" customFormat="1" x14ac:dyDescent="0.25">
      <c r="A491" s="2"/>
      <c r="B491" s="2"/>
      <c r="C491" s="2"/>
      <c r="D491" s="2"/>
      <c r="E491" s="2"/>
      <c r="F491" s="2"/>
      <c r="G491" s="2"/>
      <c r="H491" s="2"/>
      <c r="I491" s="2"/>
      <c r="J491" s="644"/>
      <c r="K491" s="644"/>
      <c r="L491" s="644"/>
      <c r="M491" s="644"/>
      <c r="N491" s="644"/>
      <c r="O491" s="644"/>
      <c r="P491" s="644"/>
      <c r="Q491" s="376"/>
      <c r="R491" s="376"/>
      <c r="S491" s="376"/>
      <c r="T491" s="376"/>
      <c r="U491" s="376"/>
      <c r="V491" s="376"/>
      <c r="W491" s="377"/>
      <c r="X491" s="376"/>
      <c r="Y491" s="377"/>
      <c r="Z491" s="376"/>
      <c r="AA491" s="377"/>
      <c r="AB491" s="376"/>
      <c r="AC491" s="377"/>
      <c r="AD491" s="378"/>
    </row>
    <row r="492" spans="1:30" s="379" customFormat="1" x14ac:dyDescent="0.25">
      <c r="A492" s="2"/>
      <c r="B492" s="2"/>
      <c r="C492" s="2"/>
      <c r="D492" s="2"/>
      <c r="E492" s="2"/>
      <c r="F492" s="2"/>
      <c r="G492" s="2"/>
      <c r="H492" s="2"/>
      <c r="I492" s="2"/>
      <c r="J492" s="644"/>
      <c r="K492" s="644"/>
      <c r="L492" s="644"/>
      <c r="M492" s="644"/>
      <c r="N492" s="644"/>
      <c r="O492" s="644"/>
      <c r="P492" s="644"/>
      <c r="Q492" s="376"/>
      <c r="R492" s="376"/>
      <c r="S492" s="376"/>
      <c r="T492" s="376"/>
      <c r="U492" s="376"/>
      <c r="V492" s="376"/>
      <c r="W492" s="377"/>
      <c r="X492" s="376"/>
      <c r="Y492" s="377"/>
      <c r="Z492" s="376"/>
      <c r="AA492" s="377"/>
      <c r="AB492" s="376"/>
      <c r="AC492" s="377"/>
      <c r="AD492" s="378"/>
    </row>
    <row r="493" spans="1:30" s="379" customFormat="1" x14ac:dyDescent="0.25">
      <c r="A493" s="2"/>
      <c r="B493" s="2"/>
      <c r="C493" s="2"/>
      <c r="D493" s="2"/>
      <c r="E493" s="2"/>
      <c r="F493" s="2"/>
      <c r="G493" s="2"/>
      <c r="H493" s="2"/>
      <c r="I493" s="2"/>
      <c r="J493" s="644"/>
      <c r="K493" s="644"/>
      <c r="L493" s="644"/>
      <c r="M493" s="644"/>
      <c r="N493" s="644"/>
      <c r="O493" s="644"/>
      <c r="P493" s="644"/>
      <c r="Q493" s="376"/>
      <c r="R493" s="376"/>
      <c r="S493" s="376"/>
      <c r="T493" s="376"/>
      <c r="U493" s="376"/>
      <c r="V493" s="376"/>
      <c r="W493" s="377"/>
      <c r="X493" s="376"/>
      <c r="Y493" s="377"/>
      <c r="Z493" s="376"/>
      <c r="AA493" s="377"/>
      <c r="AB493" s="376"/>
      <c r="AC493" s="377"/>
      <c r="AD493" s="378"/>
    </row>
    <row r="494" spans="1:30" s="379" customFormat="1" x14ac:dyDescent="0.25">
      <c r="A494" s="2"/>
      <c r="B494" s="2"/>
      <c r="C494" s="2"/>
      <c r="D494" s="2"/>
      <c r="E494" s="2"/>
      <c r="F494" s="2"/>
      <c r="G494" s="2"/>
      <c r="H494" s="2"/>
      <c r="I494" s="2"/>
      <c r="J494" s="644"/>
      <c r="K494" s="644"/>
      <c r="L494" s="644"/>
      <c r="M494" s="644"/>
      <c r="N494" s="644"/>
      <c r="O494" s="644"/>
      <c r="P494" s="644"/>
      <c r="Q494" s="376"/>
      <c r="R494" s="376"/>
      <c r="S494" s="376"/>
      <c r="T494" s="376"/>
      <c r="U494" s="376"/>
      <c r="V494" s="376"/>
      <c r="W494" s="377"/>
      <c r="X494" s="376"/>
      <c r="Y494" s="377"/>
      <c r="Z494" s="376"/>
      <c r="AA494" s="377"/>
      <c r="AB494" s="376"/>
      <c r="AC494" s="377"/>
      <c r="AD494" s="378"/>
    </row>
    <row r="495" spans="1:30" s="379" customFormat="1" x14ac:dyDescent="0.25">
      <c r="A495" s="2"/>
      <c r="B495" s="2"/>
      <c r="C495" s="2"/>
      <c r="D495" s="2"/>
      <c r="E495" s="2"/>
      <c r="F495" s="2"/>
      <c r="G495" s="2"/>
      <c r="H495" s="2"/>
      <c r="I495" s="2"/>
      <c r="J495" s="644"/>
      <c r="K495" s="644"/>
      <c r="L495" s="644"/>
      <c r="M495" s="644"/>
      <c r="N495" s="644"/>
      <c r="O495" s="644"/>
      <c r="P495" s="644"/>
      <c r="Q495" s="376"/>
      <c r="R495" s="376"/>
      <c r="S495" s="376"/>
      <c r="T495" s="376"/>
      <c r="U495" s="376"/>
      <c r="V495" s="376"/>
      <c r="W495" s="377"/>
      <c r="X495" s="376"/>
      <c r="Y495" s="377"/>
      <c r="Z495" s="376"/>
      <c r="AA495" s="377"/>
      <c r="AB495" s="376"/>
      <c r="AC495" s="377"/>
      <c r="AD495" s="378"/>
    </row>
    <row r="496" spans="1:30" s="379" customFormat="1" x14ac:dyDescent="0.25">
      <c r="A496" s="2"/>
      <c r="B496" s="2"/>
      <c r="C496" s="2"/>
      <c r="D496" s="2"/>
      <c r="E496" s="2"/>
      <c r="F496" s="2"/>
      <c r="G496" s="2"/>
      <c r="H496" s="2"/>
      <c r="I496" s="2"/>
      <c r="J496" s="644"/>
      <c r="K496" s="644"/>
      <c r="L496" s="644"/>
      <c r="M496" s="644"/>
      <c r="N496" s="644"/>
      <c r="O496" s="644"/>
      <c r="P496" s="644"/>
      <c r="Q496" s="376"/>
      <c r="R496" s="376"/>
      <c r="S496" s="376"/>
      <c r="T496" s="376"/>
      <c r="U496" s="376"/>
      <c r="V496" s="376"/>
      <c r="W496" s="377"/>
      <c r="X496" s="376"/>
      <c r="Y496" s="377"/>
      <c r="Z496" s="376"/>
      <c r="AA496" s="377"/>
      <c r="AB496" s="376"/>
      <c r="AC496" s="377"/>
      <c r="AD496" s="378"/>
    </row>
    <row r="497" spans="1:30" s="379" customFormat="1" x14ac:dyDescent="0.25">
      <c r="A497" s="2"/>
      <c r="B497" s="2"/>
      <c r="C497" s="2"/>
      <c r="D497" s="2"/>
      <c r="E497" s="2"/>
      <c r="F497" s="2"/>
      <c r="G497" s="2"/>
      <c r="H497" s="2"/>
      <c r="I497" s="2"/>
      <c r="J497" s="644"/>
      <c r="K497" s="644"/>
      <c r="L497" s="644"/>
      <c r="M497" s="644"/>
      <c r="N497" s="644"/>
      <c r="O497" s="644"/>
      <c r="P497" s="644"/>
      <c r="Q497" s="376"/>
      <c r="R497" s="376"/>
      <c r="S497" s="376"/>
      <c r="T497" s="376"/>
      <c r="U497" s="376"/>
      <c r="V497" s="376"/>
      <c r="W497" s="377"/>
      <c r="X497" s="376"/>
      <c r="Y497" s="377"/>
      <c r="Z497" s="376"/>
      <c r="AA497" s="377"/>
      <c r="AB497" s="376"/>
      <c r="AC497" s="377"/>
      <c r="AD497" s="378"/>
    </row>
    <row r="498" spans="1:30" s="379" customFormat="1" x14ac:dyDescent="0.25">
      <c r="A498" s="2"/>
      <c r="B498" s="2"/>
      <c r="C498" s="2"/>
      <c r="D498" s="2"/>
      <c r="E498" s="2"/>
      <c r="F498" s="2"/>
      <c r="G498" s="2"/>
      <c r="H498" s="2"/>
      <c r="I498" s="2"/>
      <c r="J498" s="644"/>
      <c r="K498" s="644"/>
      <c r="L498" s="644"/>
      <c r="M498" s="644"/>
      <c r="N498" s="644"/>
      <c r="O498" s="644"/>
      <c r="P498" s="644"/>
      <c r="Q498" s="376"/>
      <c r="R498" s="376"/>
      <c r="S498" s="376"/>
      <c r="T498" s="376"/>
      <c r="U498" s="376"/>
      <c r="V498" s="376"/>
      <c r="W498" s="377"/>
      <c r="X498" s="376"/>
      <c r="Y498" s="377"/>
      <c r="Z498" s="376"/>
      <c r="AA498" s="377"/>
      <c r="AB498" s="376"/>
      <c r="AC498" s="377"/>
      <c r="AD498" s="378"/>
    </row>
    <row r="499" spans="1:30" s="379" customFormat="1" x14ac:dyDescent="0.25">
      <c r="A499" s="2"/>
      <c r="B499" s="2"/>
      <c r="C499" s="2"/>
      <c r="D499" s="2"/>
      <c r="E499" s="2"/>
      <c r="F499" s="2"/>
      <c r="G499" s="2"/>
      <c r="H499" s="2"/>
      <c r="I499" s="2"/>
      <c r="J499" s="644"/>
      <c r="K499" s="644"/>
      <c r="L499" s="644"/>
      <c r="M499" s="644"/>
      <c r="N499" s="644"/>
      <c r="O499" s="644"/>
      <c r="P499" s="644"/>
      <c r="Q499" s="376"/>
      <c r="R499" s="376"/>
      <c r="S499" s="376"/>
      <c r="T499" s="376"/>
      <c r="U499" s="376"/>
      <c r="V499" s="376"/>
      <c r="W499" s="377"/>
      <c r="X499" s="376"/>
      <c r="Y499" s="377"/>
      <c r="Z499" s="376"/>
      <c r="AA499" s="377"/>
      <c r="AB499" s="376"/>
      <c r="AC499" s="377"/>
      <c r="AD499" s="378"/>
    </row>
    <row r="500" spans="1:30" s="379" customFormat="1" x14ac:dyDescent="0.25">
      <c r="A500" s="2"/>
      <c r="B500" s="2"/>
      <c r="C500" s="2"/>
      <c r="D500" s="2"/>
      <c r="E500" s="2"/>
      <c r="F500" s="2"/>
      <c r="G500" s="2"/>
      <c r="H500" s="2"/>
      <c r="I500" s="2"/>
      <c r="J500" s="644"/>
      <c r="K500" s="644"/>
      <c r="L500" s="644"/>
      <c r="M500" s="644"/>
      <c r="N500" s="644"/>
      <c r="O500" s="644"/>
      <c r="P500" s="644"/>
      <c r="Q500" s="376"/>
      <c r="R500" s="376"/>
      <c r="S500" s="376"/>
      <c r="T500" s="376"/>
      <c r="U500" s="376"/>
      <c r="V500" s="376"/>
      <c r="W500" s="377"/>
      <c r="X500" s="376"/>
      <c r="Y500" s="377"/>
      <c r="Z500" s="376"/>
      <c r="AA500" s="377"/>
      <c r="AB500" s="376"/>
      <c r="AC500" s="377"/>
      <c r="AD500" s="378"/>
    </row>
    <row r="501" spans="1:30" s="379" customFormat="1" x14ac:dyDescent="0.25">
      <c r="A501" s="2"/>
      <c r="B501" s="2"/>
      <c r="C501" s="2"/>
      <c r="D501" s="2"/>
      <c r="E501" s="2"/>
      <c r="F501" s="2"/>
      <c r="G501" s="2"/>
      <c r="H501" s="2"/>
      <c r="I501" s="2"/>
      <c r="J501" s="644"/>
      <c r="K501" s="644"/>
      <c r="L501" s="644"/>
      <c r="M501" s="644"/>
      <c r="N501" s="644"/>
      <c r="O501" s="644"/>
      <c r="P501" s="644"/>
      <c r="Q501" s="376"/>
      <c r="R501" s="376"/>
      <c r="S501" s="376"/>
      <c r="T501" s="376"/>
      <c r="U501" s="376"/>
      <c r="V501" s="376"/>
      <c r="W501" s="377"/>
      <c r="X501" s="376"/>
      <c r="Y501" s="377"/>
      <c r="Z501" s="376"/>
      <c r="AA501" s="377"/>
      <c r="AB501" s="376"/>
      <c r="AC501" s="377"/>
      <c r="AD501" s="378"/>
    </row>
    <row r="502" spans="1:30" s="379" customFormat="1" x14ac:dyDescent="0.25">
      <c r="A502" s="2"/>
      <c r="B502" s="2"/>
      <c r="C502" s="2"/>
      <c r="D502" s="2"/>
      <c r="E502" s="2"/>
      <c r="F502" s="2"/>
      <c r="G502" s="2"/>
      <c r="H502" s="2"/>
      <c r="I502" s="2"/>
      <c r="J502" s="644"/>
      <c r="K502" s="644"/>
      <c r="L502" s="644"/>
      <c r="M502" s="644"/>
      <c r="N502" s="644"/>
      <c r="O502" s="644"/>
      <c r="P502" s="644"/>
      <c r="Q502" s="376"/>
      <c r="R502" s="376"/>
      <c r="S502" s="376"/>
      <c r="T502" s="376"/>
      <c r="U502" s="376"/>
      <c r="V502" s="376"/>
      <c r="W502" s="377"/>
      <c r="X502" s="376"/>
      <c r="Y502" s="377"/>
      <c r="Z502" s="376"/>
      <c r="AA502" s="377"/>
      <c r="AB502" s="376"/>
      <c r="AC502" s="377"/>
      <c r="AD502" s="378"/>
    </row>
    <row r="503" spans="1:30" s="379" customFormat="1" x14ac:dyDescent="0.25">
      <c r="A503" s="2"/>
      <c r="B503" s="2"/>
      <c r="C503" s="2"/>
      <c r="D503" s="2"/>
      <c r="E503" s="2"/>
      <c r="F503" s="2"/>
      <c r="G503" s="2"/>
      <c r="H503" s="2"/>
      <c r="I503" s="2"/>
      <c r="J503" s="644"/>
      <c r="K503" s="644"/>
      <c r="L503" s="644"/>
      <c r="M503" s="644"/>
      <c r="N503" s="644"/>
      <c r="O503" s="644"/>
      <c r="P503" s="644"/>
      <c r="Q503" s="376"/>
      <c r="R503" s="376"/>
      <c r="S503" s="376"/>
      <c r="T503" s="376"/>
      <c r="U503" s="376"/>
      <c r="V503" s="376"/>
      <c r="W503" s="377"/>
      <c r="X503" s="376"/>
      <c r="Y503" s="377"/>
      <c r="Z503" s="376"/>
      <c r="AA503" s="377"/>
      <c r="AB503" s="376"/>
      <c r="AC503" s="377"/>
      <c r="AD503" s="378"/>
    </row>
    <row r="504" spans="1:30" s="379" customFormat="1" x14ac:dyDescent="0.25">
      <c r="A504" s="2"/>
      <c r="B504" s="2"/>
      <c r="C504" s="2"/>
      <c r="D504" s="2"/>
      <c r="E504" s="2"/>
      <c r="F504" s="2"/>
      <c r="G504" s="2"/>
      <c r="H504" s="2"/>
      <c r="I504" s="2"/>
      <c r="J504" s="644"/>
      <c r="K504" s="644"/>
      <c r="L504" s="644"/>
      <c r="M504" s="644"/>
      <c r="N504" s="644"/>
      <c r="O504" s="644"/>
      <c r="P504" s="644"/>
      <c r="Q504" s="376"/>
      <c r="R504" s="376"/>
      <c r="S504" s="376"/>
      <c r="T504" s="376"/>
      <c r="U504" s="376"/>
      <c r="V504" s="376"/>
      <c r="W504" s="377"/>
      <c r="X504" s="376"/>
      <c r="Y504" s="377"/>
      <c r="Z504" s="376"/>
      <c r="AA504" s="377"/>
      <c r="AB504" s="376"/>
      <c r="AC504" s="377"/>
      <c r="AD504" s="378"/>
    </row>
    <row r="505" spans="1:30" s="379" customFormat="1" x14ac:dyDescent="0.25">
      <c r="A505" s="2"/>
      <c r="B505" s="2"/>
      <c r="C505" s="2"/>
      <c r="D505" s="2"/>
      <c r="E505" s="2"/>
      <c r="F505" s="2"/>
      <c r="G505" s="2"/>
      <c r="H505" s="2"/>
      <c r="I505" s="2"/>
      <c r="J505" s="644"/>
      <c r="K505" s="644"/>
      <c r="L505" s="644"/>
      <c r="M505" s="644"/>
      <c r="N505" s="644"/>
      <c r="O505" s="644"/>
      <c r="P505" s="644"/>
      <c r="Q505" s="376"/>
      <c r="R505" s="376"/>
      <c r="S505" s="376"/>
      <c r="T505" s="376"/>
      <c r="U505" s="376"/>
      <c r="V505" s="376"/>
      <c r="W505" s="377"/>
      <c r="X505" s="376"/>
      <c r="Y505" s="377"/>
      <c r="Z505" s="376"/>
      <c r="AA505" s="377"/>
      <c r="AB505" s="376"/>
      <c r="AC505" s="377"/>
      <c r="AD505" s="378"/>
    </row>
    <row r="506" spans="1:30" s="379" customFormat="1" x14ac:dyDescent="0.25">
      <c r="A506" s="2"/>
      <c r="B506" s="2"/>
      <c r="C506" s="2"/>
      <c r="D506" s="2"/>
      <c r="E506" s="2"/>
      <c r="F506" s="2"/>
      <c r="G506" s="2"/>
      <c r="H506" s="2"/>
      <c r="I506" s="2"/>
      <c r="J506" s="644"/>
      <c r="K506" s="644"/>
      <c r="L506" s="644"/>
      <c r="M506" s="644"/>
      <c r="N506" s="644"/>
      <c r="O506" s="644"/>
      <c r="P506" s="644"/>
      <c r="Q506" s="376"/>
      <c r="R506" s="376"/>
      <c r="S506" s="376"/>
      <c r="T506" s="376"/>
      <c r="U506" s="376"/>
      <c r="V506" s="376"/>
      <c r="W506" s="377"/>
      <c r="X506" s="376"/>
      <c r="Y506" s="377"/>
      <c r="Z506" s="376"/>
      <c r="AA506" s="377"/>
      <c r="AB506" s="376"/>
      <c r="AC506" s="377"/>
      <c r="AD506" s="378"/>
    </row>
    <row r="507" spans="1:30" s="379" customFormat="1" x14ac:dyDescent="0.25">
      <c r="A507" s="2"/>
      <c r="B507" s="2"/>
      <c r="C507" s="2"/>
      <c r="D507" s="2"/>
      <c r="E507" s="2"/>
      <c r="F507" s="2"/>
      <c r="G507" s="2"/>
      <c r="H507" s="2"/>
      <c r="I507" s="2"/>
      <c r="J507" s="644"/>
      <c r="K507" s="644"/>
      <c r="L507" s="644"/>
      <c r="M507" s="644"/>
      <c r="N507" s="644"/>
      <c r="O507" s="644"/>
      <c r="P507" s="644"/>
      <c r="Q507" s="376"/>
      <c r="R507" s="376"/>
      <c r="S507" s="376"/>
      <c r="T507" s="376"/>
      <c r="U507" s="376"/>
      <c r="V507" s="376"/>
      <c r="W507" s="377"/>
      <c r="X507" s="376"/>
      <c r="Y507" s="377"/>
      <c r="Z507" s="376"/>
      <c r="AA507" s="377"/>
      <c r="AB507" s="376"/>
      <c r="AC507" s="377"/>
      <c r="AD507" s="378"/>
    </row>
    <row r="508" spans="1:30" s="379" customFormat="1" x14ac:dyDescent="0.25">
      <c r="A508" s="2"/>
      <c r="B508" s="2"/>
      <c r="C508" s="2"/>
      <c r="D508" s="2"/>
      <c r="E508" s="2"/>
      <c r="F508" s="2"/>
      <c r="G508" s="2"/>
      <c r="H508" s="2"/>
      <c r="I508" s="2"/>
      <c r="J508" s="644"/>
      <c r="K508" s="644"/>
      <c r="L508" s="644"/>
      <c r="M508" s="644"/>
      <c r="N508" s="644"/>
      <c r="O508" s="644"/>
      <c r="P508" s="644"/>
      <c r="Q508" s="376"/>
      <c r="R508" s="376"/>
      <c r="S508" s="376"/>
      <c r="T508" s="376"/>
      <c r="U508" s="376"/>
      <c r="V508" s="376"/>
      <c r="W508" s="377"/>
      <c r="X508" s="376"/>
      <c r="Y508" s="377"/>
      <c r="Z508" s="376"/>
      <c r="AA508" s="377"/>
      <c r="AB508" s="376"/>
      <c r="AC508" s="377"/>
      <c r="AD508" s="378"/>
    </row>
    <row r="509" spans="1:30" s="379" customFormat="1" x14ac:dyDescent="0.25">
      <c r="A509" s="2"/>
      <c r="B509" s="2"/>
      <c r="C509" s="2"/>
      <c r="D509" s="2"/>
      <c r="E509" s="2"/>
      <c r="F509" s="2"/>
      <c r="G509" s="2"/>
      <c r="H509" s="2"/>
      <c r="I509" s="2"/>
      <c r="J509" s="644"/>
      <c r="K509" s="644"/>
      <c r="L509" s="644"/>
      <c r="M509" s="644"/>
      <c r="N509" s="644"/>
      <c r="O509" s="644"/>
      <c r="P509" s="644"/>
      <c r="Q509" s="376"/>
      <c r="R509" s="376"/>
      <c r="S509" s="376"/>
      <c r="T509" s="376"/>
      <c r="U509" s="376"/>
      <c r="V509" s="376"/>
      <c r="W509" s="377"/>
      <c r="X509" s="376"/>
      <c r="Y509" s="377"/>
      <c r="Z509" s="376"/>
      <c r="AA509" s="377"/>
      <c r="AB509" s="376"/>
      <c r="AC509" s="377"/>
      <c r="AD509" s="378"/>
    </row>
    <row r="510" spans="1:30" s="379" customFormat="1" x14ac:dyDescent="0.25">
      <c r="A510" s="2"/>
      <c r="B510" s="2"/>
      <c r="C510" s="2"/>
      <c r="D510" s="2"/>
      <c r="E510" s="2"/>
      <c r="F510" s="2"/>
      <c r="G510" s="2"/>
      <c r="H510" s="2"/>
      <c r="I510" s="2"/>
      <c r="J510" s="644"/>
      <c r="K510" s="644"/>
      <c r="L510" s="644"/>
      <c r="M510" s="644"/>
      <c r="N510" s="644"/>
      <c r="O510" s="644"/>
      <c r="P510" s="644"/>
      <c r="Q510" s="376"/>
      <c r="R510" s="376"/>
      <c r="S510" s="376"/>
      <c r="T510" s="376"/>
      <c r="U510" s="376"/>
      <c r="V510" s="376"/>
      <c r="W510" s="377"/>
      <c r="X510" s="376"/>
      <c r="Y510" s="377"/>
      <c r="Z510" s="376"/>
      <c r="AA510" s="377"/>
      <c r="AB510" s="376"/>
      <c r="AC510" s="377"/>
      <c r="AD510" s="378"/>
    </row>
    <row r="511" spans="1:30" s="379" customFormat="1" x14ac:dyDescent="0.25">
      <c r="A511" s="2"/>
      <c r="B511" s="2"/>
      <c r="C511" s="2"/>
      <c r="D511" s="2"/>
      <c r="E511" s="2"/>
      <c r="F511" s="2"/>
      <c r="G511" s="2"/>
      <c r="H511" s="2"/>
      <c r="I511" s="2"/>
      <c r="J511" s="644"/>
      <c r="K511" s="644"/>
      <c r="L511" s="644"/>
      <c r="M511" s="644"/>
      <c r="N511" s="644"/>
      <c r="O511" s="644"/>
      <c r="P511" s="644"/>
      <c r="Q511" s="376"/>
      <c r="R511" s="376"/>
      <c r="S511" s="376"/>
      <c r="T511" s="376"/>
      <c r="U511" s="376"/>
      <c r="V511" s="376"/>
      <c r="W511" s="377"/>
      <c r="X511" s="376"/>
      <c r="Y511" s="377"/>
      <c r="Z511" s="376"/>
      <c r="AA511" s="377"/>
      <c r="AB511" s="376"/>
      <c r="AC511" s="377"/>
      <c r="AD511" s="378"/>
    </row>
    <row r="512" spans="1:30" s="379" customFormat="1" x14ac:dyDescent="0.25">
      <c r="A512" s="2"/>
      <c r="B512" s="2"/>
      <c r="C512" s="2"/>
      <c r="D512" s="2"/>
      <c r="E512" s="2"/>
      <c r="F512" s="2"/>
      <c r="G512" s="2"/>
      <c r="H512" s="2"/>
      <c r="I512" s="2"/>
      <c r="J512" s="644"/>
      <c r="K512" s="644"/>
      <c r="L512" s="644"/>
      <c r="M512" s="644"/>
      <c r="N512" s="644"/>
      <c r="O512" s="644"/>
      <c r="P512" s="644"/>
      <c r="Q512" s="376"/>
      <c r="R512" s="376"/>
      <c r="S512" s="376"/>
      <c r="T512" s="376"/>
      <c r="U512" s="376"/>
      <c r="V512" s="376"/>
      <c r="W512" s="377"/>
      <c r="X512" s="376"/>
      <c r="Y512" s="377"/>
      <c r="Z512" s="376"/>
      <c r="AA512" s="377"/>
      <c r="AB512" s="376"/>
      <c r="AC512" s="377"/>
      <c r="AD512" s="378"/>
    </row>
    <row r="513" spans="1:30" s="379" customFormat="1" x14ac:dyDescent="0.25">
      <c r="A513" s="2"/>
      <c r="B513" s="2"/>
      <c r="C513" s="2"/>
      <c r="D513" s="2"/>
      <c r="E513" s="2"/>
      <c r="F513" s="2"/>
      <c r="G513" s="2"/>
      <c r="H513" s="2"/>
      <c r="I513" s="2"/>
      <c r="J513" s="644"/>
      <c r="K513" s="644"/>
      <c r="L513" s="644"/>
      <c r="M513" s="644"/>
      <c r="N513" s="644"/>
      <c r="O513" s="644"/>
      <c r="P513" s="644"/>
      <c r="Q513" s="376"/>
      <c r="R513" s="376"/>
      <c r="S513" s="376"/>
      <c r="T513" s="376"/>
      <c r="U513" s="376"/>
      <c r="V513" s="376"/>
      <c r="W513" s="377"/>
      <c r="X513" s="376"/>
      <c r="Y513" s="377"/>
      <c r="Z513" s="376"/>
      <c r="AA513" s="377"/>
      <c r="AB513" s="376"/>
      <c r="AC513" s="377"/>
      <c r="AD513" s="378"/>
    </row>
    <row r="514" spans="1:30" s="379" customFormat="1" x14ac:dyDescent="0.25">
      <c r="A514" s="2"/>
      <c r="B514" s="2"/>
      <c r="C514" s="2"/>
      <c r="D514" s="2"/>
      <c r="E514" s="2"/>
      <c r="F514" s="2"/>
      <c r="G514" s="2"/>
      <c r="H514" s="2"/>
      <c r="I514" s="2"/>
      <c r="J514" s="644"/>
      <c r="K514" s="644"/>
      <c r="L514" s="644"/>
      <c r="M514" s="644"/>
      <c r="N514" s="644"/>
      <c r="O514" s="644"/>
      <c r="P514" s="644"/>
      <c r="Q514" s="376"/>
      <c r="R514" s="376"/>
      <c r="S514" s="376"/>
      <c r="T514" s="376"/>
      <c r="U514" s="376"/>
      <c r="V514" s="376"/>
      <c r="W514" s="377"/>
      <c r="X514" s="376"/>
      <c r="Y514" s="377"/>
      <c r="Z514" s="376"/>
      <c r="AA514" s="377"/>
      <c r="AB514" s="376"/>
      <c r="AC514" s="377"/>
      <c r="AD514" s="378"/>
    </row>
    <row r="515" spans="1:30" s="379" customFormat="1" x14ac:dyDescent="0.25">
      <c r="A515" s="2"/>
      <c r="B515" s="2"/>
      <c r="C515" s="2"/>
      <c r="D515" s="2"/>
      <c r="E515" s="2"/>
      <c r="F515" s="2"/>
      <c r="G515" s="2"/>
      <c r="H515" s="2"/>
      <c r="I515" s="2"/>
      <c r="J515" s="644"/>
      <c r="K515" s="644"/>
      <c r="L515" s="644"/>
      <c r="M515" s="644"/>
      <c r="N515" s="644"/>
      <c r="O515" s="644"/>
      <c r="P515" s="644"/>
      <c r="Q515" s="376"/>
      <c r="R515" s="376"/>
      <c r="S515" s="376"/>
      <c r="T515" s="376"/>
      <c r="U515" s="376"/>
      <c r="V515" s="376"/>
      <c r="W515" s="377"/>
      <c r="X515" s="376"/>
      <c r="Y515" s="377"/>
      <c r="Z515" s="376"/>
      <c r="AA515" s="377"/>
      <c r="AB515" s="376"/>
      <c r="AC515" s="377"/>
      <c r="AD515" s="378"/>
    </row>
    <row r="516" spans="1:30" s="379" customFormat="1" x14ac:dyDescent="0.25">
      <c r="A516" s="2"/>
      <c r="B516" s="2"/>
      <c r="C516" s="2"/>
      <c r="D516" s="2"/>
      <c r="E516" s="2"/>
      <c r="F516" s="2"/>
      <c r="G516" s="2"/>
      <c r="H516" s="2"/>
      <c r="I516" s="2"/>
      <c r="J516" s="644"/>
      <c r="K516" s="644"/>
      <c r="L516" s="644"/>
      <c r="M516" s="644"/>
      <c r="N516" s="644"/>
      <c r="O516" s="644"/>
      <c r="P516" s="644"/>
      <c r="Q516" s="376"/>
      <c r="R516" s="376"/>
      <c r="S516" s="376"/>
      <c r="T516" s="376"/>
      <c r="U516" s="376"/>
      <c r="V516" s="376"/>
      <c r="W516" s="377"/>
      <c r="X516" s="376"/>
      <c r="Y516" s="377"/>
      <c r="Z516" s="376"/>
      <c r="AA516" s="377"/>
      <c r="AB516" s="376"/>
      <c r="AC516" s="377"/>
      <c r="AD516" s="378"/>
    </row>
    <row r="517" spans="1:30" s="379" customFormat="1" x14ac:dyDescent="0.25">
      <c r="A517" s="2"/>
      <c r="B517" s="2"/>
      <c r="C517" s="2"/>
      <c r="D517" s="2"/>
      <c r="E517" s="2"/>
      <c r="F517" s="2"/>
      <c r="G517" s="2"/>
      <c r="H517" s="2"/>
      <c r="I517" s="2"/>
      <c r="J517" s="644"/>
      <c r="K517" s="644"/>
      <c r="L517" s="644"/>
      <c r="M517" s="644"/>
      <c r="N517" s="644"/>
      <c r="O517" s="644"/>
      <c r="P517" s="644"/>
      <c r="Q517" s="376"/>
      <c r="R517" s="376"/>
      <c r="S517" s="376"/>
      <c r="T517" s="376"/>
      <c r="U517" s="376"/>
      <c r="V517" s="376"/>
      <c r="W517" s="377"/>
      <c r="X517" s="376"/>
      <c r="Y517" s="377"/>
      <c r="Z517" s="376"/>
      <c r="AA517" s="377"/>
      <c r="AB517" s="376"/>
      <c r="AC517" s="377"/>
      <c r="AD517" s="378"/>
    </row>
    <row r="518" spans="1:30" s="379" customFormat="1" x14ac:dyDescent="0.25">
      <c r="A518" s="2"/>
      <c r="B518" s="2"/>
      <c r="C518" s="2"/>
      <c r="D518" s="2"/>
      <c r="E518" s="2"/>
      <c r="F518" s="2"/>
      <c r="G518" s="2"/>
      <c r="H518" s="2"/>
      <c r="I518" s="2"/>
      <c r="J518" s="644"/>
      <c r="K518" s="644"/>
      <c r="L518" s="644"/>
      <c r="M518" s="644"/>
      <c r="N518" s="644"/>
      <c r="O518" s="644"/>
      <c r="P518" s="644"/>
      <c r="Q518" s="376"/>
      <c r="R518" s="376"/>
      <c r="S518" s="376"/>
      <c r="T518" s="376"/>
      <c r="U518" s="376"/>
      <c r="V518" s="376"/>
      <c r="W518" s="377"/>
      <c r="X518" s="376"/>
      <c r="Y518" s="377"/>
      <c r="Z518" s="376"/>
      <c r="AA518" s="377"/>
      <c r="AB518" s="376"/>
      <c r="AC518" s="377"/>
      <c r="AD518" s="378"/>
    </row>
    <row r="519" spans="1:30" s="379" customFormat="1" x14ac:dyDescent="0.25">
      <c r="A519" s="2"/>
      <c r="B519" s="2"/>
      <c r="C519" s="2"/>
      <c r="D519" s="2"/>
      <c r="E519" s="2"/>
      <c r="F519" s="2"/>
      <c r="G519" s="2"/>
      <c r="H519" s="2"/>
      <c r="I519" s="2"/>
      <c r="J519" s="644"/>
      <c r="K519" s="644"/>
      <c r="L519" s="644"/>
      <c r="M519" s="644"/>
      <c r="N519" s="644"/>
      <c r="O519" s="644"/>
      <c r="P519" s="644"/>
      <c r="Q519" s="376"/>
      <c r="R519" s="376"/>
      <c r="S519" s="376"/>
      <c r="T519" s="376"/>
      <c r="U519" s="376"/>
      <c r="V519" s="376"/>
      <c r="W519" s="377"/>
      <c r="X519" s="376"/>
      <c r="Y519" s="377"/>
      <c r="Z519" s="376"/>
      <c r="AA519" s="377"/>
      <c r="AB519" s="376"/>
      <c r="AC519" s="377"/>
      <c r="AD519" s="378"/>
    </row>
    <row r="520" spans="1:30" s="379" customFormat="1" x14ac:dyDescent="0.25">
      <c r="A520" s="2"/>
      <c r="B520" s="2"/>
      <c r="C520" s="2"/>
      <c r="D520" s="2"/>
      <c r="E520" s="2"/>
      <c r="F520" s="2"/>
      <c r="G520" s="2"/>
      <c r="H520" s="2"/>
      <c r="I520" s="2"/>
      <c r="J520" s="644"/>
      <c r="K520" s="644"/>
      <c r="L520" s="644"/>
      <c r="M520" s="644"/>
      <c r="N520" s="644"/>
      <c r="O520" s="644"/>
      <c r="P520" s="644"/>
      <c r="Q520" s="376"/>
      <c r="R520" s="376"/>
      <c r="S520" s="376"/>
      <c r="T520" s="376"/>
      <c r="U520" s="376"/>
      <c r="V520" s="376"/>
      <c r="W520" s="377"/>
      <c r="X520" s="376"/>
      <c r="Y520" s="377"/>
      <c r="Z520" s="376"/>
      <c r="AA520" s="377"/>
      <c r="AB520" s="376"/>
      <c r="AC520" s="377"/>
      <c r="AD520" s="378"/>
    </row>
    <row r="521" spans="1:30" s="379" customFormat="1" x14ac:dyDescent="0.25">
      <c r="A521" s="2"/>
      <c r="B521" s="2"/>
      <c r="C521" s="2"/>
      <c r="D521" s="2"/>
      <c r="E521" s="2"/>
      <c r="F521" s="2"/>
      <c r="G521" s="2"/>
      <c r="H521" s="2"/>
      <c r="I521" s="2"/>
      <c r="J521" s="644"/>
      <c r="K521" s="644"/>
      <c r="L521" s="644"/>
      <c r="M521" s="644"/>
      <c r="N521" s="644"/>
      <c r="O521" s="644"/>
      <c r="P521" s="644"/>
      <c r="Q521" s="376"/>
      <c r="R521" s="376"/>
      <c r="S521" s="376"/>
      <c r="T521" s="376"/>
      <c r="U521" s="376"/>
      <c r="V521" s="376"/>
      <c r="W521" s="377"/>
      <c r="X521" s="376"/>
      <c r="Y521" s="377"/>
      <c r="Z521" s="376"/>
      <c r="AA521" s="377"/>
      <c r="AB521" s="376"/>
      <c r="AC521" s="377"/>
      <c r="AD521" s="378"/>
    </row>
    <row r="522" spans="1:30" s="379" customFormat="1" x14ac:dyDescent="0.25">
      <c r="A522" s="2"/>
      <c r="B522" s="2"/>
      <c r="C522" s="2"/>
      <c r="D522" s="2"/>
      <c r="E522" s="2"/>
      <c r="F522" s="2"/>
      <c r="G522" s="2"/>
      <c r="H522" s="2"/>
      <c r="I522" s="2"/>
      <c r="J522" s="644"/>
      <c r="K522" s="644"/>
      <c r="L522" s="644"/>
      <c r="M522" s="644"/>
      <c r="N522" s="644"/>
      <c r="O522" s="644"/>
      <c r="P522" s="644"/>
      <c r="Q522" s="376"/>
      <c r="R522" s="376"/>
      <c r="S522" s="376"/>
      <c r="T522" s="376"/>
      <c r="U522" s="376"/>
      <c r="V522" s="376"/>
      <c r="W522" s="377"/>
      <c r="X522" s="376"/>
      <c r="Y522" s="377"/>
      <c r="Z522" s="376"/>
      <c r="AA522" s="377"/>
      <c r="AB522" s="376"/>
      <c r="AC522" s="377"/>
      <c r="AD522" s="378"/>
    </row>
    <row r="523" spans="1:30" s="379" customFormat="1" x14ac:dyDescent="0.25">
      <c r="A523" s="2"/>
      <c r="B523" s="2"/>
      <c r="C523" s="2"/>
      <c r="D523" s="2"/>
      <c r="E523" s="2"/>
      <c r="F523" s="2"/>
      <c r="G523" s="2"/>
      <c r="H523" s="2"/>
      <c r="I523" s="2"/>
      <c r="J523" s="644"/>
      <c r="K523" s="644"/>
      <c r="L523" s="644"/>
      <c r="M523" s="644"/>
      <c r="N523" s="644"/>
      <c r="O523" s="644"/>
      <c r="P523" s="644"/>
      <c r="Q523" s="376"/>
      <c r="R523" s="376"/>
      <c r="S523" s="376"/>
      <c r="T523" s="376"/>
      <c r="U523" s="376"/>
      <c r="V523" s="376"/>
      <c r="W523" s="377"/>
      <c r="X523" s="376"/>
      <c r="Y523" s="377"/>
      <c r="Z523" s="376"/>
      <c r="AA523" s="377"/>
      <c r="AB523" s="376"/>
      <c r="AC523" s="377"/>
      <c r="AD523" s="378"/>
    </row>
    <row r="524" spans="1:30" s="379" customFormat="1" x14ac:dyDescent="0.25">
      <c r="A524" s="2"/>
      <c r="B524" s="2"/>
      <c r="C524" s="2"/>
      <c r="D524" s="2"/>
      <c r="E524" s="2"/>
      <c r="F524" s="2"/>
      <c r="G524" s="2"/>
      <c r="H524" s="2"/>
      <c r="I524" s="2"/>
      <c r="J524" s="644"/>
      <c r="K524" s="644"/>
      <c r="L524" s="644"/>
      <c r="M524" s="644"/>
      <c r="N524" s="644"/>
      <c r="O524" s="644"/>
      <c r="P524" s="644"/>
      <c r="Q524" s="376"/>
      <c r="R524" s="376"/>
      <c r="S524" s="376"/>
      <c r="T524" s="376"/>
      <c r="U524" s="376"/>
      <c r="V524" s="376"/>
      <c r="W524" s="377"/>
      <c r="X524" s="376"/>
      <c r="Y524" s="377"/>
      <c r="Z524" s="376"/>
      <c r="AA524" s="377"/>
      <c r="AB524" s="376"/>
      <c r="AC524" s="377"/>
      <c r="AD524" s="378"/>
    </row>
    <row r="525" spans="1:30" s="379" customFormat="1" x14ac:dyDescent="0.25">
      <c r="A525" s="2"/>
      <c r="B525" s="2"/>
      <c r="C525" s="2"/>
      <c r="D525" s="2"/>
      <c r="E525" s="2"/>
      <c r="F525" s="2"/>
      <c r="G525" s="2"/>
      <c r="H525" s="2"/>
      <c r="I525" s="2"/>
      <c r="J525" s="644"/>
      <c r="K525" s="644"/>
      <c r="L525" s="644"/>
      <c r="M525" s="644"/>
      <c r="N525" s="644"/>
      <c r="O525" s="644"/>
      <c r="P525" s="644"/>
      <c r="Q525" s="376"/>
      <c r="R525" s="376"/>
      <c r="S525" s="376"/>
      <c r="T525" s="376"/>
      <c r="U525" s="376"/>
      <c r="V525" s="376"/>
      <c r="W525" s="377"/>
      <c r="X525" s="376"/>
      <c r="Y525" s="377"/>
      <c r="Z525" s="376"/>
      <c r="AA525" s="377"/>
      <c r="AB525" s="376"/>
      <c r="AC525" s="377"/>
      <c r="AD525" s="378"/>
    </row>
    <row r="526" spans="1:30" s="379" customFormat="1" x14ac:dyDescent="0.25">
      <c r="A526" s="2"/>
      <c r="B526" s="2"/>
      <c r="C526" s="2"/>
      <c r="D526" s="2"/>
      <c r="E526" s="2"/>
      <c r="F526" s="2"/>
      <c r="G526" s="2"/>
      <c r="H526" s="2"/>
      <c r="I526" s="2"/>
      <c r="J526" s="644"/>
      <c r="K526" s="644"/>
      <c r="L526" s="644"/>
      <c r="M526" s="644"/>
      <c r="N526" s="644"/>
      <c r="O526" s="644"/>
      <c r="P526" s="644"/>
      <c r="Q526" s="376"/>
      <c r="R526" s="376"/>
      <c r="S526" s="376"/>
      <c r="T526" s="376"/>
      <c r="U526" s="376"/>
      <c r="V526" s="376"/>
      <c r="W526" s="377"/>
      <c r="X526" s="376"/>
      <c r="Y526" s="377"/>
      <c r="Z526" s="376"/>
      <c r="AA526" s="377"/>
      <c r="AB526" s="376"/>
      <c r="AC526" s="377"/>
      <c r="AD526" s="378"/>
    </row>
    <row r="527" spans="1:30" s="379" customFormat="1" x14ac:dyDescent="0.25">
      <c r="A527" s="2"/>
      <c r="B527" s="2"/>
      <c r="C527" s="2"/>
      <c r="D527" s="2"/>
      <c r="E527" s="2"/>
      <c r="F527" s="2"/>
      <c r="G527" s="2"/>
      <c r="H527" s="2"/>
      <c r="I527" s="2"/>
      <c r="J527" s="644"/>
      <c r="K527" s="644"/>
      <c r="L527" s="644"/>
      <c r="M527" s="644"/>
      <c r="N527" s="644"/>
      <c r="O527" s="644"/>
      <c r="P527" s="644"/>
      <c r="Q527" s="376"/>
      <c r="R527" s="376"/>
      <c r="S527" s="376"/>
      <c r="T527" s="376"/>
      <c r="U527" s="376"/>
      <c r="V527" s="376"/>
      <c r="W527" s="377"/>
      <c r="X527" s="376"/>
      <c r="Y527" s="377"/>
      <c r="Z527" s="376"/>
      <c r="AA527" s="377"/>
      <c r="AB527" s="376"/>
      <c r="AC527" s="377"/>
      <c r="AD527" s="378"/>
    </row>
    <row r="528" spans="1:30" s="379" customFormat="1" x14ac:dyDescent="0.25">
      <c r="A528" s="2"/>
      <c r="B528" s="2"/>
      <c r="C528" s="2"/>
      <c r="D528" s="2"/>
      <c r="E528" s="2"/>
      <c r="F528" s="2"/>
      <c r="G528" s="2"/>
      <c r="H528" s="2"/>
      <c r="I528" s="2"/>
      <c r="J528" s="644"/>
      <c r="K528" s="644"/>
      <c r="L528" s="644"/>
      <c r="M528" s="644"/>
      <c r="N528" s="644"/>
      <c r="O528" s="644"/>
      <c r="P528" s="644"/>
      <c r="Q528" s="376"/>
      <c r="R528" s="376"/>
      <c r="S528" s="376"/>
      <c r="T528" s="376"/>
      <c r="U528" s="376"/>
      <c r="V528" s="376"/>
      <c r="W528" s="377"/>
      <c r="X528" s="376"/>
      <c r="Y528" s="377"/>
      <c r="Z528" s="376"/>
      <c r="AA528" s="377"/>
      <c r="AB528" s="376"/>
      <c r="AC528" s="377"/>
      <c r="AD528" s="378"/>
    </row>
    <row r="529" spans="1:30" s="379" customFormat="1" x14ac:dyDescent="0.25">
      <c r="A529" s="2"/>
      <c r="B529" s="2"/>
      <c r="C529" s="2"/>
      <c r="D529" s="2"/>
      <c r="E529" s="2"/>
      <c r="F529" s="2"/>
      <c r="G529" s="2"/>
      <c r="H529" s="2"/>
      <c r="I529" s="2"/>
      <c r="J529" s="644"/>
      <c r="K529" s="644"/>
      <c r="L529" s="644"/>
      <c r="M529" s="644"/>
      <c r="N529" s="644"/>
      <c r="O529" s="644"/>
      <c r="P529" s="644"/>
      <c r="Q529" s="376"/>
      <c r="R529" s="376"/>
      <c r="S529" s="376"/>
      <c r="T529" s="376"/>
      <c r="U529" s="376"/>
      <c r="V529" s="376"/>
      <c r="W529" s="377"/>
      <c r="X529" s="376"/>
      <c r="Y529" s="377"/>
      <c r="Z529" s="376"/>
      <c r="AA529" s="377"/>
      <c r="AB529" s="376"/>
      <c r="AC529" s="377"/>
      <c r="AD529" s="378"/>
    </row>
    <row r="530" spans="1:30" s="379" customFormat="1" x14ac:dyDescent="0.25">
      <c r="A530" s="2"/>
      <c r="B530" s="2"/>
      <c r="C530" s="2"/>
      <c r="D530" s="2"/>
      <c r="E530" s="2"/>
      <c r="F530" s="2"/>
      <c r="G530" s="2"/>
      <c r="H530" s="2"/>
      <c r="I530" s="2"/>
      <c r="J530" s="644"/>
      <c r="K530" s="644"/>
      <c r="L530" s="644"/>
      <c r="M530" s="644"/>
      <c r="N530" s="644"/>
      <c r="O530" s="644"/>
      <c r="P530" s="644"/>
      <c r="Q530" s="376"/>
      <c r="R530" s="376"/>
      <c r="S530" s="376"/>
      <c r="T530" s="376"/>
      <c r="U530" s="376"/>
      <c r="V530" s="376"/>
      <c r="W530" s="377"/>
      <c r="X530" s="376"/>
      <c r="Y530" s="377"/>
      <c r="Z530" s="376"/>
      <c r="AA530" s="377"/>
      <c r="AB530" s="376"/>
      <c r="AC530" s="377"/>
      <c r="AD530" s="378"/>
    </row>
    <row r="531" spans="1:30" s="379" customFormat="1" x14ac:dyDescent="0.25">
      <c r="A531" s="2"/>
      <c r="B531" s="2"/>
      <c r="C531" s="2"/>
      <c r="D531" s="2"/>
      <c r="E531" s="2"/>
      <c r="F531" s="2"/>
      <c r="G531" s="2"/>
      <c r="H531" s="2"/>
      <c r="I531" s="2"/>
      <c r="J531" s="644"/>
      <c r="K531" s="644"/>
      <c r="L531" s="644"/>
      <c r="M531" s="644"/>
      <c r="N531" s="644"/>
      <c r="O531" s="644"/>
      <c r="P531" s="644"/>
      <c r="Q531" s="376"/>
      <c r="R531" s="376"/>
      <c r="S531" s="376"/>
      <c r="T531" s="376"/>
      <c r="U531" s="376"/>
      <c r="V531" s="376"/>
      <c r="W531" s="377"/>
      <c r="X531" s="376"/>
      <c r="Y531" s="377"/>
      <c r="Z531" s="376"/>
      <c r="AA531" s="377"/>
      <c r="AB531" s="376"/>
      <c r="AC531" s="377"/>
      <c r="AD531" s="378"/>
    </row>
    <row r="532" spans="1:30" s="379" customFormat="1" x14ac:dyDescent="0.25">
      <c r="A532" s="2"/>
      <c r="B532" s="2"/>
      <c r="C532" s="2"/>
      <c r="D532" s="2"/>
      <c r="E532" s="2"/>
      <c r="F532" s="2"/>
      <c r="G532" s="2"/>
      <c r="H532" s="2"/>
      <c r="I532" s="2"/>
      <c r="J532" s="644"/>
      <c r="K532" s="644"/>
      <c r="L532" s="644"/>
      <c r="M532" s="644"/>
      <c r="N532" s="644"/>
      <c r="O532" s="644"/>
      <c r="P532" s="644"/>
      <c r="Q532" s="376"/>
      <c r="R532" s="376"/>
      <c r="S532" s="376"/>
      <c r="T532" s="376"/>
      <c r="U532" s="376"/>
      <c r="V532" s="376"/>
      <c r="W532" s="377"/>
      <c r="X532" s="376"/>
      <c r="Y532" s="377"/>
      <c r="Z532" s="376"/>
      <c r="AA532" s="377"/>
      <c r="AB532" s="376"/>
      <c r="AC532" s="377"/>
      <c r="AD532" s="378"/>
    </row>
    <row r="533" spans="1:30" s="379" customFormat="1" x14ac:dyDescent="0.25">
      <c r="A533" s="2"/>
      <c r="B533" s="2"/>
      <c r="C533" s="2"/>
      <c r="D533" s="2"/>
      <c r="E533" s="2"/>
      <c r="F533" s="2"/>
      <c r="G533" s="2"/>
      <c r="H533" s="2"/>
      <c r="I533" s="2"/>
      <c r="J533" s="644"/>
      <c r="K533" s="644"/>
      <c r="L533" s="644"/>
      <c r="M533" s="644"/>
      <c r="N533" s="644"/>
      <c r="O533" s="644"/>
      <c r="P533" s="644"/>
      <c r="Q533" s="376"/>
      <c r="R533" s="376"/>
      <c r="S533" s="376"/>
      <c r="T533" s="376"/>
      <c r="U533" s="376"/>
      <c r="V533" s="376"/>
      <c r="W533" s="377"/>
      <c r="X533" s="376"/>
      <c r="Y533" s="377"/>
      <c r="Z533" s="376"/>
      <c r="AA533" s="377"/>
      <c r="AB533" s="376"/>
      <c r="AC533" s="377"/>
      <c r="AD533" s="378"/>
    </row>
    <row r="534" spans="1:30" s="379" customFormat="1" x14ac:dyDescent="0.25">
      <c r="A534" s="2"/>
      <c r="B534" s="2"/>
      <c r="C534" s="2"/>
      <c r="D534" s="2"/>
      <c r="E534" s="2"/>
      <c r="F534" s="2"/>
      <c r="G534" s="2"/>
      <c r="H534" s="2"/>
      <c r="I534" s="2"/>
      <c r="J534" s="644"/>
      <c r="K534" s="644"/>
      <c r="L534" s="644"/>
      <c r="M534" s="644"/>
      <c r="N534" s="644"/>
      <c r="O534" s="644"/>
      <c r="P534" s="644"/>
      <c r="Q534" s="376"/>
      <c r="R534" s="376"/>
      <c r="S534" s="376"/>
      <c r="T534" s="376"/>
      <c r="U534" s="376"/>
      <c r="V534" s="376"/>
      <c r="W534" s="377"/>
      <c r="X534" s="376"/>
      <c r="Y534" s="377"/>
      <c r="Z534" s="376"/>
      <c r="AA534" s="377"/>
      <c r="AB534" s="376"/>
      <c r="AC534" s="377"/>
      <c r="AD534" s="378"/>
    </row>
    <row r="535" spans="1:30" s="379" customFormat="1" x14ac:dyDescent="0.25">
      <c r="A535" s="2"/>
      <c r="B535" s="2"/>
      <c r="C535" s="2"/>
      <c r="D535" s="2"/>
      <c r="E535" s="2"/>
      <c r="F535" s="2"/>
      <c r="G535" s="2"/>
      <c r="H535" s="2"/>
      <c r="I535" s="2"/>
      <c r="J535" s="644"/>
      <c r="K535" s="644"/>
      <c r="L535" s="644"/>
      <c r="M535" s="644"/>
      <c r="N535" s="644"/>
      <c r="O535" s="644"/>
      <c r="P535" s="644"/>
      <c r="Q535" s="376"/>
      <c r="R535" s="376"/>
      <c r="S535" s="376"/>
      <c r="T535" s="376"/>
      <c r="U535" s="376"/>
      <c r="V535" s="376"/>
      <c r="W535" s="377"/>
      <c r="X535" s="376"/>
      <c r="Y535" s="377"/>
      <c r="Z535" s="376"/>
      <c r="AA535" s="377"/>
      <c r="AB535" s="376"/>
      <c r="AC535" s="377"/>
      <c r="AD535" s="378"/>
    </row>
    <row r="536" spans="1:30" s="379" customFormat="1" x14ac:dyDescent="0.25">
      <c r="A536" s="2"/>
      <c r="B536" s="2"/>
      <c r="C536" s="2"/>
      <c r="D536" s="2"/>
      <c r="E536" s="2"/>
      <c r="F536" s="2"/>
      <c r="G536" s="2"/>
      <c r="H536" s="2"/>
      <c r="I536" s="2"/>
      <c r="J536" s="644"/>
      <c r="K536" s="644"/>
      <c r="L536" s="644"/>
      <c r="M536" s="644"/>
      <c r="N536" s="644"/>
      <c r="O536" s="644"/>
      <c r="P536" s="644"/>
      <c r="Q536" s="376"/>
      <c r="R536" s="376"/>
      <c r="S536" s="376"/>
      <c r="T536" s="376"/>
      <c r="U536" s="376"/>
      <c r="V536" s="376"/>
      <c r="W536" s="377"/>
      <c r="X536" s="376"/>
      <c r="Y536" s="377"/>
      <c r="Z536" s="376"/>
      <c r="AA536" s="377"/>
      <c r="AB536" s="376"/>
      <c r="AC536" s="377"/>
      <c r="AD536" s="378"/>
    </row>
    <row r="537" spans="1:30" s="379" customFormat="1" x14ac:dyDescent="0.25">
      <c r="A537" s="2"/>
      <c r="B537" s="2"/>
      <c r="C537" s="2"/>
      <c r="D537" s="2"/>
      <c r="E537" s="2"/>
      <c r="F537" s="2"/>
      <c r="G537" s="2"/>
      <c r="H537" s="2"/>
      <c r="I537" s="2"/>
      <c r="J537" s="644"/>
      <c r="K537" s="644"/>
      <c r="L537" s="644"/>
      <c r="M537" s="644"/>
      <c r="N537" s="644"/>
      <c r="O537" s="644"/>
      <c r="P537" s="644"/>
      <c r="Q537" s="376"/>
      <c r="R537" s="376"/>
      <c r="S537" s="376"/>
      <c r="T537" s="376"/>
      <c r="U537" s="376"/>
      <c r="V537" s="376"/>
      <c r="W537" s="377"/>
      <c r="X537" s="376"/>
      <c r="Y537" s="377"/>
      <c r="Z537" s="376"/>
      <c r="AA537" s="377"/>
      <c r="AB537" s="376"/>
      <c r="AC537" s="377"/>
      <c r="AD537" s="378"/>
    </row>
    <row r="538" spans="1:30" s="379" customFormat="1" x14ac:dyDescent="0.25">
      <c r="A538" s="2"/>
      <c r="B538" s="2"/>
      <c r="C538" s="2"/>
      <c r="D538" s="2"/>
      <c r="E538" s="2"/>
      <c r="F538" s="2"/>
      <c r="G538" s="2"/>
      <c r="H538" s="2"/>
      <c r="I538" s="2"/>
      <c r="J538" s="644"/>
      <c r="K538" s="644"/>
      <c r="L538" s="644"/>
      <c r="M538" s="644"/>
      <c r="N538" s="644"/>
      <c r="O538" s="644"/>
      <c r="P538" s="644"/>
      <c r="Q538" s="376"/>
      <c r="R538" s="376"/>
      <c r="S538" s="376"/>
      <c r="T538" s="376"/>
      <c r="U538" s="376"/>
      <c r="V538" s="376"/>
      <c r="W538" s="377"/>
      <c r="X538" s="376"/>
      <c r="Y538" s="377"/>
      <c r="Z538" s="376"/>
      <c r="AA538" s="377"/>
      <c r="AB538" s="376"/>
      <c r="AC538" s="377"/>
      <c r="AD538" s="378"/>
    </row>
    <row r="539" spans="1:30" s="379" customFormat="1" x14ac:dyDescent="0.25">
      <c r="A539" s="2"/>
      <c r="B539" s="2"/>
      <c r="C539" s="2"/>
      <c r="D539" s="2"/>
      <c r="E539" s="2"/>
      <c r="F539" s="2"/>
      <c r="G539" s="2"/>
      <c r="H539" s="2"/>
      <c r="I539" s="2"/>
      <c r="J539" s="644"/>
      <c r="K539" s="644"/>
      <c r="L539" s="644"/>
      <c r="M539" s="644"/>
      <c r="N539" s="644"/>
      <c r="O539" s="644"/>
      <c r="P539" s="644"/>
      <c r="Q539" s="376"/>
      <c r="R539" s="376"/>
      <c r="S539" s="376"/>
      <c r="T539" s="376"/>
      <c r="U539" s="376"/>
      <c r="V539" s="376"/>
      <c r="W539" s="377"/>
      <c r="X539" s="376"/>
      <c r="Y539" s="377"/>
      <c r="Z539" s="376"/>
      <c r="AA539" s="377"/>
      <c r="AB539" s="376"/>
      <c r="AC539" s="377"/>
      <c r="AD539" s="378"/>
    </row>
    <row r="540" spans="1:30" s="379" customFormat="1" x14ac:dyDescent="0.25">
      <c r="A540" s="2"/>
      <c r="B540" s="2"/>
      <c r="C540" s="2"/>
      <c r="D540" s="2"/>
      <c r="E540" s="2"/>
      <c r="F540" s="2"/>
      <c r="G540" s="2"/>
      <c r="H540" s="2"/>
      <c r="I540" s="2"/>
      <c r="J540" s="644"/>
      <c r="K540" s="644"/>
      <c r="L540" s="644"/>
      <c r="M540" s="644"/>
      <c r="N540" s="644"/>
      <c r="O540" s="644"/>
      <c r="P540" s="644"/>
      <c r="Q540" s="376"/>
      <c r="R540" s="376"/>
      <c r="S540" s="376"/>
      <c r="T540" s="376"/>
      <c r="U540" s="376"/>
      <c r="V540" s="376"/>
      <c r="W540" s="377"/>
      <c r="X540" s="376"/>
      <c r="Y540" s="377"/>
      <c r="Z540" s="376"/>
      <c r="AA540" s="377"/>
      <c r="AB540" s="376"/>
      <c r="AC540" s="377"/>
      <c r="AD540" s="378"/>
    </row>
    <row r="541" spans="1:30" s="379" customFormat="1" x14ac:dyDescent="0.25">
      <c r="A541" s="2"/>
      <c r="B541" s="2"/>
      <c r="C541" s="2"/>
      <c r="D541" s="2"/>
      <c r="E541" s="2"/>
      <c r="F541" s="2"/>
      <c r="G541" s="2"/>
      <c r="H541" s="2"/>
      <c r="I541" s="2"/>
      <c r="J541" s="644"/>
      <c r="K541" s="644"/>
      <c r="L541" s="644"/>
      <c r="M541" s="644"/>
      <c r="N541" s="644"/>
      <c r="O541" s="644"/>
      <c r="P541" s="644"/>
      <c r="Q541" s="376"/>
      <c r="R541" s="376"/>
      <c r="S541" s="376"/>
      <c r="T541" s="376"/>
      <c r="U541" s="376"/>
      <c r="V541" s="376"/>
      <c r="W541" s="377"/>
      <c r="X541" s="376"/>
      <c r="Y541" s="377"/>
      <c r="Z541" s="376"/>
      <c r="AA541" s="377"/>
      <c r="AB541" s="376"/>
      <c r="AC541" s="377"/>
      <c r="AD541" s="378"/>
    </row>
    <row r="542" spans="1:30" s="379" customFormat="1" x14ac:dyDescent="0.25">
      <c r="A542" s="2"/>
      <c r="B542" s="2"/>
      <c r="C542" s="2"/>
      <c r="D542" s="2"/>
      <c r="E542" s="2"/>
      <c r="F542" s="2"/>
      <c r="G542" s="2"/>
      <c r="H542" s="2"/>
      <c r="I542" s="2"/>
      <c r="J542" s="644"/>
      <c r="K542" s="644"/>
      <c r="L542" s="644"/>
      <c r="M542" s="644"/>
      <c r="N542" s="644"/>
      <c r="O542" s="644"/>
      <c r="P542" s="644"/>
      <c r="Q542" s="376"/>
      <c r="R542" s="376"/>
      <c r="S542" s="376"/>
      <c r="T542" s="376"/>
      <c r="U542" s="376"/>
      <c r="V542" s="376"/>
      <c r="W542" s="377"/>
      <c r="X542" s="376"/>
      <c r="Y542" s="377"/>
      <c r="Z542" s="376"/>
      <c r="AA542" s="377"/>
      <c r="AB542" s="376"/>
      <c r="AC542" s="377"/>
      <c r="AD542" s="378"/>
    </row>
    <row r="543" spans="1:30" s="379" customFormat="1" x14ac:dyDescent="0.25">
      <c r="A543" s="2"/>
      <c r="B543" s="2"/>
      <c r="C543" s="2"/>
      <c r="D543" s="2"/>
      <c r="E543" s="2"/>
      <c r="F543" s="2"/>
      <c r="G543" s="2"/>
      <c r="H543" s="2"/>
      <c r="I543" s="2"/>
      <c r="J543" s="644"/>
      <c r="K543" s="644"/>
      <c r="L543" s="644"/>
      <c r="M543" s="644"/>
      <c r="N543" s="644"/>
      <c r="O543" s="644"/>
      <c r="P543" s="644"/>
      <c r="Q543" s="376"/>
      <c r="R543" s="376"/>
      <c r="S543" s="376"/>
      <c r="T543" s="376"/>
      <c r="U543" s="376"/>
      <c r="V543" s="376"/>
      <c r="W543" s="377"/>
      <c r="X543" s="376"/>
      <c r="Y543" s="377"/>
      <c r="Z543" s="376"/>
      <c r="AA543" s="377"/>
      <c r="AB543" s="376"/>
      <c r="AC543" s="377"/>
      <c r="AD543" s="378"/>
    </row>
    <row r="544" spans="1:30" s="379" customFormat="1" x14ac:dyDescent="0.25">
      <c r="A544" s="2"/>
      <c r="B544" s="2"/>
      <c r="C544" s="2"/>
      <c r="D544" s="2"/>
      <c r="E544" s="2"/>
      <c r="F544" s="2"/>
      <c r="G544" s="2"/>
      <c r="H544" s="2"/>
      <c r="I544" s="2"/>
      <c r="J544" s="644"/>
      <c r="K544" s="644"/>
      <c r="L544" s="644"/>
      <c r="M544" s="644"/>
      <c r="N544" s="644"/>
      <c r="O544" s="644"/>
      <c r="P544" s="644"/>
      <c r="Q544" s="376"/>
      <c r="R544" s="376"/>
      <c r="S544" s="376"/>
      <c r="T544" s="376"/>
      <c r="U544" s="376"/>
      <c r="V544" s="376"/>
      <c r="W544" s="377"/>
      <c r="X544" s="376"/>
      <c r="Y544" s="377"/>
      <c r="Z544" s="376"/>
      <c r="AA544" s="377"/>
      <c r="AB544" s="376"/>
      <c r="AC544" s="377"/>
      <c r="AD544" s="378"/>
    </row>
    <row r="545" spans="1:30" s="379" customFormat="1" x14ac:dyDescent="0.25">
      <c r="A545" s="2"/>
      <c r="B545" s="2"/>
      <c r="C545" s="2"/>
      <c r="D545" s="2"/>
      <c r="E545" s="2"/>
      <c r="F545" s="2"/>
      <c r="G545" s="2"/>
      <c r="H545" s="2"/>
      <c r="I545" s="2"/>
      <c r="J545" s="644"/>
      <c r="K545" s="644"/>
      <c r="L545" s="644"/>
      <c r="M545" s="644"/>
      <c r="N545" s="644"/>
      <c r="O545" s="644"/>
      <c r="P545" s="644"/>
      <c r="Q545" s="376"/>
      <c r="R545" s="376"/>
      <c r="S545" s="376"/>
      <c r="T545" s="376"/>
      <c r="U545" s="376"/>
      <c r="V545" s="376"/>
      <c r="W545" s="377"/>
      <c r="X545" s="376"/>
      <c r="Y545" s="377"/>
      <c r="Z545" s="376"/>
      <c r="AA545" s="377"/>
      <c r="AB545" s="376"/>
      <c r="AC545" s="377"/>
      <c r="AD545" s="378"/>
    </row>
    <row r="546" spans="1:30" s="379" customFormat="1" x14ac:dyDescent="0.25">
      <c r="A546" s="2"/>
      <c r="B546" s="2"/>
      <c r="C546" s="2"/>
      <c r="D546" s="2"/>
      <c r="E546" s="2"/>
      <c r="F546" s="2"/>
      <c r="G546" s="2"/>
      <c r="H546" s="2"/>
      <c r="I546" s="2"/>
      <c r="J546" s="644"/>
      <c r="K546" s="644"/>
      <c r="L546" s="644"/>
      <c r="M546" s="644"/>
      <c r="N546" s="644"/>
      <c r="O546" s="644"/>
      <c r="P546" s="644"/>
      <c r="Q546" s="376"/>
      <c r="R546" s="376"/>
      <c r="S546" s="376"/>
      <c r="T546" s="376"/>
      <c r="U546" s="376"/>
      <c r="V546" s="376"/>
      <c r="W546" s="377"/>
      <c r="X546" s="376"/>
      <c r="Y546" s="377"/>
      <c r="Z546" s="376"/>
      <c r="AA546" s="377"/>
      <c r="AB546" s="376"/>
      <c r="AC546" s="377"/>
      <c r="AD546" s="378"/>
    </row>
    <row r="547" spans="1:30" s="379" customFormat="1" x14ac:dyDescent="0.25">
      <c r="A547" s="2"/>
      <c r="B547" s="2"/>
      <c r="C547" s="2"/>
      <c r="D547" s="2"/>
      <c r="E547" s="2"/>
      <c r="F547" s="2"/>
      <c r="G547" s="2"/>
      <c r="H547" s="2"/>
      <c r="I547" s="2"/>
      <c r="J547" s="644"/>
      <c r="K547" s="644"/>
      <c r="L547" s="644"/>
      <c r="M547" s="644"/>
      <c r="N547" s="644"/>
      <c r="O547" s="644"/>
      <c r="P547" s="644"/>
      <c r="Q547" s="376"/>
      <c r="R547" s="376"/>
      <c r="S547" s="376"/>
      <c r="T547" s="376"/>
      <c r="U547" s="376"/>
      <c r="V547" s="376"/>
      <c r="W547" s="377"/>
      <c r="X547" s="376"/>
      <c r="Y547" s="377"/>
      <c r="Z547" s="376"/>
      <c r="AA547" s="377"/>
      <c r="AB547" s="376"/>
      <c r="AC547" s="377"/>
      <c r="AD547" s="378"/>
    </row>
    <row r="548" spans="1:30" s="379" customFormat="1" x14ac:dyDescent="0.25">
      <c r="A548" s="2"/>
      <c r="B548" s="2"/>
      <c r="C548" s="2"/>
      <c r="D548" s="2"/>
      <c r="E548" s="2"/>
      <c r="F548" s="2"/>
      <c r="G548" s="2"/>
      <c r="H548" s="2"/>
      <c r="I548" s="2"/>
      <c r="J548" s="644"/>
      <c r="K548" s="644"/>
      <c r="L548" s="644"/>
      <c r="M548" s="644"/>
      <c r="N548" s="644"/>
      <c r="O548" s="644"/>
      <c r="P548" s="644"/>
      <c r="Q548" s="376"/>
      <c r="R548" s="376"/>
      <c r="S548" s="376"/>
      <c r="T548" s="376"/>
      <c r="U548" s="376"/>
      <c r="V548" s="376"/>
      <c r="W548" s="377"/>
      <c r="X548" s="376"/>
      <c r="Y548" s="377"/>
      <c r="Z548" s="376"/>
      <c r="AA548" s="377"/>
      <c r="AB548" s="376"/>
      <c r="AC548" s="377"/>
      <c r="AD548" s="378"/>
    </row>
    <row r="549" spans="1:30" s="379" customFormat="1" x14ac:dyDescent="0.25">
      <c r="A549" s="2"/>
      <c r="B549" s="2"/>
      <c r="C549" s="2"/>
      <c r="D549" s="2"/>
      <c r="E549" s="2"/>
      <c r="F549" s="2"/>
      <c r="G549" s="2"/>
      <c r="H549" s="2"/>
      <c r="I549" s="2"/>
      <c r="J549" s="644"/>
      <c r="K549" s="644"/>
      <c r="L549" s="644"/>
      <c r="M549" s="644"/>
      <c r="N549" s="644"/>
      <c r="O549" s="644"/>
      <c r="P549" s="644"/>
      <c r="Q549" s="376"/>
      <c r="R549" s="376"/>
      <c r="S549" s="376"/>
      <c r="T549" s="376"/>
      <c r="U549" s="376"/>
      <c r="V549" s="376"/>
      <c r="W549" s="377"/>
      <c r="X549" s="376"/>
      <c r="Y549" s="377"/>
      <c r="Z549" s="376"/>
      <c r="AA549" s="377"/>
      <c r="AB549" s="376"/>
      <c r="AC549" s="377"/>
      <c r="AD549" s="378"/>
    </row>
    <row r="550" spans="1:30" s="379" customFormat="1" x14ac:dyDescent="0.25">
      <c r="A550" s="2"/>
      <c r="B550" s="2"/>
      <c r="C550" s="2"/>
      <c r="D550" s="2"/>
      <c r="E550" s="2"/>
      <c r="F550" s="2"/>
      <c r="G550" s="2"/>
      <c r="H550" s="2"/>
      <c r="I550" s="2"/>
      <c r="J550" s="644"/>
      <c r="K550" s="644"/>
      <c r="L550" s="644"/>
      <c r="M550" s="644"/>
      <c r="N550" s="644"/>
      <c r="O550" s="644"/>
      <c r="P550" s="644"/>
      <c r="Q550" s="376"/>
      <c r="R550" s="376"/>
      <c r="S550" s="376"/>
      <c r="T550" s="376"/>
      <c r="U550" s="376"/>
      <c r="V550" s="376"/>
      <c r="W550" s="377"/>
      <c r="X550" s="376"/>
      <c r="Y550" s="377"/>
      <c r="Z550" s="376"/>
      <c r="AA550" s="377"/>
      <c r="AB550" s="376"/>
      <c r="AC550" s="377"/>
      <c r="AD550" s="378"/>
    </row>
    <row r="551" spans="1:30" s="379" customFormat="1" x14ac:dyDescent="0.25">
      <c r="A551" s="2"/>
      <c r="B551" s="2"/>
      <c r="C551" s="2"/>
      <c r="D551" s="2"/>
      <c r="E551" s="2"/>
      <c r="F551" s="2"/>
      <c r="G551" s="2"/>
      <c r="H551" s="2"/>
      <c r="I551" s="2"/>
      <c r="J551" s="644"/>
      <c r="K551" s="644"/>
      <c r="L551" s="644"/>
      <c r="M551" s="644"/>
      <c r="N551" s="644"/>
      <c r="O551" s="644"/>
      <c r="P551" s="644"/>
      <c r="Q551" s="376"/>
      <c r="R551" s="376"/>
      <c r="S551" s="376"/>
      <c r="T551" s="376"/>
      <c r="U551" s="376"/>
      <c r="V551" s="376"/>
      <c r="W551" s="377"/>
      <c r="X551" s="376"/>
      <c r="Y551" s="377"/>
      <c r="Z551" s="376"/>
      <c r="AA551" s="377"/>
      <c r="AB551" s="376"/>
      <c r="AC551" s="377"/>
      <c r="AD551" s="378"/>
    </row>
    <row r="552" spans="1:30" s="379" customFormat="1" x14ac:dyDescent="0.25">
      <c r="A552" s="2"/>
      <c r="B552" s="2"/>
      <c r="C552" s="2"/>
      <c r="D552" s="2"/>
      <c r="E552" s="2"/>
      <c r="F552" s="2"/>
      <c r="G552" s="2"/>
      <c r="H552" s="2"/>
      <c r="I552" s="2"/>
      <c r="J552" s="644"/>
      <c r="K552" s="644"/>
      <c r="L552" s="644"/>
      <c r="M552" s="644"/>
      <c r="N552" s="644"/>
      <c r="O552" s="644"/>
      <c r="P552" s="644"/>
      <c r="Q552" s="376"/>
      <c r="R552" s="376"/>
      <c r="S552" s="376"/>
      <c r="T552" s="376"/>
      <c r="U552" s="376"/>
      <c r="V552" s="376"/>
      <c r="W552" s="377"/>
      <c r="X552" s="376"/>
      <c r="Y552" s="377"/>
      <c r="Z552" s="376"/>
      <c r="AA552" s="377"/>
      <c r="AB552" s="376"/>
      <c r="AC552" s="377"/>
      <c r="AD552" s="378"/>
    </row>
    <row r="553" spans="1:30" s="379" customFormat="1" x14ac:dyDescent="0.25">
      <c r="A553" s="2"/>
      <c r="B553" s="2"/>
      <c r="C553" s="2"/>
      <c r="D553" s="2"/>
      <c r="E553" s="2"/>
      <c r="F553" s="2"/>
      <c r="G553" s="2"/>
      <c r="H553" s="2"/>
      <c r="I553" s="2"/>
      <c r="J553" s="644"/>
      <c r="K553" s="644"/>
      <c r="L553" s="644"/>
      <c r="M553" s="644"/>
      <c r="N553" s="644"/>
      <c r="O553" s="644"/>
      <c r="P553" s="644"/>
      <c r="Q553" s="376"/>
      <c r="R553" s="376"/>
      <c r="S553" s="376"/>
      <c r="T553" s="376"/>
      <c r="U553" s="376"/>
      <c r="V553" s="376"/>
      <c r="W553" s="377"/>
      <c r="X553" s="376"/>
      <c r="Y553" s="377"/>
      <c r="Z553" s="376"/>
      <c r="AA553" s="377"/>
      <c r="AB553" s="376"/>
      <c r="AC553" s="377"/>
      <c r="AD553" s="378"/>
    </row>
    <row r="554" spans="1:30" s="379" customFormat="1" x14ac:dyDescent="0.25">
      <c r="A554" s="2"/>
      <c r="B554" s="2"/>
      <c r="C554" s="2"/>
      <c r="D554" s="2"/>
      <c r="E554" s="2"/>
      <c r="F554" s="2"/>
      <c r="G554" s="2"/>
      <c r="H554" s="2"/>
      <c r="I554" s="2"/>
      <c r="J554" s="644"/>
      <c r="K554" s="644"/>
      <c r="L554" s="644"/>
      <c r="M554" s="644"/>
      <c r="N554" s="644"/>
      <c r="O554" s="644"/>
      <c r="P554" s="644"/>
      <c r="Q554" s="376"/>
      <c r="R554" s="376"/>
      <c r="S554" s="376"/>
      <c r="T554" s="376"/>
      <c r="U554" s="376"/>
      <c r="V554" s="376"/>
      <c r="W554" s="377"/>
      <c r="X554" s="376"/>
      <c r="Y554" s="377"/>
      <c r="Z554" s="376"/>
      <c r="AA554" s="377"/>
      <c r="AB554" s="376"/>
      <c r="AC554" s="377"/>
      <c r="AD554" s="378"/>
    </row>
    <row r="555" spans="1:30" s="379" customFormat="1" x14ac:dyDescent="0.25">
      <c r="A555" s="2"/>
      <c r="B555" s="2"/>
      <c r="C555" s="2"/>
      <c r="D555" s="2"/>
      <c r="E555" s="2"/>
      <c r="F555" s="2"/>
      <c r="G555" s="2"/>
      <c r="H555" s="2"/>
      <c r="I555" s="2"/>
      <c r="J555" s="644"/>
      <c r="K555" s="644"/>
      <c r="L555" s="644"/>
      <c r="M555" s="644"/>
      <c r="N555" s="644"/>
      <c r="O555" s="644"/>
      <c r="P555" s="644"/>
      <c r="Q555" s="376"/>
      <c r="R555" s="376"/>
      <c r="S555" s="376"/>
      <c r="T555" s="376"/>
      <c r="U555" s="376"/>
      <c r="V555" s="376"/>
      <c r="W555" s="377"/>
      <c r="X555" s="376"/>
      <c r="Y555" s="377"/>
      <c r="Z555" s="376"/>
      <c r="AA555" s="377"/>
      <c r="AB555" s="376"/>
      <c r="AC555" s="377"/>
      <c r="AD555" s="378"/>
    </row>
    <row r="556" spans="1:30" s="379" customFormat="1" x14ac:dyDescent="0.25">
      <c r="A556" s="2"/>
      <c r="B556" s="2"/>
      <c r="C556" s="2"/>
      <c r="D556" s="2"/>
      <c r="E556" s="2"/>
      <c r="F556" s="2"/>
      <c r="G556" s="2"/>
      <c r="H556" s="2"/>
      <c r="I556" s="2"/>
      <c r="J556" s="644"/>
      <c r="K556" s="644"/>
      <c r="L556" s="644"/>
      <c r="M556" s="644"/>
      <c r="N556" s="644"/>
      <c r="O556" s="644"/>
      <c r="P556" s="644"/>
      <c r="Q556" s="376"/>
      <c r="R556" s="376"/>
      <c r="S556" s="376"/>
      <c r="T556" s="376"/>
      <c r="U556" s="376"/>
      <c r="V556" s="376"/>
      <c r="W556" s="377"/>
      <c r="X556" s="376"/>
      <c r="Y556" s="377"/>
      <c r="Z556" s="376"/>
      <c r="AA556" s="377"/>
      <c r="AB556" s="376"/>
      <c r="AC556" s="377"/>
      <c r="AD556" s="378"/>
    </row>
    <row r="557" spans="1:30" s="379" customFormat="1" x14ac:dyDescent="0.25">
      <c r="A557" s="2"/>
      <c r="B557" s="2"/>
      <c r="C557" s="2"/>
      <c r="D557" s="2"/>
      <c r="E557" s="2"/>
      <c r="F557" s="2"/>
      <c r="G557" s="2"/>
      <c r="H557" s="2"/>
      <c r="I557" s="2"/>
      <c r="J557" s="644"/>
      <c r="K557" s="644"/>
      <c r="L557" s="644"/>
      <c r="M557" s="644"/>
      <c r="N557" s="644"/>
      <c r="O557" s="644"/>
      <c r="P557" s="644"/>
      <c r="Q557" s="376"/>
      <c r="R557" s="376"/>
      <c r="S557" s="376"/>
      <c r="T557" s="376"/>
      <c r="U557" s="376"/>
      <c r="V557" s="376"/>
      <c r="W557" s="377"/>
      <c r="X557" s="376"/>
      <c r="Y557" s="377"/>
      <c r="Z557" s="376"/>
      <c r="AA557" s="377"/>
      <c r="AB557" s="376"/>
      <c r="AC557" s="377"/>
      <c r="AD557" s="378"/>
    </row>
    <row r="558" spans="1:30" s="379" customFormat="1" x14ac:dyDescent="0.25">
      <c r="A558" s="2"/>
      <c r="B558" s="2"/>
      <c r="C558" s="2"/>
      <c r="D558" s="2"/>
      <c r="E558" s="2"/>
      <c r="F558" s="2"/>
      <c r="G558" s="2"/>
      <c r="H558" s="2"/>
      <c r="I558" s="2"/>
      <c r="J558" s="644"/>
      <c r="K558" s="644"/>
      <c r="L558" s="644"/>
      <c r="M558" s="644"/>
      <c r="N558" s="644"/>
      <c r="O558" s="644"/>
      <c r="P558" s="644"/>
      <c r="Q558" s="376"/>
      <c r="R558" s="376"/>
      <c r="S558" s="376"/>
      <c r="T558" s="376"/>
      <c r="U558" s="376"/>
      <c r="V558" s="376"/>
      <c r="W558" s="377"/>
      <c r="X558" s="376"/>
      <c r="Y558" s="377"/>
      <c r="Z558" s="376"/>
      <c r="AA558" s="377"/>
      <c r="AB558" s="376"/>
      <c r="AC558" s="377"/>
      <c r="AD558" s="378"/>
    </row>
    <row r="559" spans="1:30" s="379" customFormat="1" x14ac:dyDescent="0.25">
      <c r="A559" s="2"/>
      <c r="B559" s="2"/>
      <c r="C559" s="2"/>
      <c r="D559" s="2"/>
      <c r="E559" s="2"/>
      <c r="F559" s="2"/>
      <c r="G559" s="2"/>
      <c r="H559" s="2"/>
      <c r="I559" s="2"/>
      <c r="J559" s="644"/>
      <c r="K559" s="644"/>
      <c r="L559" s="644"/>
      <c r="M559" s="644"/>
      <c r="N559" s="644"/>
      <c r="O559" s="644"/>
      <c r="P559" s="644"/>
      <c r="Q559" s="376"/>
      <c r="R559" s="376"/>
      <c r="S559" s="376"/>
      <c r="T559" s="376"/>
      <c r="U559" s="376"/>
      <c r="V559" s="376"/>
      <c r="W559" s="377"/>
      <c r="X559" s="376"/>
      <c r="Y559" s="377"/>
      <c r="Z559" s="376"/>
      <c r="AA559" s="377"/>
      <c r="AB559" s="376"/>
      <c r="AC559" s="377"/>
      <c r="AD559" s="378"/>
    </row>
    <row r="560" spans="1:30" s="379" customFormat="1" x14ac:dyDescent="0.25">
      <c r="A560" s="2"/>
      <c r="B560" s="2"/>
      <c r="C560" s="2"/>
      <c r="D560" s="2"/>
      <c r="E560" s="2"/>
      <c r="F560" s="2"/>
      <c r="G560" s="2"/>
      <c r="H560" s="2"/>
      <c r="I560" s="2"/>
      <c r="J560" s="644"/>
      <c r="K560" s="644"/>
      <c r="L560" s="644"/>
      <c r="M560" s="644"/>
      <c r="N560" s="644"/>
      <c r="O560" s="644"/>
      <c r="P560" s="644"/>
      <c r="Q560" s="376"/>
      <c r="R560" s="376"/>
      <c r="S560" s="376"/>
      <c r="T560" s="376"/>
      <c r="U560" s="376"/>
      <c r="V560" s="376"/>
      <c r="W560" s="377"/>
      <c r="X560" s="376"/>
      <c r="Y560" s="377"/>
      <c r="Z560" s="376"/>
      <c r="AA560" s="377"/>
      <c r="AB560" s="376"/>
      <c r="AC560" s="377"/>
      <c r="AD560" s="378"/>
    </row>
    <row r="561" spans="1:30" s="379" customFormat="1" x14ac:dyDescent="0.25">
      <c r="A561" s="2"/>
      <c r="B561" s="2"/>
      <c r="C561" s="2"/>
      <c r="D561" s="2"/>
      <c r="E561" s="2"/>
      <c r="F561" s="2"/>
      <c r="G561" s="2"/>
      <c r="H561" s="2"/>
      <c r="I561" s="2"/>
      <c r="J561" s="644"/>
      <c r="K561" s="644"/>
      <c r="L561" s="644"/>
      <c r="M561" s="644"/>
      <c r="N561" s="644"/>
      <c r="O561" s="644"/>
      <c r="P561" s="644"/>
      <c r="Q561" s="376"/>
      <c r="R561" s="376"/>
      <c r="S561" s="376"/>
      <c r="T561" s="376"/>
      <c r="U561" s="376"/>
      <c r="V561" s="376"/>
      <c r="W561" s="377"/>
      <c r="X561" s="376"/>
      <c r="Y561" s="377"/>
      <c r="Z561" s="376"/>
      <c r="AA561" s="377"/>
      <c r="AB561" s="376"/>
      <c r="AC561" s="377"/>
      <c r="AD561" s="378"/>
    </row>
    <row r="562" spans="1:30" s="379" customFormat="1" x14ac:dyDescent="0.25">
      <c r="A562" s="2"/>
      <c r="B562" s="2"/>
      <c r="C562" s="2"/>
      <c r="D562" s="2"/>
      <c r="E562" s="2"/>
      <c r="F562" s="2"/>
      <c r="G562" s="2"/>
      <c r="H562" s="2"/>
      <c r="I562" s="2"/>
      <c r="J562" s="644"/>
      <c r="K562" s="644"/>
      <c r="L562" s="644"/>
      <c r="M562" s="644"/>
      <c r="N562" s="644"/>
      <c r="O562" s="644"/>
      <c r="P562" s="644"/>
      <c r="Q562" s="376"/>
      <c r="R562" s="376"/>
      <c r="S562" s="376"/>
      <c r="T562" s="376"/>
      <c r="U562" s="376"/>
      <c r="V562" s="376"/>
      <c r="W562" s="377"/>
      <c r="X562" s="376"/>
      <c r="Y562" s="377"/>
      <c r="Z562" s="376"/>
      <c r="AA562" s="377"/>
      <c r="AB562" s="376"/>
      <c r="AC562" s="377"/>
      <c r="AD562" s="378"/>
    </row>
    <row r="563" spans="1:30" s="379" customFormat="1" x14ac:dyDescent="0.25">
      <c r="A563" s="2"/>
      <c r="B563" s="2"/>
      <c r="C563" s="2"/>
      <c r="D563" s="2"/>
      <c r="E563" s="2"/>
      <c r="F563" s="2"/>
      <c r="G563" s="2"/>
      <c r="H563" s="2"/>
      <c r="I563" s="2"/>
      <c r="J563" s="644"/>
      <c r="K563" s="644"/>
      <c r="L563" s="644"/>
      <c r="M563" s="644"/>
      <c r="N563" s="644"/>
      <c r="O563" s="644"/>
      <c r="P563" s="644"/>
      <c r="Q563" s="376"/>
      <c r="R563" s="376"/>
      <c r="S563" s="376"/>
      <c r="T563" s="376"/>
      <c r="U563" s="376"/>
      <c r="V563" s="376"/>
      <c r="W563" s="377"/>
      <c r="X563" s="376"/>
      <c r="Y563" s="377"/>
      <c r="Z563" s="376"/>
      <c r="AA563" s="377"/>
      <c r="AB563" s="376"/>
      <c r="AC563" s="377"/>
      <c r="AD563" s="378"/>
    </row>
    <row r="564" spans="1:30" s="379" customFormat="1" x14ac:dyDescent="0.25">
      <c r="A564" s="2"/>
      <c r="B564" s="2"/>
      <c r="C564" s="2"/>
      <c r="D564" s="2"/>
      <c r="E564" s="2"/>
      <c r="F564" s="2"/>
      <c r="G564" s="2"/>
      <c r="H564" s="2"/>
      <c r="I564" s="2"/>
      <c r="J564" s="644"/>
      <c r="K564" s="644"/>
      <c r="L564" s="644"/>
      <c r="M564" s="644"/>
      <c r="N564" s="644"/>
      <c r="O564" s="644"/>
      <c r="P564" s="644"/>
      <c r="Q564" s="376"/>
      <c r="R564" s="376"/>
      <c r="S564" s="376"/>
      <c r="T564" s="376"/>
      <c r="U564" s="376"/>
      <c r="V564" s="376"/>
      <c r="W564" s="377"/>
      <c r="X564" s="376"/>
      <c r="Y564" s="377"/>
      <c r="Z564" s="376"/>
      <c r="AA564" s="377"/>
      <c r="AB564" s="376"/>
      <c r="AC564" s="377"/>
      <c r="AD564" s="378"/>
    </row>
    <row r="565" spans="1:30" s="379" customFormat="1" x14ac:dyDescent="0.25">
      <c r="A565" s="2"/>
      <c r="B565" s="2"/>
      <c r="C565" s="2"/>
      <c r="D565" s="2"/>
      <c r="E565" s="2"/>
      <c r="F565" s="2"/>
      <c r="G565" s="2"/>
      <c r="H565" s="2"/>
      <c r="I565" s="2"/>
      <c r="J565" s="644"/>
      <c r="K565" s="644"/>
      <c r="L565" s="644"/>
      <c r="M565" s="644"/>
      <c r="N565" s="644"/>
      <c r="O565" s="644"/>
      <c r="P565" s="644"/>
      <c r="Q565" s="376"/>
      <c r="R565" s="376"/>
      <c r="S565" s="376"/>
      <c r="T565" s="376"/>
      <c r="U565" s="376"/>
      <c r="V565" s="376"/>
      <c r="W565" s="377"/>
      <c r="X565" s="376"/>
      <c r="Y565" s="377"/>
      <c r="Z565" s="376"/>
      <c r="AA565" s="377"/>
      <c r="AB565" s="376"/>
      <c r="AC565" s="377"/>
      <c r="AD565" s="378"/>
    </row>
    <row r="566" spans="1:30" s="379" customFormat="1" x14ac:dyDescent="0.25">
      <c r="A566" s="2"/>
      <c r="B566" s="2"/>
      <c r="C566" s="2"/>
      <c r="D566" s="2"/>
      <c r="E566" s="2"/>
      <c r="F566" s="2"/>
      <c r="G566" s="2"/>
      <c r="H566" s="2"/>
      <c r="I566" s="2"/>
      <c r="J566" s="644"/>
      <c r="K566" s="644"/>
      <c r="L566" s="644"/>
      <c r="M566" s="644"/>
      <c r="N566" s="644"/>
      <c r="O566" s="644"/>
      <c r="P566" s="644"/>
      <c r="Q566" s="376"/>
      <c r="R566" s="376"/>
      <c r="S566" s="376"/>
      <c r="T566" s="376"/>
      <c r="U566" s="376"/>
      <c r="V566" s="376"/>
      <c r="W566" s="377"/>
      <c r="X566" s="376"/>
      <c r="Y566" s="377"/>
      <c r="Z566" s="376"/>
      <c r="AA566" s="377"/>
      <c r="AB566" s="376"/>
      <c r="AC566" s="377"/>
      <c r="AD566" s="378"/>
    </row>
    <row r="567" spans="1:30" s="379" customFormat="1" x14ac:dyDescent="0.25">
      <c r="A567" s="2"/>
      <c r="B567" s="2"/>
      <c r="C567" s="2"/>
      <c r="D567" s="2"/>
      <c r="E567" s="2"/>
      <c r="F567" s="2"/>
      <c r="G567" s="2"/>
      <c r="H567" s="2"/>
      <c r="I567" s="2"/>
      <c r="J567" s="644"/>
      <c r="K567" s="644"/>
      <c r="L567" s="644"/>
      <c r="M567" s="644"/>
      <c r="N567" s="644"/>
      <c r="O567" s="644"/>
      <c r="P567" s="644"/>
      <c r="Q567" s="376"/>
      <c r="R567" s="376"/>
      <c r="S567" s="376"/>
      <c r="T567" s="376"/>
      <c r="U567" s="376"/>
      <c r="V567" s="376"/>
      <c r="W567" s="377"/>
      <c r="X567" s="376"/>
      <c r="Y567" s="377"/>
      <c r="Z567" s="376"/>
      <c r="AA567" s="377"/>
      <c r="AB567" s="376"/>
      <c r="AC567" s="377"/>
      <c r="AD567" s="378"/>
    </row>
    <row r="568" spans="1:30" s="379" customFormat="1" x14ac:dyDescent="0.25">
      <c r="A568" s="2"/>
      <c r="B568" s="2"/>
      <c r="C568" s="2"/>
      <c r="D568" s="2"/>
      <c r="E568" s="2"/>
      <c r="F568" s="2"/>
      <c r="G568" s="2"/>
      <c r="H568" s="2"/>
      <c r="I568" s="2"/>
      <c r="J568" s="644"/>
      <c r="K568" s="644"/>
      <c r="L568" s="644"/>
      <c r="M568" s="644"/>
      <c r="N568" s="644"/>
      <c r="O568" s="644"/>
      <c r="P568" s="644"/>
      <c r="Q568" s="376"/>
      <c r="R568" s="376"/>
      <c r="S568" s="376"/>
      <c r="T568" s="376"/>
      <c r="U568" s="376"/>
      <c r="V568" s="376"/>
      <c r="W568" s="377"/>
      <c r="X568" s="376"/>
      <c r="Y568" s="377"/>
      <c r="Z568" s="376"/>
      <c r="AA568" s="377"/>
      <c r="AB568" s="376"/>
      <c r="AC568" s="377"/>
      <c r="AD568" s="378"/>
    </row>
    <row r="569" spans="1:30" s="379" customFormat="1" x14ac:dyDescent="0.25">
      <c r="A569" s="2"/>
      <c r="B569" s="2"/>
      <c r="C569" s="2"/>
      <c r="D569" s="2"/>
      <c r="E569" s="2"/>
      <c r="F569" s="2"/>
      <c r="G569" s="2"/>
      <c r="H569" s="2"/>
      <c r="I569" s="2"/>
      <c r="J569" s="644"/>
      <c r="K569" s="644"/>
      <c r="L569" s="644"/>
      <c r="M569" s="644"/>
      <c r="N569" s="644"/>
      <c r="O569" s="644"/>
      <c r="P569" s="644"/>
      <c r="Q569" s="376"/>
      <c r="R569" s="376"/>
      <c r="S569" s="376"/>
      <c r="T569" s="376"/>
      <c r="U569" s="376"/>
      <c r="V569" s="376"/>
      <c r="W569" s="377"/>
      <c r="X569" s="376"/>
      <c r="Y569" s="377"/>
      <c r="Z569" s="376"/>
      <c r="AA569" s="377"/>
      <c r="AB569" s="376"/>
      <c r="AC569" s="377"/>
      <c r="AD569" s="378"/>
    </row>
    <row r="570" spans="1:30" s="379" customFormat="1" x14ac:dyDescent="0.25">
      <c r="A570" s="2"/>
      <c r="B570" s="2"/>
      <c r="C570" s="2"/>
      <c r="D570" s="2"/>
      <c r="E570" s="2"/>
      <c r="F570" s="2"/>
      <c r="G570" s="2"/>
      <c r="H570" s="2"/>
      <c r="I570" s="2"/>
      <c r="J570" s="644"/>
      <c r="K570" s="644"/>
      <c r="L570" s="644"/>
      <c r="M570" s="644"/>
      <c r="N570" s="644"/>
      <c r="O570" s="644"/>
      <c r="P570" s="644"/>
      <c r="Q570" s="376"/>
      <c r="R570" s="376"/>
      <c r="S570" s="376"/>
      <c r="T570" s="376"/>
      <c r="U570" s="376"/>
      <c r="V570" s="376"/>
      <c r="W570" s="377"/>
      <c r="X570" s="376"/>
      <c r="Y570" s="377"/>
      <c r="Z570" s="376"/>
      <c r="AA570" s="377"/>
      <c r="AB570" s="376"/>
      <c r="AC570" s="377"/>
      <c r="AD570" s="378"/>
    </row>
    <row r="571" spans="1:30" s="379" customFormat="1" x14ac:dyDescent="0.25">
      <c r="A571" s="2"/>
      <c r="B571" s="2"/>
      <c r="C571" s="2"/>
      <c r="D571" s="2"/>
      <c r="E571" s="2"/>
      <c r="F571" s="2"/>
      <c r="G571" s="2"/>
      <c r="H571" s="2"/>
      <c r="I571" s="2"/>
      <c r="J571" s="644"/>
      <c r="K571" s="644"/>
      <c r="L571" s="644"/>
      <c r="M571" s="644"/>
      <c r="N571" s="644"/>
      <c r="O571" s="644"/>
      <c r="P571" s="644"/>
      <c r="Q571" s="376"/>
      <c r="R571" s="376"/>
      <c r="S571" s="376"/>
      <c r="T571" s="376"/>
      <c r="U571" s="376"/>
      <c r="V571" s="376"/>
      <c r="W571" s="377"/>
      <c r="X571" s="376"/>
      <c r="Y571" s="377"/>
      <c r="Z571" s="376"/>
      <c r="AA571" s="377"/>
      <c r="AB571" s="376"/>
      <c r="AC571" s="377"/>
      <c r="AD571" s="378"/>
    </row>
    <row r="572" spans="1:30" s="379" customFormat="1" x14ac:dyDescent="0.25">
      <c r="A572" s="2"/>
      <c r="B572" s="2"/>
      <c r="C572" s="2"/>
      <c r="D572" s="2"/>
      <c r="E572" s="2"/>
      <c r="F572" s="2"/>
      <c r="G572" s="2"/>
      <c r="H572" s="2"/>
      <c r="I572" s="2"/>
      <c r="J572" s="644"/>
      <c r="K572" s="644"/>
      <c r="L572" s="644"/>
      <c r="M572" s="644"/>
      <c r="N572" s="644"/>
      <c r="O572" s="644"/>
      <c r="P572" s="644"/>
      <c r="Q572" s="376"/>
      <c r="R572" s="376"/>
      <c r="S572" s="376"/>
      <c r="T572" s="376"/>
      <c r="U572" s="376"/>
      <c r="V572" s="376"/>
      <c r="W572" s="377"/>
      <c r="X572" s="376"/>
      <c r="Y572" s="377"/>
      <c r="Z572" s="376"/>
      <c r="AA572" s="377"/>
      <c r="AB572" s="376"/>
      <c r="AC572" s="377"/>
      <c r="AD572" s="378"/>
    </row>
    <row r="573" spans="1:30" s="379" customFormat="1" x14ac:dyDescent="0.25">
      <c r="A573" s="2"/>
      <c r="B573" s="2"/>
      <c r="C573" s="2"/>
      <c r="D573" s="2"/>
      <c r="E573" s="2"/>
      <c r="F573" s="2"/>
      <c r="G573" s="2"/>
      <c r="H573" s="2"/>
      <c r="I573" s="2"/>
      <c r="J573" s="644"/>
      <c r="K573" s="644"/>
      <c r="L573" s="644"/>
      <c r="M573" s="644"/>
      <c r="N573" s="644"/>
      <c r="O573" s="644"/>
      <c r="P573" s="644"/>
      <c r="Q573" s="376"/>
      <c r="R573" s="376"/>
      <c r="S573" s="376"/>
      <c r="T573" s="376"/>
      <c r="U573" s="376"/>
      <c r="V573" s="376"/>
      <c r="W573" s="377"/>
      <c r="X573" s="376"/>
      <c r="Y573" s="377"/>
      <c r="Z573" s="376"/>
      <c r="AA573" s="377"/>
      <c r="AB573" s="376"/>
      <c r="AC573" s="377"/>
      <c r="AD573" s="378"/>
    </row>
    <row r="574" spans="1:30" s="379" customFormat="1" x14ac:dyDescent="0.25">
      <c r="A574" s="2"/>
      <c r="B574" s="2"/>
      <c r="C574" s="2"/>
      <c r="D574" s="2"/>
      <c r="E574" s="2"/>
      <c r="F574" s="2"/>
      <c r="G574" s="2"/>
      <c r="H574" s="2"/>
      <c r="I574" s="2"/>
      <c r="J574" s="644"/>
      <c r="K574" s="644"/>
      <c r="L574" s="644"/>
      <c r="M574" s="644"/>
      <c r="N574" s="644"/>
      <c r="O574" s="644"/>
      <c r="P574" s="644"/>
      <c r="Q574" s="376"/>
      <c r="R574" s="376"/>
      <c r="S574" s="376"/>
      <c r="T574" s="376"/>
      <c r="U574" s="376"/>
      <c r="V574" s="376"/>
      <c r="W574" s="377"/>
      <c r="X574" s="376"/>
      <c r="Y574" s="377"/>
      <c r="Z574" s="376"/>
      <c r="AA574" s="377"/>
      <c r="AB574" s="376"/>
      <c r="AC574" s="377"/>
      <c r="AD574" s="378"/>
    </row>
    <row r="575" spans="1:30" s="379" customFormat="1" x14ac:dyDescent="0.25">
      <c r="A575" s="2"/>
      <c r="B575" s="2"/>
      <c r="C575" s="2"/>
      <c r="D575" s="2"/>
      <c r="E575" s="2"/>
      <c r="F575" s="2"/>
      <c r="G575" s="2"/>
      <c r="H575" s="2"/>
      <c r="I575" s="2"/>
      <c r="J575" s="644"/>
      <c r="K575" s="644"/>
      <c r="L575" s="644"/>
      <c r="M575" s="644"/>
      <c r="N575" s="644"/>
      <c r="O575" s="644"/>
      <c r="P575" s="644"/>
      <c r="Q575" s="376"/>
      <c r="R575" s="376"/>
      <c r="S575" s="376"/>
      <c r="T575" s="376"/>
      <c r="U575" s="376"/>
      <c r="V575" s="376"/>
      <c r="W575" s="377"/>
      <c r="X575" s="376"/>
      <c r="Y575" s="377"/>
      <c r="Z575" s="376"/>
      <c r="AA575" s="377"/>
      <c r="AB575" s="376"/>
      <c r="AC575" s="377"/>
      <c r="AD575" s="378"/>
    </row>
    <row r="576" spans="1:30" s="379" customFormat="1" x14ac:dyDescent="0.25">
      <c r="A576" s="2"/>
      <c r="B576" s="2"/>
      <c r="C576" s="2"/>
      <c r="D576" s="2"/>
      <c r="E576" s="2"/>
      <c r="F576" s="2"/>
      <c r="G576" s="2"/>
      <c r="H576" s="2"/>
      <c r="I576" s="2"/>
      <c r="J576" s="644"/>
      <c r="K576" s="644"/>
      <c r="L576" s="644"/>
      <c r="M576" s="644"/>
      <c r="N576" s="644"/>
      <c r="O576" s="644"/>
      <c r="P576" s="644"/>
      <c r="Q576" s="376"/>
      <c r="R576" s="376"/>
      <c r="S576" s="376"/>
      <c r="T576" s="376"/>
      <c r="U576" s="376"/>
      <c r="V576" s="376"/>
      <c r="W576" s="377"/>
      <c r="X576" s="376"/>
      <c r="Y576" s="377"/>
      <c r="Z576" s="376"/>
      <c r="AA576" s="377"/>
      <c r="AB576" s="376"/>
      <c r="AC576" s="377"/>
      <c r="AD576" s="378"/>
    </row>
    <row r="577" spans="1:30" s="379" customFormat="1" x14ac:dyDescent="0.25">
      <c r="A577" s="2"/>
      <c r="B577" s="2"/>
      <c r="C577" s="2"/>
      <c r="D577" s="2"/>
      <c r="E577" s="2"/>
      <c r="F577" s="2"/>
      <c r="G577" s="2"/>
      <c r="H577" s="2"/>
      <c r="I577" s="2"/>
      <c r="J577" s="644"/>
      <c r="K577" s="644"/>
      <c r="L577" s="644"/>
      <c r="M577" s="644"/>
      <c r="N577" s="644"/>
      <c r="O577" s="644"/>
      <c r="P577" s="644"/>
      <c r="Q577" s="376"/>
      <c r="R577" s="376"/>
      <c r="S577" s="376"/>
      <c r="T577" s="376"/>
      <c r="U577" s="376"/>
      <c r="V577" s="376"/>
      <c r="W577" s="377"/>
      <c r="X577" s="376"/>
      <c r="Y577" s="377"/>
      <c r="Z577" s="376"/>
      <c r="AA577" s="377"/>
      <c r="AB577" s="376"/>
      <c r="AC577" s="377"/>
      <c r="AD577" s="378"/>
    </row>
    <row r="578" spans="1:30" s="379" customFormat="1" x14ac:dyDescent="0.25">
      <c r="A578" s="2"/>
      <c r="B578" s="2"/>
      <c r="C578" s="2"/>
      <c r="D578" s="2"/>
      <c r="E578" s="2"/>
      <c r="F578" s="2"/>
      <c r="G578" s="2"/>
      <c r="H578" s="2"/>
      <c r="I578" s="2"/>
      <c r="J578" s="644"/>
      <c r="K578" s="644"/>
      <c r="L578" s="644"/>
      <c r="M578" s="644"/>
      <c r="N578" s="644"/>
      <c r="O578" s="644"/>
      <c r="P578" s="644"/>
      <c r="Q578" s="376"/>
      <c r="R578" s="376"/>
      <c r="S578" s="376"/>
      <c r="T578" s="376"/>
      <c r="U578" s="376"/>
      <c r="V578" s="376"/>
      <c r="W578" s="377"/>
      <c r="X578" s="376"/>
      <c r="Y578" s="377"/>
      <c r="Z578" s="376"/>
      <c r="AA578" s="377"/>
      <c r="AB578" s="376"/>
      <c r="AC578" s="377"/>
      <c r="AD578" s="378"/>
    </row>
    <row r="579" spans="1:30" s="379" customFormat="1" x14ac:dyDescent="0.25">
      <c r="A579" s="2"/>
      <c r="B579" s="2"/>
      <c r="C579" s="2"/>
      <c r="D579" s="2"/>
      <c r="E579" s="2"/>
      <c r="F579" s="2"/>
      <c r="G579" s="2"/>
      <c r="H579" s="2"/>
      <c r="I579" s="2"/>
      <c r="J579" s="644"/>
      <c r="K579" s="644"/>
      <c r="L579" s="644"/>
      <c r="M579" s="644"/>
      <c r="N579" s="644"/>
      <c r="O579" s="644"/>
      <c r="P579" s="644"/>
      <c r="Q579" s="376"/>
      <c r="R579" s="376"/>
      <c r="S579" s="376"/>
      <c r="T579" s="376"/>
      <c r="U579" s="376"/>
      <c r="V579" s="376"/>
      <c r="W579" s="377"/>
      <c r="X579" s="376"/>
      <c r="Y579" s="377"/>
      <c r="Z579" s="376"/>
      <c r="AA579" s="377"/>
      <c r="AB579" s="376"/>
      <c r="AC579" s="377"/>
      <c r="AD579" s="378"/>
    </row>
    <row r="580" spans="1:30" s="379" customFormat="1" x14ac:dyDescent="0.25">
      <c r="A580" s="2"/>
      <c r="B580" s="2"/>
      <c r="C580" s="2"/>
      <c r="D580" s="2"/>
      <c r="E580" s="2"/>
      <c r="F580" s="2"/>
      <c r="G580" s="2"/>
      <c r="H580" s="2"/>
      <c r="I580" s="2"/>
      <c r="J580" s="644"/>
      <c r="K580" s="644"/>
      <c r="L580" s="644"/>
      <c r="M580" s="644"/>
      <c r="N580" s="644"/>
      <c r="O580" s="644"/>
      <c r="P580" s="644"/>
      <c r="Q580" s="376"/>
      <c r="R580" s="376"/>
      <c r="S580" s="376"/>
      <c r="T580" s="376"/>
      <c r="U580" s="376"/>
      <c r="V580" s="376"/>
      <c r="W580" s="377"/>
      <c r="X580" s="376"/>
      <c r="Y580" s="377"/>
      <c r="Z580" s="376"/>
      <c r="AA580" s="377"/>
      <c r="AB580" s="376"/>
      <c r="AC580" s="377"/>
      <c r="AD580" s="378"/>
    </row>
    <row r="581" spans="1:30" s="379" customFormat="1" x14ac:dyDescent="0.25">
      <c r="A581" s="2"/>
      <c r="B581" s="2"/>
      <c r="C581" s="2"/>
      <c r="D581" s="2"/>
      <c r="E581" s="2"/>
      <c r="F581" s="2"/>
      <c r="G581" s="2"/>
      <c r="H581" s="2"/>
      <c r="I581" s="2"/>
      <c r="J581" s="644"/>
      <c r="K581" s="644"/>
      <c r="L581" s="644"/>
      <c r="M581" s="644"/>
      <c r="N581" s="644"/>
      <c r="O581" s="644"/>
      <c r="P581" s="644"/>
      <c r="Q581" s="376"/>
      <c r="R581" s="376"/>
      <c r="S581" s="376"/>
      <c r="T581" s="376"/>
      <c r="U581" s="376"/>
      <c r="V581" s="376"/>
      <c r="W581" s="377"/>
      <c r="X581" s="376"/>
      <c r="Y581" s="377"/>
      <c r="Z581" s="376"/>
      <c r="AA581" s="377"/>
      <c r="AB581" s="376"/>
      <c r="AC581" s="377"/>
      <c r="AD581" s="378"/>
    </row>
    <row r="582" spans="1:30" s="379" customFormat="1" x14ac:dyDescent="0.25">
      <c r="A582" s="2"/>
      <c r="B582" s="2"/>
      <c r="C582" s="2"/>
      <c r="D582" s="2"/>
      <c r="E582" s="2"/>
      <c r="F582" s="2"/>
      <c r="G582" s="2"/>
      <c r="H582" s="2"/>
      <c r="I582" s="2"/>
      <c r="J582" s="644"/>
      <c r="K582" s="644"/>
      <c r="L582" s="644"/>
      <c r="M582" s="644"/>
      <c r="N582" s="644"/>
      <c r="O582" s="644"/>
      <c r="P582" s="644"/>
      <c r="Q582" s="376"/>
      <c r="R582" s="376"/>
      <c r="S582" s="376"/>
      <c r="T582" s="376"/>
      <c r="U582" s="376"/>
      <c r="V582" s="376"/>
      <c r="W582" s="377"/>
      <c r="X582" s="376"/>
      <c r="Y582" s="377"/>
      <c r="Z582" s="376"/>
      <c r="AA582" s="377"/>
      <c r="AB582" s="376"/>
      <c r="AC582" s="377"/>
      <c r="AD582" s="378"/>
    </row>
    <row r="583" spans="1:30" s="379" customFormat="1" x14ac:dyDescent="0.25">
      <c r="A583" s="2"/>
      <c r="B583" s="2"/>
      <c r="C583" s="2"/>
      <c r="D583" s="2"/>
      <c r="E583" s="2"/>
      <c r="F583" s="2"/>
      <c r="G583" s="2"/>
      <c r="H583" s="2"/>
      <c r="I583" s="2"/>
      <c r="J583" s="644"/>
      <c r="K583" s="644"/>
      <c r="L583" s="644"/>
      <c r="M583" s="644"/>
      <c r="N583" s="644"/>
      <c r="O583" s="644"/>
      <c r="P583" s="644"/>
      <c r="Q583" s="376"/>
      <c r="R583" s="376"/>
      <c r="S583" s="376"/>
      <c r="T583" s="376"/>
      <c r="U583" s="376"/>
      <c r="V583" s="376"/>
      <c r="W583" s="377"/>
      <c r="X583" s="376"/>
      <c r="Y583" s="377"/>
      <c r="Z583" s="376"/>
      <c r="AA583" s="377"/>
      <c r="AB583" s="376"/>
      <c r="AC583" s="377"/>
      <c r="AD583" s="378"/>
    </row>
    <row r="584" spans="1:30" s="379" customFormat="1" x14ac:dyDescent="0.25">
      <c r="A584" s="2"/>
      <c r="B584" s="2"/>
      <c r="C584" s="2"/>
      <c r="D584" s="2"/>
      <c r="E584" s="2"/>
      <c r="F584" s="2"/>
      <c r="G584" s="2"/>
      <c r="H584" s="2"/>
      <c r="I584" s="2"/>
      <c r="J584" s="644"/>
      <c r="K584" s="644"/>
      <c r="L584" s="644"/>
      <c r="M584" s="644"/>
      <c r="N584" s="644"/>
      <c r="O584" s="644"/>
      <c r="P584" s="644"/>
      <c r="Q584" s="376"/>
      <c r="R584" s="376"/>
      <c r="S584" s="376"/>
      <c r="T584" s="376"/>
      <c r="U584" s="376"/>
      <c r="V584" s="376"/>
      <c r="W584" s="377"/>
      <c r="X584" s="376"/>
      <c r="Y584" s="377"/>
      <c r="Z584" s="376"/>
      <c r="AA584" s="377"/>
      <c r="AB584" s="376"/>
      <c r="AC584" s="377"/>
      <c r="AD584" s="378"/>
    </row>
    <row r="585" spans="1:30" s="379" customFormat="1" x14ac:dyDescent="0.25">
      <c r="A585" s="2"/>
      <c r="B585" s="2"/>
      <c r="C585" s="2"/>
      <c r="D585" s="2"/>
      <c r="E585" s="2"/>
      <c r="F585" s="2"/>
      <c r="G585" s="2"/>
      <c r="H585" s="2"/>
      <c r="I585" s="2"/>
      <c r="J585" s="644"/>
      <c r="K585" s="644"/>
      <c r="L585" s="644"/>
      <c r="M585" s="644"/>
      <c r="N585" s="644"/>
      <c r="O585" s="644"/>
      <c r="P585" s="644"/>
      <c r="Q585" s="376"/>
      <c r="R585" s="376"/>
      <c r="S585" s="376"/>
      <c r="T585" s="376"/>
      <c r="U585" s="376"/>
      <c r="V585" s="376"/>
      <c r="W585" s="377"/>
      <c r="X585" s="376"/>
      <c r="Y585" s="377"/>
      <c r="Z585" s="376"/>
      <c r="AA585" s="377"/>
      <c r="AB585" s="376"/>
      <c r="AC585" s="377"/>
      <c r="AD585" s="378"/>
    </row>
    <row r="586" spans="1:30" s="379" customFormat="1" x14ac:dyDescent="0.25">
      <c r="A586" s="2"/>
      <c r="B586" s="2"/>
      <c r="C586" s="2"/>
      <c r="D586" s="2"/>
      <c r="E586" s="2"/>
      <c r="F586" s="2"/>
      <c r="G586" s="2"/>
      <c r="H586" s="2"/>
      <c r="I586" s="2"/>
      <c r="J586" s="644"/>
      <c r="K586" s="644"/>
      <c r="L586" s="644"/>
      <c r="M586" s="644"/>
      <c r="N586" s="644"/>
      <c r="O586" s="644"/>
      <c r="P586" s="644"/>
      <c r="Q586" s="376"/>
      <c r="R586" s="376"/>
      <c r="S586" s="376"/>
      <c r="T586" s="376"/>
      <c r="U586" s="376"/>
      <c r="V586" s="376"/>
      <c r="W586" s="377"/>
      <c r="X586" s="376"/>
      <c r="Y586" s="377"/>
      <c r="Z586" s="376"/>
      <c r="AA586" s="377"/>
      <c r="AB586" s="376"/>
      <c r="AC586" s="377"/>
      <c r="AD586" s="378"/>
    </row>
    <row r="587" spans="1:30" s="379" customFormat="1" x14ac:dyDescent="0.25">
      <c r="A587" s="2"/>
      <c r="B587" s="2"/>
      <c r="C587" s="2"/>
      <c r="D587" s="2"/>
      <c r="E587" s="2"/>
      <c r="F587" s="2"/>
      <c r="G587" s="2"/>
      <c r="H587" s="2"/>
      <c r="I587" s="2"/>
      <c r="J587" s="644"/>
      <c r="K587" s="644"/>
      <c r="L587" s="644"/>
      <c r="M587" s="644"/>
      <c r="N587" s="644"/>
      <c r="O587" s="644"/>
      <c r="P587" s="644"/>
      <c r="Q587" s="376"/>
      <c r="R587" s="376"/>
      <c r="S587" s="376"/>
      <c r="T587" s="376"/>
      <c r="U587" s="376"/>
      <c r="V587" s="376"/>
      <c r="W587" s="377"/>
      <c r="X587" s="376"/>
      <c r="Y587" s="377"/>
      <c r="Z587" s="376"/>
      <c r="AA587" s="377"/>
      <c r="AB587" s="376"/>
      <c r="AC587" s="377"/>
      <c r="AD587" s="378"/>
    </row>
    <row r="588" spans="1:30" s="379" customFormat="1" x14ac:dyDescent="0.25">
      <c r="A588" s="2"/>
      <c r="B588" s="2"/>
      <c r="C588" s="2"/>
      <c r="D588" s="2"/>
      <c r="E588" s="2"/>
      <c r="F588" s="2"/>
      <c r="G588" s="2"/>
      <c r="H588" s="2"/>
      <c r="I588" s="2"/>
      <c r="J588" s="644"/>
      <c r="K588" s="644"/>
      <c r="L588" s="644"/>
      <c r="M588" s="644"/>
      <c r="N588" s="644"/>
      <c r="O588" s="644"/>
      <c r="P588" s="644"/>
      <c r="Q588" s="376"/>
      <c r="R588" s="376"/>
      <c r="S588" s="376"/>
      <c r="T588" s="376"/>
      <c r="U588" s="376"/>
      <c r="V588" s="376"/>
      <c r="W588" s="377"/>
      <c r="X588" s="376"/>
      <c r="Y588" s="377"/>
      <c r="Z588" s="376"/>
      <c r="AA588" s="377"/>
      <c r="AB588" s="376"/>
      <c r="AC588" s="377"/>
      <c r="AD588" s="378"/>
    </row>
    <row r="589" spans="1:30" s="379" customFormat="1" x14ac:dyDescent="0.25">
      <c r="A589" s="2"/>
      <c r="B589" s="2"/>
      <c r="C589" s="2"/>
      <c r="D589" s="2"/>
      <c r="E589" s="2"/>
      <c r="F589" s="2"/>
      <c r="G589" s="2"/>
      <c r="H589" s="2"/>
      <c r="I589" s="2"/>
      <c r="J589" s="644"/>
      <c r="K589" s="644"/>
      <c r="L589" s="644"/>
      <c r="M589" s="644"/>
      <c r="N589" s="644"/>
      <c r="O589" s="644"/>
      <c r="P589" s="644"/>
      <c r="Q589" s="376"/>
      <c r="R589" s="376"/>
      <c r="S589" s="376"/>
      <c r="T589" s="376"/>
      <c r="U589" s="376"/>
      <c r="V589" s="376"/>
      <c r="W589" s="377"/>
      <c r="X589" s="376"/>
      <c r="Y589" s="377"/>
      <c r="Z589" s="376"/>
      <c r="AA589" s="377"/>
      <c r="AB589" s="376"/>
      <c r="AC589" s="377"/>
      <c r="AD589" s="378"/>
    </row>
    <row r="590" spans="1:30" s="379" customFormat="1" x14ac:dyDescent="0.25">
      <c r="A590" s="2"/>
      <c r="B590" s="2"/>
      <c r="C590" s="2"/>
      <c r="D590" s="2"/>
      <c r="E590" s="2"/>
      <c r="F590" s="2"/>
      <c r="G590" s="2"/>
      <c r="H590" s="2"/>
      <c r="I590" s="2"/>
      <c r="J590" s="644"/>
      <c r="K590" s="644"/>
      <c r="L590" s="644"/>
      <c r="M590" s="644"/>
      <c r="N590" s="644"/>
      <c r="O590" s="644"/>
      <c r="P590" s="644"/>
      <c r="Q590" s="376"/>
      <c r="R590" s="376"/>
      <c r="S590" s="376"/>
      <c r="T590" s="376"/>
      <c r="U590" s="376"/>
      <c r="V590" s="376"/>
      <c r="W590" s="377"/>
      <c r="X590" s="376"/>
      <c r="Y590" s="377"/>
      <c r="Z590" s="376"/>
      <c r="AA590" s="377"/>
      <c r="AB590" s="376"/>
      <c r="AC590" s="377"/>
      <c r="AD590" s="378"/>
    </row>
    <row r="591" spans="1:30" s="379" customFormat="1" x14ac:dyDescent="0.25">
      <c r="A591" s="2"/>
      <c r="B591" s="2"/>
      <c r="C591" s="2"/>
      <c r="D591" s="2"/>
      <c r="E591" s="2"/>
      <c r="F591" s="2"/>
      <c r="G591" s="2"/>
      <c r="H591" s="2"/>
      <c r="I591" s="2"/>
      <c r="J591" s="644"/>
      <c r="K591" s="644"/>
      <c r="L591" s="644"/>
      <c r="M591" s="644"/>
      <c r="N591" s="644"/>
      <c r="O591" s="644"/>
      <c r="P591" s="644"/>
      <c r="Q591" s="376"/>
      <c r="R591" s="376"/>
      <c r="S591" s="376"/>
      <c r="T591" s="376"/>
      <c r="U591" s="376"/>
      <c r="V591" s="376"/>
      <c r="W591" s="377"/>
      <c r="X591" s="376"/>
      <c r="Y591" s="377"/>
      <c r="Z591" s="376"/>
      <c r="AA591" s="377"/>
      <c r="AB591" s="376"/>
      <c r="AC591" s="377"/>
      <c r="AD591" s="378"/>
    </row>
    <row r="592" spans="1:30" s="379" customFormat="1" x14ac:dyDescent="0.25">
      <c r="A592" s="2"/>
      <c r="B592" s="2"/>
      <c r="C592" s="2"/>
      <c r="D592" s="2"/>
      <c r="E592" s="2"/>
      <c r="F592" s="2"/>
      <c r="G592" s="2"/>
      <c r="H592" s="2"/>
      <c r="I592" s="2"/>
      <c r="J592" s="644"/>
      <c r="K592" s="644"/>
      <c r="L592" s="644"/>
      <c r="M592" s="644"/>
      <c r="N592" s="644"/>
      <c r="O592" s="644"/>
      <c r="P592" s="644"/>
      <c r="Q592" s="376"/>
      <c r="R592" s="376"/>
      <c r="S592" s="376"/>
      <c r="T592" s="376"/>
      <c r="U592" s="376"/>
      <c r="V592" s="376"/>
      <c r="W592" s="377"/>
      <c r="X592" s="376"/>
      <c r="Y592" s="377"/>
      <c r="Z592" s="376"/>
      <c r="AA592" s="377"/>
      <c r="AB592" s="376"/>
      <c r="AC592" s="377"/>
      <c r="AD592" s="378"/>
    </row>
    <row r="593" spans="1:30" s="379" customFormat="1" x14ac:dyDescent="0.25">
      <c r="A593" s="2"/>
      <c r="B593" s="2"/>
      <c r="C593" s="2"/>
      <c r="D593" s="2"/>
      <c r="E593" s="2"/>
      <c r="F593" s="2"/>
      <c r="G593" s="2"/>
      <c r="H593" s="2"/>
      <c r="I593" s="2"/>
      <c r="J593" s="644"/>
      <c r="K593" s="644"/>
      <c r="L593" s="644"/>
      <c r="M593" s="644"/>
      <c r="N593" s="644"/>
      <c r="O593" s="644"/>
      <c r="P593" s="644"/>
      <c r="Q593" s="376"/>
      <c r="R593" s="376"/>
      <c r="S593" s="376"/>
      <c r="T593" s="376"/>
      <c r="U593" s="376"/>
      <c r="V593" s="376"/>
      <c r="W593" s="377"/>
      <c r="X593" s="376"/>
      <c r="Y593" s="377"/>
      <c r="Z593" s="376"/>
      <c r="AA593" s="377"/>
      <c r="AB593" s="376"/>
      <c r="AC593" s="377"/>
      <c r="AD593" s="378"/>
    </row>
    <row r="594" spans="1:30" s="379" customFormat="1" x14ac:dyDescent="0.25">
      <c r="A594" s="2"/>
      <c r="B594" s="2"/>
      <c r="C594" s="2"/>
      <c r="D594" s="2"/>
      <c r="E594" s="2"/>
      <c r="F594" s="2"/>
      <c r="G594" s="2"/>
      <c r="H594" s="2"/>
      <c r="I594" s="2"/>
      <c r="J594" s="644"/>
      <c r="K594" s="644"/>
      <c r="L594" s="644"/>
      <c r="M594" s="644"/>
      <c r="N594" s="644"/>
      <c r="O594" s="644"/>
      <c r="P594" s="644"/>
      <c r="Q594" s="376"/>
      <c r="R594" s="376"/>
      <c r="S594" s="376"/>
      <c r="T594" s="376"/>
      <c r="U594" s="376"/>
      <c r="V594" s="376"/>
      <c r="W594" s="377"/>
      <c r="X594" s="376"/>
      <c r="Y594" s="377"/>
      <c r="Z594" s="376"/>
      <c r="AA594" s="377"/>
      <c r="AB594" s="376"/>
      <c r="AC594" s="377"/>
      <c r="AD594" s="378"/>
    </row>
    <row r="595" spans="1:30" s="379" customFormat="1" x14ac:dyDescent="0.25">
      <c r="A595" s="2"/>
      <c r="B595" s="2"/>
      <c r="C595" s="2"/>
      <c r="D595" s="2"/>
      <c r="E595" s="2"/>
      <c r="F595" s="2"/>
      <c r="G595" s="2"/>
      <c r="H595" s="2"/>
      <c r="I595" s="2"/>
      <c r="J595" s="644"/>
      <c r="K595" s="644"/>
      <c r="L595" s="644"/>
      <c r="M595" s="644"/>
      <c r="N595" s="644"/>
      <c r="O595" s="644"/>
      <c r="P595" s="644"/>
      <c r="Q595" s="376"/>
      <c r="R595" s="376"/>
      <c r="S595" s="376"/>
      <c r="T595" s="376"/>
      <c r="U595" s="376"/>
      <c r="V595" s="376"/>
      <c r="W595" s="377"/>
      <c r="X595" s="376"/>
      <c r="Y595" s="377"/>
      <c r="Z595" s="376"/>
      <c r="AA595" s="377"/>
      <c r="AB595" s="376"/>
      <c r="AC595" s="377"/>
      <c r="AD595" s="378"/>
    </row>
    <row r="596" spans="1:30" s="379" customFormat="1" x14ac:dyDescent="0.25">
      <c r="A596" s="2"/>
      <c r="B596" s="2"/>
      <c r="C596" s="2"/>
      <c r="D596" s="2"/>
      <c r="E596" s="2"/>
      <c r="F596" s="2"/>
      <c r="G596" s="2"/>
      <c r="H596" s="2"/>
      <c r="I596" s="2"/>
      <c r="J596" s="644"/>
      <c r="K596" s="644"/>
      <c r="L596" s="644"/>
      <c r="M596" s="644"/>
      <c r="N596" s="644"/>
      <c r="O596" s="644"/>
      <c r="P596" s="644"/>
      <c r="Q596" s="376"/>
      <c r="R596" s="376"/>
      <c r="S596" s="376"/>
      <c r="T596" s="376"/>
      <c r="U596" s="376"/>
      <c r="V596" s="376"/>
      <c r="W596" s="377"/>
      <c r="X596" s="376"/>
      <c r="Y596" s="377"/>
      <c r="Z596" s="376"/>
      <c r="AA596" s="377"/>
      <c r="AB596" s="376"/>
      <c r="AC596" s="377"/>
      <c r="AD596" s="378"/>
    </row>
    <row r="597" spans="1:30" s="379" customFormat="1" x14ac:dyDescent="0.25">
      <c r="A597" s="2"/>
      <c r="B597" s="2"/>
      <c r="C597" s="2"/>
      <c r="D597" s="2"/>
      <c r="E597" s="2"/>
      <c r="F597" s="2"/>
      <c r="G597" s="2"/>
      <c r="H597" s="2"/>
      <c r="I597" s="2"/>
      <c r="J597" s="644"/>
      <c r="K597" s="644"/>
      <c r="L597" s="644"/>
      <c r="M597" s="644"/>
      <c r="N597" s="644"/>
      <c r="O597" s="644"/>
      <c r="P597" s="644"/>
      <c r="Q597" s="376"/>
      <c r="R597" s="376"/>
      <c r="S597" s="376"/>
      <c r="T597" s="376"/>
      <c r="U597" s="376"/>
      <c r="V597" s="376"/>
      <c r="W597" s="377"/>
      <c r="X597" s="376"/>
      <c r="Y597" s="377"/>
      <c r="Z597" s="376"/>
      <c r="AA597" s="377"/>
      <c r="AB597" s="376"/>
      <c r="AC597" s="377"/>
      <c r="AD597" s="378"/>
    </row>
    <row r="598" spans="1:30" s="379" customFormat="1" x14ac:dyDescent="0.25">
      <c r="A598" s="2"/>
      <c r="B598" s="2"/>
      <c r="C598" s="2"/>
      <c r="D598" s="2"/>
      <c r="E598" s="2"/>
      <c r="F598" s="2"/>
      <c r="G598" s="2"/>
      <c r="H598" s="2"/>
      <c r="I598" s="2"/>
      <c r="J598" s="644"/>
      <c r="K598" s="644"/>
      <c r="L598" s="644"/>
      <c r="M598" s="644"/>
      <c r="N598" s="644"/>
      <c r="O598" s="644"/>
      <c r="P598" s="644"/>
      <c r="Q598" s="376"/>
      <c r="R598" s="376"/>
      <c r="S598" s="376"/>
      <c r="T598" s="376"/>
      <c r="U598" s="376"/>
      <c r="V598" s="376"/>
      <c r="W598" s="377"/>
      <c r="X598" s="376"/>
      <c r="Y598" s="377"/>
      <c r="Z598" s="376"/>
      <c r="AA598" s="377"/>
      <c r="AB598" s="376"/>
      <c r="AC598" s="377"/>
      <c r="AD598" s="378"/>
    </row>
    <row r="599" spans="1:30" s="379" customFormat="1" x14ac:dyDescent="0.25">
      <c r="A599" s="2"/>
      <c r="B599" s="2"/>
      <c r="C599" s="2"/>
      <c r="D599" s="2"/>
      <c r="E599" s="2"/>
      <c r="F599" s="2"/>
      <c r="G599" s="2"/>
      <c r="H599" s="2"/>
      <c r="I599" s="2"/>
      <c r="J599" s="644"/>
      <c r="K599" s="644"/>
      <c r="L599" s="644"/>
      <c r="M599" s="644"/>
      <c r="N599" s="644"/>
      <c r="O599" s="644"/>
      <c r="P599" s="644"/>
      <c r="Q599" s="376"/>
      <c r="R599" s="376"/>
      <c r="S599" s="376"/>
      <c r="T599" s="376"/>
      <c r="U599" s="376"/>
      <c r="V599" s="376"/>
      <c r="W599" s="377"/>
      <c r="X599" s="376"/>
      <c r="Y599" s="377"/>
      <c r="Z599" s="376"/>
      <c r="AA599" s="377"/>
      <c r="AB599" s="376"/>
      <c r="AC599" s="377"/>
      <c r="AD599" s="378"/>
    </row>
    <row r="600" spans="1:30" s="379" customFormat="1" x14ac:dyDescent="0.25">
      <c r="A600" s="2"/>
      <c r="B600" s="2"/>
      <c r="C600" s="2"/>
      <c r="D600" s="2"/>
      <c r="E600" s="2"/>
      <c r="F600" s="2"/>
      <c r="G600" s="2"/>
      <c r="H600" s="2"/>
      <c r="I600" s="2"/>
      <c r="J600" s="644"/>
      <c r="K600" s="644"/>
      <c r="L600" s="644"/>
      <c r="M600" s="644"/>
      <c r="N600" s="644"/>
      <c r="O600" s="644"/>
      <c r="P600" s="644"/>
      <c r="Q600" s="376"/>
      <c r="R600" s="376"/>
      <c r="S600" s="376"/>
      <c r="T600" s="376"/>
      <c r="U600" s="376"/>
      <c r="V600" s="376"/>
      <c r="W600" s="377"/>
      <c r="X600" s="376"/>
      <c r="Y600" s="377"/>
      <c r="Z600" s="376"/>
      <c r="AA600" s="377"/>
      <c r="AB600" s="376"/>
      <c r="AC600" s="377"/>
      <c r="AD600" s="378"/>
    </row>
    <row r="601" spans="1:30" s="379" customFormat="1" x14ac:dyDescent="0.25">
      <c r="A601" s="2"/>
      <c r="B601" s="2"/>
      <c r="C601" s="2"/>
      <c r="D601" s="2"/>
      <c r="E601" s="2"/>
      <c r="F601" s="2"/>
      <c r="G601" s="2"/>
      <c r="H601" s="2"/>
      <c r="I601" s="2"/>
      <c r="J601" s="644"/>
      <c r="K601" s="644"/>
      <c r="L601" s="644"/>
      <c r="M601" s="644"/>
      <c r="N601" s="644"/>
      <c r="O601" s="644"/>
      <c r="P601" s="644"/>
      <c r="Q601" s="376"/>
      <c r="R601" s="376"/>
      <c r="S601" s="376"/>
      <c r="T601" s="376"/>
      <c r="U601" s="376"/>
      <c r="V601" s="376"/>
      <c r="W601" s="377"/>
      <c r="X601" s="376"/>
      <c r="Y601" s="377"/>
      <c r="Z601" s="376"/>
      <c r="AA601" s="377"/>
      <c r="AB601" s="376"/>
      <c r="AC601" s="377"/>
      <c r="AD601" s="378"/>
    </row>
    <row r="602" spans="1:30" s="379" customFormat="1" x14ac:dyDescent="0.25">
      <c r="A602" s="2"/>
      <c r="B602" s="2"/>
      <c r="C602" s="2"/>
      <c r="D602" s="2"/>
      <c r="E602" s="2"/>
      <c r="F602" s="2"/>
      <c r="G602" s="2"/>
      <c r="H602" s="2"/>
      <c r="I602" s="2"/>
      <c r="J602" s="644"/>
      <c r="K602" s="644"/>
      <c r="L602" s="644"/>
      <c r="M602" s="644"/>
      <c r="N602" s="644"/>
      <c r="O602" s="644"/>
      <c r="P602" s="644"/>
      <c r="Q602" s="376"/>
      <c r="R602" s="376"/>
      <c r="S602" s="376"/>
      <c r="T602" s="376"/>
      <c r="U602" s="376"/>
      <c r="V602" s="376"/>
      <c r="W602" s="377"/>
      <c r="X602" s="376"/>
      <c r="Y602" s="377"/>
      <c r="Z602" s="376"/>
      <c r="AA602" s="377"/>
      <c r="AB602" s="376"/>
      <c r="AC602" s="377"/>
      <c r="AD602" s="378"/>
    </row>
    <row r="603" spans="1:30" s="379" customFormat="1" x14ac:dyDescent="0.25">
      <c r="A603" s="2"/>
      <c r="B603" s="2"/>
      <c r="C603" s="2"/>
      <c r="D603" s="2"/>
      <c r="E603" s="2"/>
      <c r="F603" s="2"/>
      <c r="G603" s="2"/>
      <c r="H603" s="2"/>
      <c r="I603" s="2"/>
      <c r="J603" s="644"/>
      <c r="K603" s="644"/>
      <c r="L603" s="644"/>
      <c r="M603" s="644"/>
      <c r="N603" s="644"/>
      <c r="O603" s="644"/>
      <c r="P603" s="644"/>
      <c r="Q603" s="376"/>
      <c r="R603" s="376"/>
      <c r="S603" s="376"/>
      <c r="T603" s="376"/>
      <c r="U603" s="376"/>
      <c r="V603" s="376"/>
      <c r="W603" s="377"/>
      <c r="X603" s="376"/>
      <c r="Y603" s="377"/>
      <c r="Z603" s="376"/>
      <c r="AA603" s="377"/>
      <c r="AB603" s="376"/>
      <c r="AC603" s="377"/>
      <c r="AD603" s="378"/>
    </row>
    <row r="604" spans="1:30" s="379" customFormat="1" x14ac:dyDescent="0.25">
      <c r="A604" s="2"/>
      <c r="B604" s="2"/>
      <c r="C604" s="2"/>
      <c r="D604" s="2"/>
      <c r="E604" s="2"/>
      <c r="F604" s="2"/>
      <c r="G604" s="2"/>
      <c r="H604" s="2"/>
      <c r="I604" s="2"/>
      <c r="J604" s="644"/>
      <c r="K604" s="644"/>
      <c r="L604" s="644"/>
      <c r="M604" s="644"/>
      <c r="N604" s="644"/>
      <c r="O604" s="644"/>
      <c r="P604" s="644"/>
      <c r="Q604" s="376"/>
      <c r="R604" s="376"/>
      <c r="S604" s="376"/>
      <c r="T604" s="376"/>
      <c r="U604" s="376"/>
      <c r="V604" s="376"/>
      <c r="W604" s="377"/>
      <c r="X604" s="376"/>
      <c r="Y604" s="377"/>
      <c r="Z604" s="376"/>
      <c r="AA604" s="377"/>
      <c r="AB604" s="376"/>
      <c r="AC604" s="377"/>
      <c r="AD604" s="378"/>
    </row>
    <row r="605" spans="1:30" s="379" customFormat="1" x14ac:dyDescent="0.25">
      <c r="A605" s="2"/>
      <c r="B605" s="2"/>
      <c r="C605" s="2"/>
      <c r="D605" s="2"/>
      <c r="E605" s="2"/>
      <c r="F605" s="2"/>
      <c r="G605" s="2"/>
      <c r="H605" s="2"/>
      <c r="I605" s="2"/>
      <c r="J605" s="644"/>
      <c r="K605" s="644"/>
      <c r="L605" s="644"/>
      <c r="M605" s="644"/>
      <c r="N605" s="644"/>
      <c r="O605" s="644"/>
      <c r="P605" s="644"/>
      <c r="Q605" s="376"/>
      <c r="R605" s="376"/>
      <c r="S605" s="376"/>
      <c r="T605" s="376"/>
      <c r="U605" s="376"/>
      <c r="V605" s="376"/>
      <c r="W605" s="377"/>
      <c r="X605" s="376"/>
      <c r="Y605" s="377"/>
      <c r="Z605" s="376"/>
      <c r="AA605" s="377"/>
      <c r="AB605" s="376"/>
      <c r="AC605" s="377"/>
      <c r="AD605" s="378"/>
    </row>
    <row r="606" spans="1:30" s="379" customFormat="1" x14ac:dyDescent="0.25">
      <c r="A606" s="2"/>
      <c r="B606" s="2"/>
      <c r="C606" s="2"/>
      <c r="D606" s="2"/>
      <c r="E606" s="2"/>
      <c r="F606" s="2"/>
      <c r="G606" s="2"/>
      <c r="H606" s="2"/>
      <c r="I606" s="2"/>
      <c r="J606" s="644"/>
      <c r="K606" s="644"/>
      <c r="L606" s="644"/>
      <c r="M606" s="644"/>
      <c r="N606" s="644"/>
      <c r="O606" s="644"/>
      <c r="P606" s="644"/>
      <c r="Q606" s="376"/>
      <c r="R606" s="376"/>
      <c r="S606" s="376"/>
      <c r="T606" s="376"/>
      <c r="U606" s="376"/>
      <c r="V606" s="376"/>
      <c r="W606" s="377"/>
      <c r="X606" s="376"/>
      <c r="Y606" s="377"/>
      <c r="Z606" s="376"/>
      <c r="AA606" s="377"/>
      <c r="AB606" s="376"/>
      <c r="AC606" s="377"/>
      <c r="AD606" s="378"/>
    </row>
    <row r="607" spans="1:30" s="379" customFormat="1" x14ac:dyDescent="0.25">
      <c r="A607" s="2"/>
      <c r="B607" s="2"/>
      <c r="C607" s="2"/>
      <c r="D607" s="2"/>
      <c r="E607" s="2"/>
      <c r="F607" s="2"/>
      <c r="G607" s="2"/>
      <c r="H607" s="2"/>
      <c r="I607" s="2"/>
      <c r="J607" s="644"/>
      <c r="K607" s="644"/>
      <c r="L607" s="644"/>
      <c r="M607" s="644"/>
      <c r="N607" s="644"/>
      <c r="O607" s="644"/>
      <c r="P607" s="644"/>
      <c r="Q607" s="376"/>
      <c r="R607" s="376"/>
      <c r="S607" s="376"/>
      <c r="T607" s="376"/>
      <c r="U607" s="376"/>
      <c r="V607" s="376"/>
      <c r="W607" s="377"/>
      <c r="X607" s="376"/>
      <c r="Y607" s="377"/>
      <c r="Z607" s="376"/>
      <c r="AA607" s="377"/>
      <c r="AB607" s="376"/>
      <c r="AC607" s="377"/>
      <c r="AD607" s="378"/>
    </row>
    <row r="608" spans="1:30" s="379" customFormat="1" x14ac:dyDescent="0.25">
      <c r="A608" s="2"/>
      <c r="B608" s="2"/>
      <c r="C608" s="2"/>
      <c r="D608" s="2"/>
      <c r="E608" s="2"/>
      <c r="F608" s="2"/>
      <c r="G608" s="2"/>
      <c r="H608" s="2"/>
      <c r="I608" s="2"/>
      <c r="J608" s="644"/>
      <c r="K608" s="644"/>
      <c r="L608" s="644"/>
      <c r="M608" s="644"/>
      <c r="N608" s="644"/>
      <c r="O608" s="644"/>
      <c r="P608" s="644"/>
      <c r="Q608" s="376"/>
      <c r="R608" s="376"/>
      <c r="S608" s="376"/>
      <c r="T608" s="376"/>
      <c r="U608" s="376"/>
      <c r="V608" s="376"/>
      <c r="W608" s="377"/>
      <c r="X608" s="376"/>
      <c r="Y608" s="377"/>
      <c r="Z608" s="376"/>
      <c r="AA608" s="377"/>
      <c r="AB608" s="376"/>
      <c r="AC608" s="377"/>
      <c r="AD608" s="378"/>
    </row>
    <row r="609" spans="1:30" s="379" customFormat="1" x14ac:dyDescent="0.25">
      <c r="A609" s="2"/>
      <c r="B609" s="2"/>
      <c r="C609" s="2"/>
      <c r="D609" s="2"/>
      <c r="E609" s="2"/>
      <c r="F609" s="2"/>
      <c r="G609" s="2"/>
      <c r="H609" s="2"/>
      <c r="I609" s="2"/>
      <c r="J609" s="644"/>
      <c r="K609" s="644"/>
      <c r="L609" s="644"/>
      <c r="M609" s="644"/>
      <c r="N609" s="644"/>
      <c r="O609" s="644"/>
      <c r="P609" s="644"/>
      <c r="Q609" s="376"/>
      <c r="R609" s="376"/>
      <c r="S609" s="376"/>
      <c r="T609" s="376"/>
      <c r="U609" s="376"/>
      <c r="V609" s="376"/>
      <c r="W609" s="377"/>
      <c r="X609" s="376"/>
      <c r="Y609" s="377"/>
      <c r="Z609" s="376"/>
      <c r="AA609" s="377"/>
      <c r="AB609" s="376"/>
      <c r="AC609" s="377"/>
      <c r="AD609" s="378"/>
    </row>
    <row r="610" spans="1:30" s="379" customFormat="1" x14ac:dyDescent="0.25">
      <c r="A610" s="2"/>
      <c r="B610" s="2"/>
      <c r="C610" s="2"/>
      <c r="D610" s="2"/>
      <c r="E610" s="2"/>
      <c r="F610" s="2"/>
      <c r="G610" s="2"/>
      <c r="H610" s="2"/>
      <c r="I610" s="2"/>
      <c r="J610" s="644"/>
      <c r="K610" s="644"/>
      <c r="L610" s="644"/>
      <c r="M610" s="644"/>
      <c r="N610" s="644"/>
      <c r="O610" s="644"/>
      <c r="P610" s="644"/>
      <c r="Q610" s="376"/>
      <c r="R610" s="376"/>
      <c r="S610" s="376"/>
      <c r="T610" s="376"/>
      <c r="U610" s="376"/>
      <c r="V610" s="376"/>
      <c r="W610" s="377"/>
      <c r="X610" s="376"/>
      <c r="Y610" s="377"/>
      <c r="Z610" s="376"/>
      <c r="AA610" s="377"/>
      <c r="AB610" s="376"/>
      <c r="AC610" s="377"/>
      <c r="AD610" s="378"/>
    </row>
    <row r="611" spans="1:30" s="379" customFormat="1" x14ac:dyDescent="0.25">
      <c r="A611" s="2"/>
      <c r="B611" s="2"/>
      <c r="C611" s="2"/>
      <c r="D611" s="2"/>
      <c r="E611" s="2"/>
      <c r="F611" s="2"/>
      <c r="G611" s="2"/>
      <c r="H611" s="2"/>
      <c r="I611" s="2"/>
      <c r="J611" s="644"/>
      <c r="K611" s="644"/>
      <c r="L611" s="644"/>
      <c r="M611" s="644"/>
      <c r="N611" s="644"/>
      <c r="O611" s="644"/>
      <c r="P611" s="644"/>
      <c r="Q611" s="376"/>
      <c r="R611" s="376"/>
      <c r="S611" s="376"/>
      <c r="T611" s="376"/>
      <c r="U611" s="376"/>
      <c r="V611" s="376"/>
      <c r="W611" s="377"/>
      <c r="X611" s="376"/>
      <c r="Y611" s="377"/>
      <c r="Z611" s="376"/>
      <c r="AA611" s="377"/>
      <c r="AB611" s="376"/>
      <c r="AC611" s="377"/>
      <c r="AD611" s="378"/>
    </row>
    <row r="612" spans="1:30" s="379" customFormat="1" x14ac:dyDescent="0.25">
      <c r="A612" s="2"/>
      <c r="B612" s="2"/>
      <c r="C612" s="2"/>
      <c r="D612" s="2"/>
      <c r="E612" s="2"/>
      <c r="F612" s="2"/>
      <c r="G612" s="2"/>
      <c r="H612" s="2"/>
      <c r="I612" s="2"/>
      <c r="J612" s="644"/>
      <c r="K612" s="644"/>
      <c r="L612" s="644"/>
      <c r="M612" s="644"/>
      <c r="N612" s="644"/>
      <c r="O612" s="644"/>
      <c r="P612" s="644"/>
      <c r="Q612" s="376"/>
      <c r="R612" s="376"/>
      <c r="S612" s="376"/>
      <c r="T612" s="376"/>
      <c r="U612" s="376"/>
      <c r="V612" s="376"/>
      <c r="W612" s="377"/>
      <c r="X612" s="376"/>
      <c r="Y612" s="377"/>
      <c r="Z612" s="376"/>
      <c r="AA612" s="377"/>
      <c r="AB612" s="376"/>
      <c r="AC612" s="377"/>
      <c r="AD612" s="378"/>
    </row>
    <row r="613" spans="1:30" s="379" customFormat="1" x14ac:dyDescent="0.25">
      <c r="A613" s="2"/>
      <c r="B613" s="2"/>
      <c r="C613" s="2"/>
      <c r="D613" s="2"/>
      <c r="E613" s="2"/>
      <c r="F613" s="2"/>
      <c r="G613" s="2"/>
      <c r="H613" s="2"/>
      <c r="I613" s="2"/>
      <c r="J613" s="644"/>
      <c r="K613" s="644"/>
      <c r="L613" s="644"/>
      <c r="M613" s="644"/>
      <c r="N613" s="644"/>
      <c r="O613" s="644"/>
      <c r="P613" s="644"/>
      <c r="Q613" s="376"/>
      <c r="R613" s="376"/>
      <c r="S613" s="376"/>
      <c r="T613" s="376"/>
      <c r="U613" s="376"/>
      <c r="V613" s="376"/>
      <c r="W613" s="377"/>
      <c r="X613" s="376"/>
      <c r="Y613" s="377"/>
      <c r="Z613" s="376"/>
      <c r="AA613" s="377"/>
      <c r="AB613" s="376"/>
      <c r="AC613" s="377"/>
      <c r="AD613" s="378"/>
    </row>
    <row r="614" spans="1:30" s="379" customFormat="1" x14ac:dyDescent="0.25">
      <c r="A614" s="2"/>
      <c r="B614" s="2"/>
      <c r="C614" s="2"/>
      <c r="D614" s="2"/>
      <c r="E614" s="2"/>
      <c r="F614" s="2"/>
      <c r="G614" s="2"/>
      <c r="H614" s="2"/>
      <c r="I614" s="2"/>
      <c r="J614" s="644"/>
      <c r="K614" s="644"/>
      <c r="L614" s="644"/>
      <c r="M614" s="644"/>
      <c r="N614" s="644"/>
      <c r="O614" s="644"/>
      <c r="P614" s="644"/>
      <c r="Q614" s="376"/>
      <c r="R614" s="376"/>
      <c r="S614" s="376"/>
      <c r="T614" s="376"/>
      <c r="U614" s="376"/>
      <c r="V614" s="376"/>
      <c r="W614" s="377"/>
      <c r="X614" s="376"/>
      <c r="Y614" s="377"/>
      <c r="Z614" s="376"/>
      <c r="AA614" s="377"/>
      <c r="AB614" s="376"/>
      <c r="AC614" s="377"/>
      <c r="AD614" s="378"/>
    </row>
    <row r="615" spans="1:30" s="379" customFormat="1" x14ac:dyDescent="0.25">
      <c r="A615" s="2"/>
      <c r="B615" s="2"/>
      <c r="C615" s="2"/>
      <c r="D615" s="2"/>
      <c r="E615" s="2"/>
      <c r="F615" s="2"/>
      <c r="G615" s="2"/>
      <c r="H615" s="2"/>
      <c r="I615" s="2"/>
      <c r="J615" s="644"/>
      <c r="K615" s="644"/>
      <c r="L615" s="644"/>
      <c r="M615" s="644"/>
      <c r="N615" s="644"/>
      <c r="O615" s="644"/>
      <c r="P615" s="644"/>
      <c r="Q615" s="376"/>
      <c r="R615" s="376"/>
      <c r="S615" s="376"/>
      <c r="T615" s="376"/>
      <c r="U615" s="376"/>
      <c r="V615" s="376"/>
      <c r="W615" s="377"/>
      <c r="X615" s="376"/>
      <c r="Y615" s="377"/>
      <c r="Z615" s="376"/>
      <c r="AA615" s="377"/>
      <c r="AB615" s="376"/>
      <c r="AC615" s="377"/>
      <c r="AD615" s="378"/>
    </row>
    <row r="616" spans="1:30" s="379" customFormat="1" x14ac:dyDescent="0.25">
      <c r="A616" s="2"/>
      <c r="B616" s="2"/>
      <c r="C616" s="2"/>
      <c r="D616" s="2"/>
      <c r="E616" s="2"/>
      <c r="F616" s="2"/>
      <c r="G616" s="2"/>
      <c r="H616" s="2"/>
      <c r="I616" s="2"/>
      <c r="J616" s="644"/>
      <c r="K616" s="644"/>
      <c r="L616" s="644"/>
      <c r="M616" s="644"/>
      <c r="N616" s="644"/>
      <c r="O616" s="644"/>
      <c r="P616" s="644"/>
      <c r="Q616" s="376"/>
      <c r="R616" s="376"/>
      <c r="S616" s="376"/>
      <c r="T616" s="376"/>
      <c r="U616" s="376"/>
      <c r="V616" s="376"/>
      <c r="W616" s="377"/>
      <c r="X616" s="376"/>
      <c r="Y616" s="377"/>
      <c r="Z616" s="376"/>
      <c r="AA616" s="377"/>
      <c r="AB616" s="376"/>
      <c r="AC616" s="377"/>
      <c r="AD616" s="378"/>
    </row>
    <row r="617" spans="1:30" s="379" customFormat="1" x14ac:dyDescent="0.25">
      <c r="A617" s="2"/>
      <c r="B617" s="2"/>
      <c r="C617" s="2"/>
      <c r="D617" s="2"/>
      <c r="E617" s="2"/>
      <c r="F617" s="2"/>
      <c r="G617" s="2"/>
      <c r="H617" s="2"/>
      <c r="I617" s="2"/>
      <c r="J617" s="644"/>
      <c r="K617" s="644"/>
      <c r="L617" s="644"/>
      <c r="M617" s="644"/>
      <c r="N617" s="644"/>
      <c r="O617" s="644"/>
      <c r="P617" s="644"/>
      <c r="Q617" s="376"/>
      <c r="R617" s="376"/>
      <c r="S617" s="376"/>
      <c r="T617" s="376"/>
      <c r="U617" s="376"/>
      <c r="V617" s="376"/>
      <c r="W617" s="377"/>
      <c r="X617" s="376"/>
      <c r="Y617" s="377"/>
      <c r="Z617" s="376"/>
      <c r="AA617" s="377"/>
      <c r="AB617" s="376"/>
      <c r="AC617" s="377"/>
      <c r="AD617" s="378"/>
    </row>
    <row r="618" spans="1:30" s="379" customFormat="1" x14ac:dyDescent="0.25">
      <c r="A618" s="2"/>
      <c r="B618" s="2"/>
      <c r="C618" s="2"/>
      <c r="D618" s="2"/>
      <c r="E618" s="2"/>
      <c r="F618" s="2"/>
      <c r="G618" s="2"/>
      <c r="H618" s="2"/>
      <c r="I618" s="2"/>
      <c r="J618" s="644"/>
      <c r="K618" s="644"/>
      <c r="L618" s="644"/>
      <c r="M618" s="644"/>
      <c r="N618" s="644"/>
      <c r="O618" s="644"/>
      <c r="P618" s="644"/>
      <c r="Q618" s="376"/>
      <c r="R618" s="376"/>
      <c r="S618" s="376"/>
      <c r="T618" s="376"/>
      <c r="U618" s="376"/>
      <c r="V618" s="376"/>
      <c r="W618" s="377"/>
      <c r="X618" s="376"/>
      <c r="Y618" s="377"/>
      <c r="Z618" s="376"/>
      <c r="AA618" s="377"/>
      <c r="AB618" s="376"/>
      <c r="AC618" s="377"/>
      <c r="AD618" s="378"/>
    </row>
    <row r="619" spans="1:30" s="379" customFormat="1" x14ac:dyDescent="0.25">
      <c r="A619" s="2"/>
      <c r="B619" s="2"/>
      <c r="C619" s="2"/>
      <c r="D619" s="2"/>
      <c r="E619" s="2"/>
      <c r="F619" s="2"/>
      <c r="G619" s="2"/>
      <c r="H619" s="2"/>
      <c r="I619" s="2"/>
      <c r="J619" s="644"/>
      <c r="K619" s="644"/>
      <c r="L619" s="644"/>
      <c r="M619" s="644"/>
      <c r="N619" s="644"/>
      <c r="O619" s="644"/>
      <c r="P619" s="644"/>
      <c r="Q619" s="376"/>
      <c r="R619" s="376"/>
      <c r="S619" s="376"/>
      <c r="T619" s="376"/>
      <c r="U619" s="376"/>
      <c r="V619" s="376"/>
      <c r="W619" s="377"/>
      <c r="X619" s="376"/>
      <c r="Y619" s="377"/>
      <c r="Z619" s="376"/>
      <c r="AA619" s="377"/>
      <c r="AB619" s="376"/>
      <c r="AC619" s="377"/>
      <c r="AD619" s="378"/>
    </row>
    <row r="620" spans="1:30" s="379" customFormat="1" x14ac:dyDescent="0.25">
      <c r="A620" s="2"/>
      <c r="B620" s="2"/>
      <c r="C620" s="2"/>
      <c r="D620" s="2"/>
      <c r="E620" s="2"/>
      <c r="F620" s="2"/>
      <c r="G620" s="2"/>
      <c r="H620" s="2"/>
      <c r="I620" s="2"/>
      <c r="J620" s="644"/>
      <c r="K620" s="644"/>
      <c r="L620" s="644"/>
      <c r="M620" s="644"/>
      <c r="N620" s="644"/>
      <c r="O620" s="644"/>
      <c r="P620" s="644"/>
      <c r="Q620" s="376"/>
      <c r="R620" s="376"/>
      <c r="S620" s="376"/>
      <c r="T620" s="376"/>
      <c r="U620" s="376"/>
      <c r="V620" s="376"/>
      <c r="W620" s="377"/>
      <c r="X620" s="376"/>
      <c r="Y620" s="377"/>
      <c r="Z620" s="376"/>
      <c r="AA620" s="377"/>
      <c r="AB620" s="376"/>
      <c r="AC620" s="377"/>
      <c r="AD620" s="378"/>
    </row>
    <row r="621" spans="1:30" s="379" customFormat="1" x14ac:dyDescent="0.25">
      <c r="A621" s="2"/>
      <c r="B621" s="2"/>
      <c r="C621" s="2"/>
      <c r="D621" s="2"/>
      <c r="E621" s="2"/>
      <c r="F621" s="2"/>
      <c r="G621" s="2"/>
      <c r="H621" s="2"/>
      <c r="I621" s="2"/>
      <c r="J621" s="644"/>
      <c r="K621" s="644"/>
      <c r="L621" s="644"/>
      <c r="M621" s="644"/>
      <c r="N621" s="644"/>
      <c r="O621" s="644"/>
      <c r="P621" s="644"/>
      <c r="Q621" s="376"/>
      <c r="R621" s="376"/>
      <c r="S621" s="376"/>
      <c r="T621" s="376"/>
      <c r="U621" s="376"/>
      <c r="V621" s="376"/>
      <c r="W621" s="377"/>
      <c r="X621" s="376"/>
      <c r="Y621" s="377"/>
      <c r="Z621" s="376"/>
      <c r="AA621" s="377"/>
      <c r="AB621" s="376"/>
      <c r="AC621" s="377"/>
      <c r="AD621" s="378"/>
    </row>
    <row r="622" spans="1:30" s="379" customFormat="1" x14ac:dyDescent="0.25">
      <c r="A622" s="2"/>
      <c r="B622" s="2"/>
      <c r="C622" s="2"/>
      <c r="D622" s="2"/>
      <c r="E622" s="2"/>
      <c r="F622" s="2"/>
      <c r="G622" s="2"/>
      <c r="H622" s="2"/>
      <c r="I622" s="2"/>
      <c r="J622" s="644"/>
      <c r="K622" s="644"/>
      <c r="L622" s="644"/>
      <c r="M622" s="644"/>
      <c r="N622" s="644"/>
      <c r="O622" s="644"/>
      <c r="P622" s="644"/>
      <c r="Q622" s="376"/>
      <c r="R622" s="376"/>
      <c r="S622" s="376"/>
      <c r="T622" s="376"/>
      <c r="U622" s="376"/>
      <c r="V622" s="376"/>
      <c r="W622" s="377"/>
      <c r="X622" s="376"/>
      <c r="Y622" s="377"/>
      <c r="Z622" s="376"/>
      <c r="AA622" s="377"/>
      <c r="AB622" s="376"/>
      <c r="AC622" s="377"/>
      <c r="AD622" s="378"/>
    </row>
    <row r="623" spans="1:30" s="379" customFormat="1" x14ac:dyDescent="0.25">
      <c r="A623" s="2"/>
      <c r="B623" s="2"/>
      <c r="C623" s="2"/>
      <c r="D623" s="2"/>
      <c r="E623" s="2"/>
      <c r="F623" s="2"/>
      <c r="G623" s="2"/>
      <c r="H623" s="2"/>
      <c r="I623" s="2"/>
      <c r="J623" s="644"/>
      <c r="K623" s="644"/>
      <c r="L623" s="644"/>
      <c r="M623" s="644"/>
      <c r="N623" s="644"/>
      <c r="O623" s="644"/>
      <c r="P623" s="644"/>
      <c r="Q623" s="376"/>
      <c r="R623" s="376"/>
      <c r="S623" s="376"/>
      <c r="T623" s="376"/>
      <c r="U623" s="376"/>
      <c r="V623" s="376"/>
      <c r="W623" s="377"/>
      <c r="X623" s="376"/>
      <c r="Y623" s="377"/>
      <c r="Z623" s="376"/>
      <c r="AA623" s="377"/>
      <c r="AB623" s="376"/>
      <c r="AC623" s="377"/>
      <c r="AD623" s="378"/>
    </row>
    <row r="624" spans="1:30" s="379" customFormat="1" x14ac:dyDescent="0.25">
      <c r="A624" s="2"/>
      <c r="B624" s="2"/>
      <c r="C624" s="2"/>
      <c r="D624" s="2"/>
      <c r="E624" s="2"/>
      <c r="F624" s="2"/>
      <c r="G624" s="2"/>
      <c r="H624" s="2"/>
      <c r="I624" s="2"/>
      <c r="J624" s="644"/>
      <c r="K624" s="644"/>
      <c r="L624" s="644"/>
      <c r="M624" s="644"/>
      <c r="N624" s="644"/>
      <c r="O624" s="644"/>
      <c r="P624" s="644"/>
      <c r="Q624" s="376"/>
      <c r="R624" s="376"/>
      <c r="S624" s="376"/>
      <c r="T624" s="376"/>
      <c r="U624" s="376"/>
      <c r="V624" s="376"/>
      <c r="W624" s="377"/>
      <c r="X624" s="376"/>
      <c r="Y624" s="377"/>
      <c r="Z624" s="376"/>
      <c r="AA624" s="377"/>
      <c r="AB624" s="376"/>
      <c r="AC624" s="377"/>
      <c r="AD624" s="378"/>
    </row>
    <row r="625" spans="1:30" s="379" customFormat="1" x14ac:dyDescent="0.25">
      <c r="A625" s="2"/>
      <c r="B625" s="2"/>
      <c r="C625" s="2"/>
      <c r="D625" s="2"/>
      <c r="E625" s="2"/>
      <c r="F625" s="2"/>
      <c r="G625" s="2"/>
      <c r="H625" s="2"/>
      <c r="I625" s="2"/>
      <c r="J625" s="644"/>
      <c r="K625" s="644"/>
      <c r="L625" s="644"/>
      <c r="M625" s="644"/>
      <c r="N625" s="644"/>
      <c r="O625" s="644"/>
      <c r="P625" s="644"/>
      <c r="Q625" s="376"/>
      <c r="R625" s="376"/>
      <c r="S625" s="376"/>
      <c r="T625" s="376"/>
      <c r="U625" s="376"/>
      <c r="V625" s="376"/>
      <c r="W625" s="377"/>
      <c r="X625" s="376"/>
      <c r="Y625" s="377"/>
      <c r="Z625" s="376"/>
      <c r="AA625" s="377"/>
      <c r="AB625" s="376"/>
      <c r="AC625" s="377"/>
      <c r="AD625" s="378"/>
    </row>
    <row r="626" spans="1:30" s="379" customFormat="1" x14ac:dyDescent="0.25">
      <c r="A626" s="2"/>
      <c r="B626" s="2"/>
      <c r="C626" s="2"/>
      <c r="D626" s="2"/>
      <c r="E626" s="2"/>
      <c r="F626" s="2"/>
      <c r="G626" s="2"/>
      <c r="H626" s="2"/>
      <c r="I626" s="2"/>
      <c r="J626" s="644"/>
      <c r="K626" s="644"/>
      <c r="L626" s="644"/>
      <c r="M626" s="644"/>
      <c r="N626" s="644"/>
      <c r="O626" s="644"/>
      <c r="P626" s="644"/>
      <c r="Q626" s="376"/>
      <c r="R626" s="376"/>
      <c r="S626" s="376"/>
      <c r="T626" s="376"/>
      <c r="U626" s="376"/>
      <c r="V626" s="376"/>
      <c r="W626" s="377"/>
      <c r="X626" s="376"/>
      <c r="Y626" s="377"/>
      <c r="Z626" s="376"/>
      <c r="AA626" s="377"/>
      <c r="AB626" s="376"/>
      <c r="AC626" s="377"/>
      <c r="AD626" s="378"/>
    </row>
    <row r="627" spans="1:30" s="379" customFormat="1" x14ac:dyDescent="0.25">
      <c r="A627" s="2"/>
      <c r="B627" s="2"/>
      <c r="C627" s="2"/>
      <c r="D627" s="2"/>
      <c r="E627" s="2"/>
      <c r="F627" s="2"/>
      <c r="G627" s="2"/>
      <c r="H627" s="2"/>
      <c r="I627" s="2"/>
      <c r="J627" s="644"/>
      <c r="K627" s="644"/>
      <c r="L627" s="644"/>
      <c r="M627" s="644"/>
      <c r="N627" s="644"/>
      <c r="O627" s="644"/>
      <c r="P627" s="644"/>
      <c r="Q627" s="376"/>
      <c r="R627" s="376"/>
      <c r="S627" s="376"/>
      <c r="T627" s="376"/>
      <c r="U627" s="376"/>
      <c r="V627" s="376"/>
      <c r="W627" s="377"/>
      <c r="X627" s="376"/>
      <c r="Y627" s="377"/>
      <c r="Z627" s="376"/>
      <c r="AA627" s="377"/>
      <c r="AB627" s="376"/>
      <c r="AC627" s="377"/>
      <c r="AD627" s="378"/>
    </row>
    <row r="628" spans="1:30" s="379" customFormat="1" x14ac:dyDescent="0.25">
      <c r="A628" s="2"/>
      <c r="B628" s="2"/>
      <c r="C628" s="2"/>
      <c r="D628" s="2"/>
      <c r="E628" s="2"/>
      <c r="F628" s="2"/>
      <c r="G628" s="2"/>
      <c r="H628" s="2"/>
      <c r="I628" s="2"/>
      <c r="J628" s="644"/>
      <c r="K628" s="644"/>
      <c r="L628" s="644"/>
      <c r="M628" s="644"/>
      <c r="N628" s="644"/>
      <c r="O628" s="644"/>
      <c r="P628" s="644"/>
      <c r="Q628" s="376"/>
      <c r="R628" s="376"/>
      <c r="S628" s="376"/>
      <c r="T628" s="376"/>
      <c r="U628" s="376"/>
      <c r="V628" s="376"/>
      <c r="W628" s="377"/>
      <c r="X628" s="376"/>
      <c r="Y628" s="377"/>
      <c r="Z628" s="376"/>
      <c r="AA628" s="377"/>
      <c r="AB628" s="376"/>
      <c r="AC628" s="377"/>
      <c r="AD628" s="378"/>
    </row>
    <row r="629" spans="1:30" s="379" customFormat="1" x14ac:dyDescent="0.25">
      <c r="A629" s="2"/>
      <c r="B629" s="2"/>
      <c r="C629" s="2"/>
      <c r="D629" s="2"/>
      <c r="E629" s="2"/>
      <c r="F629" s="2"/>
      <c r="G629" s="2"/>
      <c r="H629" s="2"/>
      <c r="I629" s="2"/>
      <c r="J629" s="644"/>
      <c r="K629" s="644"/>
      <c r="L629" s="644"/>
      <c r="M629" s="644"/>
      <c r="N629" s="644"/>
      <c r="O629" s="644"/>
      <c r="P629" s="644"/>
      <c r="Q629" s="376"/>
      <c r="R629" s="376"/>
      <c r="S629" s="376"/>
      <c r="T629" s="376"/>
      <c r="U629" s="376"/>
      <c r="V629" s="376"/>
      <c r="W629" s="377"/>
      <c r="X629" s="376"/>
      <c r="Y629" s="377"/>
      <c r="Z629" s="376"/>
      <c r="AA629" s="377"/>
      <c r="AB629" s="376"/>
      <c r="AC629" s="377"/>
      <c r="AD629" s="378"/>
    </row>
    <row r="630" spans="1:30" s="379" customFormat="1" x14ac:dyDescent="0.25">
      <c r="A630" s="2"/>
      <c r="B630" s="2"/>
      <c r="C630" s="2"/>
      <c r="D630" s="2"/>
      <c r="E630" s="2"/>
      <c r="F630" s="2"/>
      <c r="G630" s="2"/>
      <c r="H630" s="2"/>
      <c r="I630" s="2"/>
      <c r="J630" s="644"/>
      <c r="K630" s="644"/>
      <c r="L630" s="644"/>
      <c r="M630" s="644"/>
      <c r="N630" s="644"/>
      <c r="O630" s="644"/>
      <c r="P630" s="644"/>
      <c r="Q630" s="376"/>
      <c r="R630" s="376"/>
      <c r="S630" s="376"/>
      <c r="T630" s="376"/>
      <c r="U630" s="376"/>
      <c r="V630" s="376"/>
      <c r="W630" s="377"/>
      <c r="X630" s="376"/>
      <c r="Y630" s="377"/>
      <c r="Z630" s="376"/>
      <c r="AA630" s="377"/>
      <c r="AB630" s="376"/>
      <c r="AC630" s="377"/>
      <c r="AD630" s="378"/>
    </row>
    <row r="631" spans="1:30" s="379" customFormat="1" x14ac:dyDescent="0.25">
      <c r="A631" s="2"/>
      <c r="B631" s="2"/>
      <c r="C631" s="2"/>
      <c r="D631" s="2"/>
      <c r="E631" s="2"/>
      <c r="F631" s="2"/>
      <c r="G631" s="2"/>
      <c r="H631" s="2"/>
      <c r="I631" s="2"/>
      <c r="J631" s="644"/>
      <c r="K631" s="644"/>
      <c r="L631" s="644"/>
      <c r="M631" s="644"/>
      <c r="N631" s="644"/>
      <c r="O631" s="644"/>
      <c r="P631" s="644"/>
      <c r="Q631" s="376"/>
      <c r="R631" s="376"/>
      <c r="S631" s="376"/>
      <c r="T631" s="376"/>
      <c r="U631" s="376"/>
      <c r="V631" s="376"/>
      <c r="W631" s="377"/>
      <c r="X631" s="376"/>
      <c r="Y631" s="377"/>
      <c r="Z631" s="376"/>
      <c r="AA631" s="377"/>
      <c r="AB631" s="376"/>
      <c r="AC631" s="377"/>
      <c r="AD631" s="378"/>
    </row>
    <row r="632" spans="1:30" s="379" customFormat="1" x14ac:dyDescent="0.25">
      <c r="A632" s="2"/>
      <c r="B632" s="2"/>
      <c r="C632" s="2"/>
      <c r="D632" s="2"/>
      <c r="E632" s="2"/>
      <c r="F632" s="2"/>
      <c r="G632" s="2"/>
      <c r="H632" s="2"/>
      <c r="I632" s="2"/>
      <c r="J632" s="644"/>
      <c r="K632" s="644"/>
      <c r="L632" s="644"/>
      <c r="M632" s="644"/>
      <c r="N632" s="644"/>
      <c r="O632" s="644"/>
      <c r="P632" s="644"/>
      <c r="Q632" s="376"/>
      <c r="R632" s="376"/>
      <c r="S632" s="376"/>
      <c r="T632" s="376"/>
      <c r="U632" s="376"/>
      <c r="V632" s="376"/>
      <c r="W632" s="377"/>
      <c r="X632" s="376"/>
      <c r="Y632" s="377"/>
      <c r="Z632" s="376"/>
      <c r="AA632" s="377"/>
      <c r="AB632" s="376"/>
      <c r="AC632" s="377"/>
      <c r="AD632" s="378"/>
    </row>
    <row r="633" spans="1:30" s="379" customFormat="1" x14ac:dyDescent="0.25">
      <c r="A633" s="2"/>
      <c r="B633" s="2"/>
      <c r="C633" s="2"/>
      <c r="D633" s="2"/>
      <c r="E633" s="2"/>
      <c r="F633" s="2"/>
      <c r="G633" s="2"/>
      <c r="H633" s="2"/>
      <c r="I633" s="2"/>
      <c r="J633" s="644"/>
      <c r="K633" s="644"/>
      <c r="L633" s="644"/>
      <c r="M633" s="644"/>
      <c r="N633" s="644"/>
      <c r="O633" s="644"/>
      <c r="P633" s="644"/>
      <c r="Q633" s="376"/>
      <c r="R633" s="376"/>
      <c r="S633" s="376"/>
      <c r="T633" s="376"/>
      <c r="U633" s="376"/>
      <c r="V633" s="376"/>
      <c r="W633" s="377"/>
      <c r="X633" s="376"/>
      <c r="Y633" s="377"/>
      <c r="Z633" s="376"/>
      <c r="AA633" s="377"/>
      <c r="AB633" s="376"/>
      <c r="AC633" s="377"/>
      <c r="AD633" s="378"/>
    </row>
    <row r="634" spans="1:30" s="379" customFormat="1" x14ac:dyDescent="0.25">
      <c r="A634" s="2"/>
      <c r="B634" s="2"/>
      <c r="C634" s="2"/>
      <c r="D634" s="2"/>
      <c r="E634" s="2"/>
      <c r="F634" s="2"/>
      <c r="G634" s="2"/>
      <c r="H634" s="2"/>
      <c r="I634" s="2"/>
      <c r="J634" s="644"/>
      <c r="K634" s="644"/>
      <c r="L634" s="644"/>
      <c r="M634" s="644"/>
      <c r="N634" s="644"/>
      <c r="O634" s="644"/>
      <c r="P634" s="644"/>
      <c r="Q634" s="376"/>
      <c r="R634" s="376"/>
      <c r="S634" s="376"/>
      <c r="T634" s="376"/>
      <c r="U634" s="376"/>
      <c r="V634" s="376"/>
      <c r="W634" s="377"/>
      <c r="X634" s="376"/>
      <c r="Y634" s="377"/>
      <c r="Z634" s="376"/>
      <c r="AA634" s="377"/>
      <c r="AB634" s="376"/>
      <c r="AC634" s="377"/>
      <c r="AD634" s="378"/>
    </row>
    <row r="635" spans="1:30" s="379" customFormat="1" x14ac:dyDescent="0.25">
      <c r="A635" s="2"/>
      <c r="B635" s="2"/>
      <c r="C635" s="2"/>
      <c r="D635" s="2"/>
      <c r="E635" s="2"/>
      <c r="F635" s="2"/>
      <c r="G635" s="2"/>
      <c r="H635" s="2"/>
      <c r="I635" s="2"/>
      <c r="J635" s="644"/>
      <c r="K635" s="644"/>
      <c r="L635" s="644"/>
      <c r="M635" s="644"/>
      <c r="N635" s="644"/>
      <c r="O635" s="644"/>
      <c r="P635" s="644"/>
      <c r="Q635" s="376"/>
      <c r="R635" s="376"/>
      <c r="S635" s="376"/>
      <c r="T635" s="376"/>
      <c r="U635" s="376"/>
      <c r="V635" s="376"/>
      <c r="W635" s="377"/>
      <c r="X635" s="376"/>
      <c r="Y635" s="377"/>
      <c r="Z635" s="376"/>
      <c r="AA635" s="377"/>
      <c r="AB635" s="376"/>
      <c r="AC635" s="377"/>
      <c r="AD635" s="378"/>
    </row>
    <row r="636" spans="1:30" s="379" customFormat="1" x14ac:dyDescent="0.25">
      <c r="A636" s="2"/>
      <c r="B636" s="2"/>
      <c r="C636" s="2"/>
      <c r="D636" s="2"/>
      <c r="E636" s="2"/>
      <c r="F636" s="2"/>
      <c r="G636" s="2"/>
      <c r="H636" s="2"/>
      <c r="I636" s="2"/>
      <c r="J636" s="644"/>
      <c r="K636" s="644"/>
      <c r="L636" s="644"/>
      <c r="M636" s="644"/>
      <c r="N636" s="644"/>
      <c r="O636" s="644"/>
      <c r="P636" s="644"/>
      <c r="Q636" s="376"/>
      <c r="R636" s="376"/>
      <c r="S636" s="376"/>
      <c r="T636" s="376"/>
      <c r="U636" s="376"/>
      <c r="V636" s="376"/>
      <c r="W636" s="377"/>
      <c r="X636" s="376"/>
      <c r="Y636" s="377"/>
      <c r="Z636" s="376"/>
      <c r="AA636" s="377"/>
      <c r="AB636" s="376"/>
      <c r="AC636" s="377"/>
      <c r="AD636" s="378"/>
    </row>
    <row r="637" spans="1:30" s="379" customFormat="1" x14ac:dyDescent="0.25">
      <c r="A637" s="2"/>
      <c r="B637" s="2"/>
      <c r="C637" s="2"/>
      <c r="D637" s="2"/>
      <c r="E637" s="2"/>
      <c r="F637" s="2"/>
      <c r="G637" s="2"/>
      <c r="H637" s="2"/>
      <c r="I637" s="2"/>
      <c r="J637" s="644"/>
      <c r="K637" s="644"/>
      <c r="L637" s="644"/>
      <c r="M637" s="644"/>
      <c r="N637" s="644"/>
      <c r="O637" s="644"/>
      <c r="P637" s="644"/>
      <c r="Q637" s="376"/>
      <c r="R637" s="376"/>
      <c r="S637" s="376"/>
      <c r="T637" s="376"/>
      <c r="U637" s="376"/>
      <c r="V637" s="376"/>
      <c r="W637" s="377"/>
      <c r="X637" s="376"/>
      <c r="Y637" s="377"/>
      <c r="Z637" s="376"/>
      <c r="AA637" s="377"/>
      <c r="AB637" s="376"/>
      <c r="AC637" s="377"/>
      <c r="AD637" s="378"/>
    </row>
    <row r="638" spans="1:30" s="379" customFormat="1" x14ac:dyDescent="0.25">
      <c r="A638" s="2"/>
      <c r="B638" s="2"/>
      <c r="C638" s="2"/>
      <c r="D638" s="2"/>
      <c r="E638" s="2"/>
      <c r="F638" s="2"/>
      <c r="G638" s="2"/>
      <c r="H638" s="2"/>
      <c r="I638" s="2"/>
      <c r="J638" s="644"/>
      <c r="K638" s="644"/>
      <c r="L638" s="644"/>
      <c r="M638" s="644"/>
      <c r="N638" s="644"/>
      <c r="O638" s="644"/>
      <c r="P638" s="644"/>
      <c r="Q638" s="376"/>
      <c r="R638" s="376"/>
      <c r="S638" s="376"/>
      <c r="T638" s="376"/>
      <c r="U638" s="376"/>
      <c r="V638" s="376"/>
      <c r="W638" s="377"/>
      <c r="X638" s="376"/>
      <c r="Y638" s="377"/>
      <c r="Z638" s="376"/>
      <c r="AA638" s="377"/>
      <c r="AB638" s="376"/>
      <c r="AC638" s="377"/>
      <c r="AD638" s="378"/>
    </row>
    <row r="639" spans="1:30" s="379" customFormat="1" x14ac:dyDescent="0.25">
      <c r="A639" s="2"/>
      <c r="B639" s="2"/>
      <c r="C639" s="2"/>
      <c r="D639" s="2"/>
      <c r="E639" s="2"/>
      <c r="F639" s="2"/>
      <c r="G639" s="2"/>
      <c r="H639" s="2"/>
      <c r="I639" s="2"/>
      <c r="J639" s="644"/>
      <c r="K639" s="644"/>
      <c r="L639" s="644"/>
      <c r="M639" s="644"/>
      <c r="N639" s="644"/>
      <c r="O639" s="644"/>
      <c r="P639" s="644"/>
      <c r="Q639" s="376"/>
      <c r="R639" s="376"/>
      <c r="S639" s="376"/>
      <c r="T639" s="376"/>
      <c r="U639" s="376"/>
      <c r="V639" s="376"/>
      <c r="W639" s="377"/>
      <c r="X639" s="376"/>
      <c r="Y639" s="377"/>
      <c r="Z639" s="376"/>
      <c r="AA639" s="377"/>
      <c r="AB639" s="376"/>
      <c r="AC639" s="377"/>
      <c r="AD639" s="378"/>
    </row>
    <row r="640" spans="1:30" s="379" customFormat="1" x14ac:dyDescent="0.25">
      <c r="A640" s="2"/>
      <c r="B640" s="2"/>
      <c r="C640" s="2"/>
      <c r="D640" s="2"/>
      <c r="E640" s="2"/>
      <c r="F640" s="2"/>
      <c r="G640" s="2"/>
      <c r="H640" s="2"/>
      <c r="I640" s="2"/>
      <c r="J640" s="644"/>
      <c r="K640" s="644"/>
      <c r="L640" s="644"/>
      <c r="M640" s="644"/>
      <c r="N640" s="644"/>
      <c r="O640" s="644"/>
      <c r="P640" s="644"/>
      <c r="Q640" s="376"/>
      <c r="R640" s="376"/>
      <c r="S640" s="376"/>
      <c r="T640" s="376"/>
      <c r="U640" s="376"/>
      <c r="V640" s="376"/>
      <c r="W640" s="377"/>
      <c r="X640" s="376"/>
      <c r="Y640" s="377"/>
      <c r="Z640" s="376"/>
      <c r="AA640" s="377"/>
      <c r="AB640" s="376"/>
      <c r="AC640" s="377"/>
      <c r="AD640" s="378"/>
    </row>
    <row r="641" spans="1:30" s="379" customFormat="1" x14ac:dyDescent="0.25">
      <c r="A641" s="2"/>
      <c r="B641" s="2"/>
      <c r="C641" s="2"/>
      <c r="D641" s="2"/>
      <c r="E641" s="2"/>
      <c r="F641" s="2"/>
      <c r="G641" s="2"/>
      <c r="H641" s="2"/>
      <c r="I641" s="2"/>
      <c r="J641" s="644"/>
      <c r="K641" s="644"/>
      <c r="L641" s="644"/>
      <c r="M641" s="644"/>
      <c r="N641" s="644"/>
      <c r="O641" s="644"/>
      <c r="P641" s="644"/>
      <c r="Q641" s="376"/>
      <c r="R641" s="376"/>
      <c r="S641" s="376"/>
      <c r="T641" s="376"/>
      <c r="U641" s="376"/>
      <c r="V641" s="376"/>
      <c r="W641" s="377"/>
      <c r="X641" s="376"/>
      <c r="Y641" s="377"/>
      <c r="Z641" s="376"/>
      <c r="AA641" s="377"/>
      <c r="AB641" s="376"/>
      <c r="AC641" s="377"/>
      <c r="AD641" s="378"/>
    </row>
    <row r="642" spans="1:30" s="379" customFormat="1" x14ac:dyDescent="0.25">
      <c r="A642" s="2"/>
      <c r="B642" s="2"/>
      <c r="C642" s="2"/>
      <c r="D642" s="2"/>
      <c r="E642" s="2"/>
      <c r="F642" s="2"/>
      <c r="G642" s="2"/>
      <c r="H642" s="2"/>
      <c r="I642" s="2"/>
      <c r="J642" s="644"/>
      <c r="K642" s="644"/>
      <c r="L642" s="644"/>
      <c r="M642" s="644"/>
      <c r="N642" s="644"/>
      <c r="O642" s="644"/>
      <c r="P642" s="644"/>
      <c r="Q642" s="376"/>
      <c r="R642" s="376"/>
      <c r="S642" s="376"/>
      <c r="T642" s="376"/>
      <c r="U642" s="376"/>
      <c r="V642" s="376"/>
      <c r="W642" s="377"/>
      <c r="X642" s="376"/>
      <c r="Y642" s="377"/>
      <c r="Z642" s="376"/>
      <c r="AA642" s="377"/>
      <c r="AB642" s="376"/>
      <c r="AC642" s="377"/>
      <c r="AD642" s="378"/>
    </row>
    <row r="643" spans="1:30" s="379" customFormat="1" x14ac:dyDescent="0.25">
      <c r="A643" s="2"/>
      <c r="B643" s="2"/>
      <c r="C643" s="2"/>
      <c r="D643" s="2"/>
      <c r="E643" s="2"/>
      <c r="F643" s="2"/>
      <c r="G643" s="2"/>
      <c r="H643" s="2"/>
      <c r="I643" s="2"/>
      <c r="J643" s="644"/>
      <c r="K643" s="644"/>
      <c r="L643" s="644"/>
      <c r="M643" s="644"/>
      <c r="N643" s="644"/>
      <c r="O643" s="644"/>
      <c r="P643" s="644"/>
      <c r="Q643" s="376"/>
      <c r="R643" s="376"/>
      <c r="S643" s="376"/>
      <c r="T643" s="376"/>
      <c r="U643" s="376"/>
      <c r="V643" s="376"/>
      <c r="W643" s="377"/>
      <c r="X643" s="376"/>
      <c r="Y643" s="377"/>
      <c r="Z643" s="376"/>
      <c r="AA643" s="377"/>
      <c r="AB643" s="376"/>
      <c r="AC643" s="377"/>
      <c r="AD643" s="378"/>
    </row>
    <row r="644" spans="1:30" s="379" customFormat="1" x14ac:dyDescent="0.25">
      <c r="A644" s="2"/>
      <c r="B644" s="2"/>
      <c r="C644" s="2"/>
      <c r="D644" s="2"/>
      <c r="E644" s="2"/>
      <c r="F644" s="2"/>
      <c r="G644" s="2"/>
      <c r="H644" s="2"/>
      <c r="I644" s="2"/>
      <c r="J644" s="644"/>
      <c r="K644" s="644"/>
      <c r="L644" s="644"/>
      <c r="M644" s="644"/>
      <c r="N644" s="644"/>
      <c r="O644" s="644"/>
      <c r="P644" s="644"/>
      <c r="Q644" s="376"/>
      <c r="R644" s="376"/>
      <c r="S644" s="376"/>
      <c r="T644" s="376"/>
      <c r="U644" s="376"/>
      <c r="V644" s="376"/>
      <c r="W644" s="377"/>
      <c r="X644" s="376"/>
      <c r="Y644" s="377"/>
      <c r="Z644" s="376"/>
      <c r="AA644" s="377"/>
      <c r="AB644" s="376"/>
      <c r="AC644" s="377"/>
      <c r="AD644" s="378"/>
    </row>
    <row r="645" spans="1:30" s="379" customFormat="1" x14ac:dyDescent="0.25">
      <c r="A645" s="2"/>
      <c r="B645" s="2"/>
      <c r="C645" s="2"/>
      <c r="D645" s="2"/>
      <c r="E645" s="2"/>
      <c r="F645" s="2"/>
      <c r="G645" s="2"/>
      <c r="H645" s="2"/>
      <c r="I645" s="2"/>
      <c r="J645" s="644"/>
      <c r="K645" s="644"/>
      <c r="L645" s="644"/>
      <c r="M645" s="644"/>
      <c r="N645" s="644"/>
      <c r="O645" s="644"/>
      <c r="P645" s="644"/>
      <c r="Q645" s="376"/>
      <c r="R645" s="376"/>
      <c r="S645" s="376"/>
      <c r="T645" s="376"/>
      <c r="U645" s="376"/>
      <c r="V645" s="376"/>
      <c r="W645" s="377"/>
      <c r="X645" s="376"/>
      <c r="Y645" s="377"/>
      <c r="Z645" s="376"/>
      <c r="AA645" s="377"/>
      <c r="AB645" s="376"/>
      <c r="AC645" s="377"/>
      <c r="AD645" s="378"/>
    </row>
    <row r="646" spans="1:30" s="379" customFormat="1" x14ac:dyDescent="0.25">
      <c r="A646" s="2"/>
      <c r="B646" s="2"/>
      <c r="C646" s="2"/>
      <c r="D646" s="2"/>
      <c r="E646" s="2"/>
      <c r="F646" s="2"/>
      <c r="G646" s="2"/>
      <c r="H646" s="2"/>
      <c r="I646" s="2"/>
      <c r="J646" s="644"/>
      <c r="K646" s="644"/>
      <c r="L646" s="644"/>
      <c r="M646" s="644"/>
      <c r="N646" s="644"/>
      <c r="O646" s="644"/>
      <c r="P646" s="644"/>
      <c r="Q646" s="376"/>
      <c r="R646" s="376"/>
      <c r="S646" s="376"/>
      <c r="T646" s="376"/>
      <c r="U646" s="376"/>
      <c r="V646" s="376"/>
      <c r="W646" s="377"/>
      <c r="X646" s="376"/>
      <c r="Y646" s="377"/>
      <c r="Z646" s="376"/>
      <c r="AA646" s="377"/>
      <c r="AB646" s="376"/>
      <c r="AC646" s="377"/>
      <c r="AD646" s="378"/>
    </row>
    <row r="647" spans="1:30" s="379" customFormat="1" x14ac:dyDescent="0.25">
      <c r="A647" s="2"/>
      <c r="B647" s="2"/>
      <c r="C647" s="2"/>
      <c r="D647" s="2"/>
      <c r="E647" s="2"/>
      <c r="F647" s="2"/>
      <c r="G647" s="2"/>
      <c r="H647" s="2"/>
      <c r="I647" s="2"/>
      <c r="J647" s="644"/>
      <c r="K647" s="644"/>
      <c r="L647" s="644"/>
      <c r="M647" s="644"/>
      <c r="N647" s="644"/>
      <c r="O647" s="644"/>
      <c r="P647" s="644"/>
      <c r="Q647" s="376"/>
      <c r="R647" s="376"/>
      <c r="S647" s="376"/>
      <c r="T647" s="376"/>
      <c r="U647" s="376"/>
      <c r="V647" s="376"/>
      <c r="W647" s="377"/>
      <c r="X647" s="376"/>
      <c r="Y647" s="377"/>
      <c r="Z647" s="376"/>
      <c r="AA647" s="377"/>
      <c r="AB647" s="376"/>
      <c r="AC647" s="377"/>
      <c r="AD647" s="378"/>
    </row>
    <row r="648" spans="1:30" s="379" customFormat="1" x14ac:dyDescent="0.25">
      <c r="A648" s="2"/>
      <c r="B648" s="2"/>
      <c r="C648" s="2"/>
      <c r="D648" s="2"/>
      <c r="E648" s="2"/>
      <c r="F648" s="2"/>
      <c r="G648" s="2"/>
      <c r="H648" s="2"/>
      <c r="I648" s="2"/>
      <c r="J648" s="644"/>
      <c r="K648" s="644"/>
      <c r="L648" s="644"/>
      <c r="M648" s="644"/>
      <c r="N648" s="644"/>
      <c r="O648" s="644"/>
      <c r="P648" s="644"/>
      <c r="Q648" s="376"/>
      <c r="R648" s="376"/>
      <c r="S648" s="376"/>
      <c r="T648" s="376"/>
      <c r="U648" s="376"/>
      <c r="V648" s="376"/>
      <c r="W648" s="377"/>
      <c r="X648" s="376"/>
      <c r="Y648" s="377"/>
      <c r="Z648" s="376"/>
      <c r="AA648" s="377"/>
      <c r="AB648" s="376"/>
      <c r="AC648" s="377"/>
      <c r="AD648" s="378"/>
    </row>
    <row r="649" spans="1:30" s="379" customFormat="1" x14ac:dyDescent="0.25">
      <c r="A649" s="2"/>
      <c r="B649" s="2"/>
      <c r="C649" s="2"/>
      <c r="D649" s="2"/>
      <c r="E649" s="2"/>
      <c r="F649" s="2"/>
      <c r="G649" s="2"/>
      <c r="H649" s="2"/>
      <c r="I649" s="2"/>
      <c r="J649" s="644"/>
      <c r="K649" s="644"/>
      <c r="L649" s="644"/>
      <c r="M649" s="644"/>
      <c r="N649" s="644"/>
      <c r="O649" s="644"/>
      <c r="P649" s="644"/>
      <c r="Q649" s="376"/>
      <c r="R649" s="376"/>
      <c r="S649" s="376"/>
      <c r="T649" s="376"/>
      <c r="U649" s="376"/>
      <c r="V649" s="376"/>
      <c r="W649" s="377"/>
      <c r="X649" s="376"/>
      <c r="Y649" s="377"/>
      <c r="Z649" s="376"/>
      <c r="AA649" s="377"/>
      <c r="AB649" s="376"/>
      <c r="AC649" s="377"/>
      <c r="AD649" s="378"/>
    </row>
    <row r="650" spans="1:30" s="379" customFormat="1" x14ac:dyDescent="0.25">
      <c r="A650" s="2"/>
      <c r="B650" s="2"/>
      <c r="C650" s="2"/>
      <c r="D650" s="2"/>
      <c r="E650" s="2"/>
      <c r="F650" s="2"/>
      <c r="G650" s="2"/>
      <c r="H650" s="2"/>
      <c r="I650" s="2"/>
      <c r="J650" s="644"/>
      <c r="K650" s="644"/>
      <c r="L650" s="644"/>
      <c r="M650" s="644"/>
      <c r="N650" s="644"/>
      <c r="O650" s="644"/>
      <c r="P650" s="644"/>
      <c r="Q650" s="376"/>
      <c r="R650" s="376"/>
      <c r="S650" s="376"/>
      <c r="T650" s="376"/>
      <c r="U650" s="376"/>
      <c r="V650" s="376"/>
      <c r="W650" s="377"/>
      <c r="X650" s="376"/>
      <c r="Y650" s="377"/>
      <c r="Z650" s="376"/>
      <c r="AA650" s="377"/>
      <c r="AB650" s="376"/>
      <c r="AC650" s="377"/>
      <c r="AD650" s="378"/>
    </row>
    <row r="651" spans="1:30" s="379" customFormat="1" x14ac:dyDescent="0.25">
      <c r="A651" s="2"/>
      <c r="B651" s="2"/>
      <c r="C651" s="2"/>
      <c r="D651" s="2"/>
      <c r="E651" s="2"/>
      <c r="F651" s="2"/>
      <c r="G651" s="2"/>
      <c r="H651" s="2"/>
      <c r="I651" s="2"/>
      <c r="J651" s="644"/>
      <c r="K651" s="644"/>
      <c r="L651" s="644"/>
      <c r="M651" s="644"/>
      <c r="N651" s="644"/>
      <c r="O651" s="644"/>
      <c r="P651" s="644"/>
      <c r="Q651" s="376"/>
      <c r="R651" s="376"/>
      <c r="S651" s="376"/>
      <c r="T651" s="376"/>
      <c r="U651" s="376"/>
      <c r="V651" s="376"/>
      <c r="W651" s="377"/>
      <c r="X651" s="376"/>
      <c r="Y651" s="377"/>
      <c r="Z651" s="376"/>
      <c r="AA651" s="377"/>
      <c r="AB651" s="376"/>
      <c r="AC651" s="377"/>
      <c r="AD651" s="378"/>
    </row>
    <row r="652" spans="1:30" s="379" customFormat="1" x14ac:dyDescent="0.25">
      <c r="A652" s="2"/>
      <c r="B652" s="2"/>
      <c r="C652" s="2"/>
      <c r="D652" s="2"/>
      <c r="E652" s="2"/>
      <c r="F652" s="2"/>
      <c r="G652" s="2"/>
      <c r="H652" s="2"/>
      <c r="I652" s="2"/>
      <c r="J652" s="644"/>
      <c r="K652" s="644"/>
      <c r="L652" s="644"/>
      <c r="M652" s="644"/>
      <c r="N652" s="644"/>
      <c r="O652" s="644"/>
      <c r="P652" s="644"/>
      <c r="Q652" s="376"/>
      <c r="R652" s="376"/>
      <c r="S652" s="376"/>
      <c r="T652" s="376"/>
      <c r="U652" s="376"/>
      <c r="V652" s="376"/>
      <c r="W652" s="377"/>
      <c r="X652" s="376"/>
      <c r="Y652" s="377"/>
      <c r="Z652" s="376"/>
      <c r="AA652" s="377"/>
      <c r="AB652" s="376"/>
      <c r="AC652" s="377"/>
      <c r="AD652" s="378"/>
    </row>
    <row r="653" spans="1:30" s="379" customFormat="1" x14ac:dyDescent="0.25">
      <c r="A653" s="2"/>
      <c r="B653" s="2"/>
      <c r="C653" s="2"/>
      <c r="D653" s="2"/>
      <c r="E653" s="2"/>
      <c r="F653" s="2"/>
      <c r="G653" s="2"/>
      <c r="H653" s="2"/>
      <c r="I653" s="2"/>
      <c r="J653" s="644"/>
      <c r="K653" s="644"/>
      <c r="L653" s="644"/>
      <c r="M653" s="644"/>
      <c r="N653" s="644"/>
      <c r="O653" s="644"/>
      <c r="P653" s="644"/>
      <c r="Q653" s="376"/>
      <c r="R653" s="376"/>
      <c r="S653" s="376"/>
      <c r="T653" s="376"/>
      <c r="U653" s="376"/>
      <c r="V653" s="376"/>
      <c r="W653" s="377"/>
      <c r="X653" s="376"/>
      <c r="Y653" s="377"/>
      <c r="Z653" s="376"/>
      <c r="AA653" s="377"/>
      <c r="AB653" s="376"/>
      <c r="AC653" s="377"/>
      <c r="AD653" s="378"/>
    </row>
    <row r="654" spans="1:30" s="379" customFormat="1" x14ac:dyDescent="0.25">
      <c r="A654" s="2"/>
      <c r="B654" s="2"/>
      <c r="C654" s="2"/>
      <c r="D654" s="2"/>
      <c r="E654" s="2"/>
      <c r="F654" s="2"/>
      <c r="G654" s="2"/>
      <c r="H654" s="2"/>
      <c r="I654" s="2"/>
      <c r="J654" s="644"/>
      <c r="K654" s="644"/>
      <c r="L654" s="644"/>
      <c r="M654" s="644"/>
      <c r="N654" s="644"/>
      <c r="O654" s="644"/>
      <c r="P654" s="644"/>
      <c r="Q654" s="376"/>
      <c r="R654" s="376"/>
      <c r="S654" s="376"/>
      <c r="T654" s="376"/>
      <c r="U654" s="376"/>
      <c r="V654" s="376"/>
      <c r="W654" s="377"/>
      <c r="X654" s="376"/>
      <c r="Y654" s="377"/>
      <c r="Z654" s="376"/>
      <c r="AA654" s="377"/>
      <c r="AB654" s="376"/>
      <c r="AC654" s="377"/>
      <c r="AD654" s="378"/>
    </row>
    <row r="655" spans="1:30" s="379" customFormat="1" x14ac:dyDescent="0.25">
      <c r="A655" s="2"/>
      <c r="B655" s="2"/>
      <c r="C655" s="2"/>
      <c r="D655" s="2"/>
      <c r="E655" s="2"/>
      <c r="F655" s="2"/>
      <c r="G655" s="2"/>
      <c r="H655" s="2"/>
      <c r="I655" s="2"/>
      <c r="J655" s="644"/>
      <c r="K655" s="644"/>
      <c r="L655" s="644"/>
      <c r="M655" s="644"/>
      <c r="N655" s="644"/>
      <c r="O655" s="644"/>
      <c r="P655" s="644"/>
      <c r="Q655" s="376"/>
      <c r="R655" s="376"/>
      <c r="S655" s="376"/>
      <c r="T655" s="376"/>
      <c r="U655" s="376"/>
      <c r="V655" s="376"/>
      <c r="W655" s="377"/>
      <c r="X655" s="376"/>
      <c r="Y655" s="377"/>
      <c r="Z655" s="376"/>
      <c r="AA655" s="377"/>
      <c r="AB655" s="376"/>
      <c r="AC655" s="377"/>
      <c r="AD655" s="378"/>
    </row>
    <row r="656" spans="1:30" s="379" customFormat="1" x14ac:dyDescent="0.25">
      <c r="A656" s="2"/>
      <c r="B656" s="2"/>
      <c r="C656" s="2"/>
      <c r="D656" s="2"/>
      <c r="E656" s="2"/>
      <c r="F656" s="2"/>
      <c r="G656" s="2"/>
      <c r="H656" s="2"/>
      <c r="I656" s="2"/>
      <c r="J656" s="644"/>
      <c r="K656" s="644"/>
      <c r="L656" s="644"/>
      <c r="M656" s="644"/>
      <c r="N656" s="644"/>
      <c r="O656" s="644"/>
      <c r="P656" s="644"/>
      <c r="Q656" s="376"/>
      <c r="R656" s="376"/>
      <c r="S656" s="376"/>
      <c r="T656" s="376"/>
      <c r="U656" s="376"/>
      <c r="V656" s="376"/>
      <c r="W656" s="377"/>
      <c r="X656" s="376"/>
      <c r="Y656" s="377"/>
      <c r="Z656" s="376"/>
      <c r="AA656" s="377"/>
      <c r="AB656" s="376"/>
      <c r="AC656" s="377"/>
      <c r="AD656" s="378"/>
    </row>
    <row r="657" spans="1:30" s="379" customFormat="1" x14ac:dyDescent="0.25">
      <c r="A657" s="2"/>
      <c r="B657" s="2"/>
      <c r="C657" s="2"/>
      <c r="D657" s="2"/>
      <c r="E657" s="2"/>
      <c r="F657" s="2"/>
      <c r="G657" s="2"/>
      <c r="H657" s="2"/>
      <c r="I657" s="2"/>
      <c r="J657" s="644"/>
      <c r="K657" s="644"/>
      <c r="L657" s="644"/>
      <c r="M657" s="644"/>
      <c r="N657" s="644"/>
      <c r="O657" s="644"/>
      <c r="P657" s="644"/>
      <c r="Q657" s="376"/>
      <c r="R657" s="376"/>
      <c r="S657" s="376"/>
      <c r="T657" s="376"/>
      <c r="U657" s="376"/>
      <c r="V657" s="376"/>
      <c r="W657" s="377"/>
      <c r="X657" s="376"/>
      <c r="Y657" s="377"/>
      <c r="Z657" s="376"/>
      <c r="AA657" s="377"/>
      <c r="AB657" s="376"/>
      <c r="AC657" s="377"/>
      <c r="AD657" s="378"/>
    </row>
    <row r="658" spans="1:30" s="379" customFormat="1" x14ac:dyDescent="0.25">
      <c r="A658" s="2"/>
      <c r="B658" s="2"/>
      <c r="C658" s="2"/>
      <c r="D658" s="2"/>
      <c r="E658" s="2"/>
      <c r="F658" s="2"/>
      <c r="G658" s="2"/>
      <c r="H658" s="2"/>
      <c r="I658" s="2"/>
      <c r="J658" s="644"/>
      <c r="K658" s="644"/>
      <c r="L658" s="644"/>
      <c r="M658" s="644"/>
      <c r="N658" s="644"/>
      <c r="O658" s="644"/>
      <c r="P658" s="644"/>
      <c r="Q658" s="376"/>
      <c r="R658" s="376"/>
      <c r="S658" s="376"/>
      <c r="T658" s="376"/>
      <c r="U658" s="376"/>
      <c r="V658" s="376"/>
      <c r="W658" s="377"/>
      <c r="X658" s="376"/>
      <c r="Y658" s="377"/>
      <c r="Z658" s="376"/>
      <c r="AA658" s="377"/>
      <c r="AB658" s="376"/>
      <c r="AC658" s="377"/>
      <c r="AD658" s="378"/>
    </row>
    <row r="659" spans="1:30" s="379" customFormat="1" x14ac:dyDescent="0.25">
      <c r="A659" s="2"/>
      <c r="B659" s="2"/>
      <c r="C659" s="2"/>
      <c r="D659" s="2"/>
      <c r="E659" s="2"/>
      <c r="F659" s="2"/>
      <c r="G659" s="2"/>
      <c r="H659" s="2"/>
      <c r="I659" s="2"/>
      <c r="J659" s="644"/>
      <c r="K659" s="644"/>
      <c r="L659" s="644"/>
      <c r="M659" s="644"/>
      <c r="N659" s="644"/>
      <c r="O659" s="644"/>
      <c r="P659" s="644"/>
      <c r="Q659" s="376"/>
      <c r="R659" s="376"/>
      <c r="S659" s="376"/>
      <c r="T659" s="376"/>
      <c r="U659" s="376"/>
      <c r="V659" s="376"/>
      <c r="W659" s="377"/>
      <c r="X659" s="376"/>
      <c r="Y659" s="377"/>
      <c r="Z659" s="376"/>
      <c r="AA659" s="377"/>
      <c r="AB659" s="376"/>
      <c r="AC659" s="377"/>
      <c r="AD659" s="378"/>
    </row>
    <row r="660" spans="1:30" s="379" customFormat="1" x14ac:dyDescent="0.25">
      <c r="A660" s="2"/>
      <c r="B660" s="2"/>
      <c r="C660" s="2"/>
      <c r="D660" s="2"/>
      <c r="E660" s="2"/>
      <c r="F660" s="2"/>
      <c r="G660" s="2"/>
      <c r="H660" s="2"/>
      <c r="I660" s="2"/>
      <c r="J660" s="644"/>
      <c r="K660" s="644"/>
      <c r="L660" s="644"/>
      <c r="M660" s="644"/>
      <c r="N660" s="644"/>
      <c r="O660" s="644"/>
      <c r="P660" s="644"/>
      <c r="Q660" s="376"/>
      <c r="R660" s="376"/>
      <c r="S660" s="376"/>
      <c r="T660" s="376"/>
      <c r="U660" s="376"/>
      <c r="V660" s="376"/>
      <c r="W660" s="377"/>
      <c r="X660" s="376"/>
      <c r="Y660" s="377"/>
      <c r="Z660" s="376"/>
      <c r="AA660" s="377"/>
      <c r="AB660" s="376"/>
      <c r="AC660" s="377"/>
      <c r="AD660" s="378"/>
    </row>
    <row r="661" spans="1:30" s="379" customFormat="1" x14ac:dyDescent="0.25">
      <c r="A661" s="2"/>
      <c r="B661" s="2"/>
      <c r="C661" s="2"/>
      <c r="D661" s="2"/>
      <c r="E661" s="2"/>
      <c r="F661" s="2"/>
      <c r="G661" s="2"/>
      <c r="H661" s="2"/>
      <c r="I661" s="2"/>
      <c r="J661" s="644"/>
      <c r="K661" s="644"/>
      <c r="L661" s="644"/>
      <c r="M661" s="644"/>
      <c r="N661" s="644"/>
      <c r="O661" s="644"/>
      <c r="P661" s="644"/>
      <c r="Q661" s="376"/>
      <c r="R661" s="376"/>
      <c r="S661" s="376"/>
      <c r="T661" s="376"/>
      <c r="U661" s="376"/>
      <c r="V661" s="376"/>
      <c r="W661" s="377"/>
      <c r="X661" s="376"/>
      <c r="Y661" s="377"/>
      <c r="Z661" s="376"/>
      <c r="AA661" s="377"/>
      <c r="AB661" s="376"/>
      <c r="AC661" s="377"/>
      <c r="AD661" s="378"/>
    </row>
    <row r="662" spans="1:30" s="379" customFormat="1" x14ac:dyDescent="0.25">
      <c r="A662" s="2"/>
      <c r="B662" s="2"/>
      <c r="C662" s="2"/>
      <c r="D662" s="2"/>
      <c r="E662" s="2"/>
      <c r="F662" s="2"/>
      <c r="G662" s="2"/>
      <c r="H662" s="2"/>
      <c r="I662" s="2"/>
      <c r="J662" s="644"/>
      <c r="K662" s="644"/>
      <c r="L662" s="644"/>
      <c r="M662" s="644"/>
      <c r="N662" s="644"/>
      <c r="O662" s="644"/>
      <c r="P662" s="644"/>
      <c r="Q662" s="376"/>
      <c r="R662" s="376"/>
      <c r="S662" s="376"/>
      <c r="T662" s="376"/>
      <c r="U662" s="376"/>
      <c r="V662" s="376"/>
      <c r="W662" s="377"/>
      <c r="X662" s="376"/>
      <c r="Y662" s="377"/>
      <c r="Z662" s="376"/>
      <c r="AA662" s="377"/>
      <c r="AB662" s="376"/>
      <c r="AC662" s="377"/>
      <c r="AD662" s="378"/>
    </row>
    <row r="663" spans="1:30" s="379" customFormat="1" x14ac:dyDescent="0.25">
      <c r="A663" s="2"/>
      <c r="B663" s="2"/>
      <c r="C663" s="2"/>
      <c r="D663" s="2"/>
      <c r="E663" s="2"/>
      <c r="F663" s="2"/>
      <c r="G663" s="2"/>
      <c r="H663" s="2"/>
      <c r="I663" s="2"/>
      <c r="J663" s="644"/>
      <c r="K663" s="644"/>
      <c r="L663" s="644"/>
      <c r="M663" s="644"/>
      <c r="N663" s="644"/>
      <c r="O663" s="644"/>
      <c r="P663" s="644"/>
      <c r="Q663" s="376"/>
      <c r="R663" s="376"/>
      <c r="S663" s="376"/>
      <c r="T663" s="376"/>
      <c r="U663" s="376"/>
      <c r="V663" s="376"/>
      <c r="W663" s="377"/>
      <c r="X663" s="376"/>
      <c r="Y663" s="377"/>
      <c r="Z663" s="376"/>
      <c r="AA663" s="377"/>
      <c r="AB663" s="376"/>
      <c r="AC663" s="377"/>
      <c r="AD663" s="378"/>
    </row>
    <row r="664" spans="1:30" s="379" customFormat="1" x14ac:dyDescent="0.25">
      <c r="A664" s="2"/>
      <c r="B664" s="2"/>
      <c r="C664" s="2"/>
      <c r="D664" s="2"/>
      <c r="E664" s="2"/>
      <c r="F664" s="2"/>
      <c r="G664" s="2"/>
      <c r="H664" s="2"/>
      <c r="I664" s="2"/>
      <c r="J664" s="644"/>
      <c r="K664" s="644"/>
      <c r="L664" s="644"/>
      <c r="M664" s="644"/>
      <c r="N664" s="644"/>
      <c r="O664" s="644"/>
      <c r="P664" s="644"/>
      <c r="Q664" s="376"/>
      <c r="R664" s="376"/>
      <c r="S664" s="376"/>
      <c r="T664" s="376"/>
      <c r="U664" s="376"/>
      <c r="V664" s="376"/>
      <c r="W664" s="377"/>
      <c r="X664" s="376"/>
      <c r="Y664" s="377"/>
      <c r="Z664" s="376"/>
      <c r="AA664" s="377"/>
      <c r="AB664" s="376"/>
      <c r="AC664" s="377"/>
      <c r="AD664" s="378"/>
    </row>
    <row r="665" spans="1:30" s="379" customFormat="1" x14ac:dyDescent="0.25">
      <c r="A665" s="2"/>
      <c r="B665" s="2"/>
      <c r="C665" s="2"/>
      <c r="D665" s="2"/>
      <c r="E665" s="2"/>
      <c r="F665" s="2"/>
      <c r="G665" s="2"/>
      <c r="H665" s="2"/>
      <c r="I665" s="2"/>
      <c r="J665" s="644"/>
      <c r="K665" s="644"/>
      <c r="L665" s="644"/>
      <c r="M665" s="644"/>
      <c r="N665" s="644"/>
      <c r="O665" s="644"/>
      <c r="P665" s="644"/>
      <c r="Q665" s="376"/>
      <c r="R665" s="376"/>
      <c r="S665" s="376"/>
      <c r="T665" s="376"/>
      <c r="U665" s="376"/>
      <c r="V665" s="376"/>
      <c r="W665" s="377"/>
      <c r="X665" s="376"/>
      <c r="Y665" s="377"/>
      <c r="Z665" s="376"/>
      <c r="AA665" s="377"/>
      <c r="AB665" s="376"/>
      <c r="AC665" s="377"/>
      <c r="AD665" s="378"/>
    </row>
    <row r="666" spans="1:30" s="379" customFormat="1" x14ac:dyDescent="0.25">
      <c r="A666" s="2"/>
      <c r="B666" s="2"/>
      <c r="C666" s="2"/>
      <c r="D666" s="2"/>
      <c r="E666" s="2"/>
      <c r="F666" s="2"/>
      <c r="G666" s="2"/>
      <c r="H666" s="2"/>
      <c r="I666" s="2"/>
      <c r="J666" s="644"/>
      <c r="K666" s="644"/>
      <c r="L666" s="644"/>
      <c r="M666" s="644"/>
      <c r="N666" s="644"/>
      <c r="O666" s="644"/>
      <c r="P666" s="644"/>
      <c r="Q666" s="376"/>
      <c r="R666" s="376"/>
      <c r="S666" s="376"/>
      <c r="T666" s="376"/>
      <c r="U666" s="376"/>
      <c r="V666" s="376"/>
      <c r="W666" s="377"/>
      <c r="X666" s="376"/>
      <c r="Y666" s="377"/>
      <c r="Z666" s="376"/>
      <c r="AA666" s="377"/>
      <c r="AB666" s="376"/>
      <c r="AC666" s="377"/>
      <c r="AD666" s="378"/>
    </row>
    <row r="667" spans="1:30" s="379" customFormat="1" x14ac:dyDescent="0.25">
      <c r="A667" s="2"/>
      <c r="B667" s="2"/>
      <c r="C667" s="2"/>
      <c r="D667" s="2"/>
      <c r="E667" s="2"/>
      <c r="F667" s="2"/>
      <c r="G667" s="2"/>
      <c r="H667" s="2"/>
      <c r="I667" s="2"/>
      <c r="J667" s="644"/>
      <c r="K667" s="644"/>
      <c r="L667" s="644"/>
      <c r="M667" s="644"/>
      <c r="N667" s="644"/>
      <c r="O667" s="644"/>
      <c r="P667" s="644"/>
      <c r="Q667" s="376"/>
      <c r="R667" s="376"/>
      <c r="S667" s="376"/>
      <c r="T667" s="376"/>
      <c r="U667" s="376"/>
      <c r="V667" s="376"/>
      <c r="W667" s="377"/>
      <c r="X667" s="376"/>
      <c r="Y667" s="377"/>
      <c r="Z667" s="376"/>
      <c r="AA667" s="377"/>
      <c r="AB667" s="376"/>
      <c r="AC667" s="377"/>
      <c r="AD667" s="378"/>
    </row>
    <row r="668" spans="1:30" s="379" customFormat="1" x14ac:dyDescent="0.25">
      <c r="A668" s="2"/>
      <c r="B668" s="2"/>
      <c r="C668" s="2"/>
      <c r="D668" s="2"/>
      <c r="E668" s="2"/>
      <c r="F668" s="2"/>
      <c r="G668" s="2"/>
      <c r="H668" s="2"/>
      <c r="I668" s="2"/>
      <c r="J668" s="644"/>
      <c r="K668" s="644"/>
      <c r="L668" s="644"/>
      <c r="M668" s="644"/>
      <c r="N668" s="644"/>
      <c r="O668" s="644"/>
      <c r="P668" s="644"/>
      <c r="Q668" s="376"/>
      <c r="R668" s="376"/>
      <c r="S668" s="376"/>
      <c r="T668" s="376"/>
      <c r="U668" s="376"/>
      <c r="V668" s="376"/>
      <c r="W668" s="377"/>
      <c r="X668" s="376"/>
      <c r="Y668" s="377"/>
      <c r="Z668" s="376"/>
      <c r="AA668" s="377"/>
      <c r="AB668" s="376"/>
      <c r="AC668" s="377"/>
      <c r="AD668" s="378"/>
    </row>
    <row r="669" spans="1:30" s="379" customFormat="1" x14ac:dyDescent="0.25">
      <c r="A669" s="2"/>
      <c r="B669" s="2"/>
      <c r="C669" s="2"/>
      <c r="D669" s="2"/>
      <c r="E669" s="2"/>
      <c r="F669" s="2"/>
      <c r="G669" s="2"/>
      <c r="H669" s="2"/>
      <c r="I669" s="2"/>
      <c r="J669" s="644"/>
      <c r="K669" s="644"/>
      <c r="L669" s="644"/>
      <c r="M669" s="644"/>
      <c r="N669" s="644"/>
      <c r="O669" s="644"/>
      <c r="P669" s="644"/>
      <c r="Q669" s="376"/>
      <c r="R669" s="376"/>
      <c r="S669" s="376"/>
      <c r="T669" s="376"/>
      <c r="U669" s="376"/>
      <c r="V669" s="376"/>
      <c r="W669" s="377"/>
      <c r="X669" s="376"/>
      <c r="Y669" s="377"/>
      <c r="Z669" s="376"/>
      <c r="AA669" s="377"/>
      <c r="AB669" s="376"/>
      <c r="AC669" s="377"/>
      <c r="AD669" s="378"/>
    </row>
    <row r="670" spans="1:30" s="379" customFormat="1" x14ac:dyDescent="0.25">
      <c r="A670" s="2"/>
      <c r="B670" s="2"/>
      <c r="C670" s="2"/>
      <c r="D670" s="2"/>
      <c r="E670" s="2"/>
      <c r="F670" s="2"/>
      <c r="G670" s="2"/>
      <c r="H670" s="2"/>
      <c r="I670" s="2"/>
      <c r="J670" s="644"/>
      <c r="K670" s="644"/>
      <c r="L670" s="644"/>
      <c r="M670" s="644"/>
      <c r="N670" s="644"/>
      <c r="O670" s="644"/>
      <c r="P670" s="644"/>
      <c r="Q670" s="376"/>
      <c r="R670" s="376"/>
      <c r="S670" s="376"/>
      <c r="T670" s="376"/>
      <c r="U670" s="376"/>
      <c r="V670" s="376"/>
      <c r="W670" s="377"/>
      <c r="X670" s="376"/>
      <c r="Y670" s="377"/>
      <c r="Z670" s="376"/>
      <c r="AA670" s="377"/>
      <c r="AB670" s="376"/>
      <c r="AC670" s="377"/>
      <c r="AD670" s="378"/>
    </row>
    <row r="671" spans="1:30" s="379" customFormat="1" x14ac:dyDescent="0.25">
      <c r="A671" s="2"/>
      <c r="B671" s="2"/>
      <c r="C671" s="2"/>
      <c r="D671" s="2"/>
      <c r="E671" s="2"/>
      <c r="F671" s="2"/>
      <c r="G671" s="2"/>
      <c r="H671" s="2"/>
      <c r="I671" s="2"/>
      <c r="J671" s="644"/>
      <c r="K671" s="644"/>
      <c r="L671" s="644"/>
      <c r="M671" s="644"/>
      <c r="N671" s="644"/>
      <c r="O671" s="644"/>
      <c r="P671" s="644"/>
      <c r="Q671" s="376"/>
      <c r="R671" s="376"/>
      <c r="S671" s="376"/>
      <c r="T671" s="376"/>
      <c r="U671" s="376"/>
      <c r="V671" s="376"/>
      <c r="W671" s="377"/>
      <c r="X671" s="376"/>
      <c r="Y671" s="377"/>
      <c r="Z671" s="376"/>
      <c r="AA671" s="377"/>
      <c r="AB671" s="376"/>
      <c r="AC671" s="377"/>
      <c r="AD671" s="378"/>
    </row>
    <row r="672" spans="1:30" s="379" customFormat="1" x14ac:dyDescent="0.25">
      <c r="A672" s="2"/>
      <c r="B672" s="2"/>
      <c r="C672" s="2"/>
      <c r="D672" s="2"/>
      <c r="E672" s="2"/>
      <c r="F672" s="2"/>
      <c r="G672" s="2"/>
      <c r="H672" s="2"/>
      <c r="I672" s="2"/>
      <c r="J672" s="644"/>
      <c r="K672" s="644"/>
      <c r="L672" s="644"/>
      <c r="M672" s="644"/>
      <c r="N672" s="644"/>
      <c r="O672" s="644"/>
      <c r="P672" s="644"/>
      <c r="Q672" s="376"/>
      <c r="R672" s="376"/>
      <c r="S672" s="376"/>
      <c r="T672" s="376"/>
      <c r="U672" s="376"/>
      <c r="V672" s="376"/>
      <c r="W672" s="377"/>
      <c r="X672" s="376"/>
      <c r="Y672" s="377"/>
      <c r="Z672" s="376"/>
      <c r="AA672" s="377"/>
      <c r="AB672" s="376"/>
      <c r="AC672" s="377"/>
      <c r="AD672" s="378"/>
    </row>
    <row r="673" spans="1:30" s="379" customFormat="1" x14ac:dyDescent="0.25">
      <c r="A673" s="2"/>
      <c r="B673" s="2"/>
      <c r="C673" s="2"/>
      <c r="D673" s="2"/>
      <c r="E673" s="2"/>
      <c r="F673" s="2"/>
      <c r="G673" s="2"/>
      <c r="H673" s="2"/>
      <c r="I673" s="2"/>
      <c r="J673" s="644"/>
      <c r="K673" s="644"/>
      <c r="L673" s="644"/>
      <c r="M673" s="644"/>
      <c r="N673" s="644"/>
      <c r="O673" s="644"/>
      <c r="P673" s="644"/>
      <c r="Q673" s="376"/>
      <c r="R673" s="376"/>
      <c r="S673" s="376"/>
      <c r="T673" s="376"/>
      <c r="U673" s="376"/>
      <c r="V673" s="376"/>
      <c r="W673" s="377"/>
      <c r="X673" s="376"/>
      <c r="Y673" s="377"/>
      <c r="Z673" s="376"/>
      <c r="AA673" s="377"/>
      <c r="AB673" s="376"/>
      <c r="AC673" s="377"/>
      <c r="AD673" s="378"/>
    </row>
    <row r="674" spans="1:30" s="379" customFormat="1" x14ac:dyDescent="0.25">
      <c r="A674" s="2"/>
      <c r="B674" s="2"/>
      <c r="C674" s="2"/>
      <c r="D674" s="2"/>
      <c r="E674" s="2"/>
      <c r="F674" s="2"/>
      <c r="G674" s="2"/>
      <c r="H674" s="2"/>
      <c r="I674" s="2"/>
      <c r="J674" s="644"/>
      <c r="K674" s="644"/>
      <c r="L674" s="644"/>
      <c r="M674" s="644"/>
      <c r="N674" s="644"/>
      <c r="O674" s="644"/>
      <c r="P674" s="644"/>
      <c r="Q674" s="376"/>
      <c r="R674" s="376"/>
      <c r="S674" s="376"/>
      <c r="T674" s="376"/>
      <c r="U674" s="376"/>
      <c r="V674" s="376"/>
      <c r="W674" s="377"/>
      <c r="X674" s="376"/>
      <c r="Y674" s="377"/>
      <c r="Z674" s="376"/>
      <c r="AA674" s="377"/>
      <c r="AB674" s="376"/>
      <c r="AC674" s="377"/>
      <c r="AD674" s="378"/>
    </row>
    <row r="675" spans="1:30" s="379" customFormat="1" x14ac:dyDescent="0.25">
      <c r="A675" s="2"/>
      <c r="B675" s="2"/>
      <c r="C675" s="2"/>
      <c r="D675" s="2"/>
      <c r="E675" s="2"/>
      <c r="F675" s="2"/>
      <c r="G675" s="2"/>
      <c r="H675" s="2"/>
      <c r="I675" s="2"/>
      <c r="J675" s="644"/>
      <c r="K675" s="644"/>
      <c r="L675" s="644"/>
      <c r="M675" s="644"/>
      <c r="N675" s="644"/>
      <c r="O675" s="644"/>
      <c r="P675" s="644"/>
      <c r="Q675" s="376"/>
      <c r="R675" s="376"/>
      <c r="S675" s="376"/>
      <c r="T675" s="376"/>
      <c r="U675" s="376"/>
      <c r="V675" s="376"/>
      <c r="W675" s="377"/>
      <c r="X675" s="376"/>
      <c r="Y675" s="377"/>
      <c r="Z675" s="376"/>
      <c r="AA675" s="377"/>
      <c r="AB675" s="376"/>
      <c r="AC675" s="377"/>
      <c r="AD675" s="378"/>
    </row>
    <row r="676" spans="1:30" s="379" customFormat="1" x14ac:dyDescent="0.25">
      <c r="A676" s="2"/>
      <c r="B676" s="2"/>
      <c r="C676" s="2"/>
      <c r="D676" s="2"/>
      <c r="E676" s="2"/>
      <c r="F676" s="2"/>
      <c r="G676" s="2"/>
      <c r="H676" s="2"/>
      <c r="I676" s="2"/>
      <c r="J676" s="644"/>
      <c r="K676" s="644"/>
      <c r="L676" s="644"/>
      <c r="M676" s="644"/>
      <c r="N676" s="644"/>
      <c r="O676" s="644"/>
      <c r="P676" s="644"/>
      <c r="Q676" s="376"/>
      <c r="R676" s="376"/>
      <c r="S676" s="376"/>
      <c r="T676" s="376"/>
      <c r="U676" s="376"/>
      <c r="V676" s="376"/>
      <c r="W676" s="377"/>
      <c r="X676" s="376"/>
      <c r="Y676" s="377"/>
      <c r="Z676" s="376"/>
      <c r="AA676" s="377"/>
      <c r="AB676" s="376"/>
      <c r="AC676" s="377"/>
      <c r="AD676" s="378"/>
    </row>
    <row r="677" spans="1:30" s="379" customFormat="1" x14ac:dyDescent="0.25">
      <c r="A677" s="2"/>
      <c r="B677" s="2"/>
      <c r="C677" s="2"/>
      <c r="D677" s="2"/>
      <c r="E677" s="2"/>
      <c r="F677" s="2"/>
      <c r="G677" s="2"/>
      <c r="H677" s="2"/>
      <c r="I677" s="2"/>
      <c r="J677" s="644"/>
      <c r="K677" s="644"/>
      <c r="L677" s="644"/>
      <c r="M677" s="644"/>
      <c r="N677" s="644"/>
      <c r="O677" s="644"/>
      <c r="P677" s="644"/>
      <c r="Q677" s="376"/>
      <c r="R677" s="376"/>
      <c r="S677" s="376"/>
      <c r="T677" s="376"/>
      <c r="U677" s="376"/>
      <c r="V677" s="376"/>
      <c r="W677" s="377"/>
      <c r="X677" s="376"/>
      <c r="Y677" s="377"/>
      <c r="Z677" s="376"/>
      <c r="AA677" s="377"/>
      <c r="AB677" s="376"/>
      <c r="AC677" s="377"/>
      <c r="AD677" s="378"/>
    </row>
  </sheetData>
  <mergeCells count="7">
    <mergeCell ref="AB2:AC2"/>
    <mergeCell ref="J2:P2"/>
    <mergeCell ref="Q2:R2"/>
    <mergeCell ref="S2:T2"/>
    <mergeCell ref="V2:W2"/>
    <mergeCell ref="X2:Y2"/>
    <mergeCell ref="Z2:AA2"/>
  </mergeCells>
  <conditionalFormatting sqref="U4:U104 U106:U112">
    <cfRule type="cellIs" dxfId="11" priority="1" operator="between">
      <formula>0.8</formula>
      <formula>"MAS"</formula>
    </cfRule>
    <cfRule type="cellIs" dxfId="10" priority="2" operator="between">
      <formula>0.7</formula>
      <formula>0.79</formula>
    </cfRule>
    <cfRule type="cellIs" dxfId="9" priority="3" operator="between">
      <formula>0.6</formula>
      <formula>0.69</formula>
    </cfRule>
    <cfRule type="cellIs" dxfId="8" priority="4" operator="between">
      <formula>0.6</formula>
      <formula>0.69</formula>
    </cfRule>
    <cfRule type="cellIs" dxfId="7" priority="5" operator="between">
      <formula>0.4</formula>
      <formula>0.59</formula>
    </cfRule>
    <cfRule type="cellIs" dxfId="6" priority="6" operator="between">
      <formula>0</formula>
      <formula>0.39</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GENERAL 2015-2025</vt:lpstr>
      <vt:lpstr>GRAFICA 2</vt:lpstr>
      <vt:lpstr>2015</vt:lpstr>
      <vt:lpstr>2016</vt:lpstr>
      <vt:lpstr>2017</vt:lpstr>
      <vt:lpstr>2018</vt:lpstr>
      <vt:lpstr>2019</vt:lpstr>
      <vt:lpstr>2020</vt:lpstr>
      <vt:lpstr>2021</vt:lpstr>
      <vt:lpstr>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dc:creator>
  <cp:lastModifiedBy>Laura</cp:lastModifiedBy>
  <cp:lastPrinted>2018-05-10T21:54:50Z</cp:lastPrinted>
  <dcterms:created xsi:type="dcterms:W3CDTF">2018-04-02T15:00:12Z</dcterms:created>
  <dcterms:modified xsi:type="dcterms:W3CDTF">2023-11-28T21:47:31Z</dcterms:modified>
</cp:coreProperties>
</file>