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152" activeTab="0"/>
  </bookViews>
  <sheets>
    <sheet name="POAI 2015 ASAMBLEA DEPTAL." sheetId="1" r:id="rId1"/>
    <sheet name="ESTRUCTURA POAI 2015" sheetId="2" r:id="rId2"/>
  </sheets>
  <definedNames>
    <definedName name="_xlnm.Print_Area" localSheetId="0">'POAI 2015 ASAMBLEA DEPTAL.'!$B$2:$N$584</definedName>
    <definedName name="_xlnm.Print_Titles" localSheetId="0">'POAI 2015 ASAMBLEA DEPTAL.'!$5:$8</definedName>
  </definedNames>
  <calcPr fullCalcOnLoad="1"/>
</workbook>
</file>

<file path=xl/comments2.xml><?xml version="1.0" encoding="utf-8"?>
<comments xmlns="http://schemas.openxmlformats.org/spreadsheetml/2006/main">
  <authors>
    <author>Maria Aleyda</author>
  </authors>
  <commentList>
    <comment ref="D7" authorId="0">
      <text>
        <r>
          <rPr>
            <sz val="8"/>
            <rFont val="Tahoma"/>
            <family val="2"/>
          </rPr>
          <t>Esta conformado por $7.032 millones de Inversión Directa y $1.635 de Indirecta, a ejecutar por Convenio con ESAQUIN S. A. y con la Promotora de Vivienda.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<sst xmlns="http://schemas.openxmlformats.org/spreadsheetml/2006/main" count="1199" uniqueCount="1071">
  <si>
    <t>POLITICA</t>
  </si>
  <si>
    <t xml:space="preserve">SOCIOCULTURAL </t>
  </si>
  <si>
    <t>1.1</t>
  </si>
  <si>
    <t>EDUCA LA ZONA Q SU CAPITAL HUMANO</t>
  </si>
  <si>
    <t>1.1.1</t>
  </si>
  <si>
    <t>MI MUNDO, MIS JUEGOS Y MIS LETRAS CON COBERTURA Y CALIDAD.</t>
  </si>
  <si>
    <t>1.1.2</t>
  </si>
  <si>
    <t>LA CALIDAD EDUCATIVA PERTINENTE PARA LA ZONA Q</t>
  </si>
  <si>
    <t>1.1.3</t>
  </si>
  <si>
    <t>COBERTURA EDUCATIVA PERTINENTE PARA EL CAPITAL HUMANO DE LA ZONA Q</t>
  </si>
  <si>
    <t>1.1.4</t>
  </si>
  <si>
    <t>PA’LANTE UNIVERSITARIOS EN LA ZONA Q JOVEN</t>
  </si>
  <si>
    <t>1.1.5</t>
  </si>
  <si>
    <t>MÁS PILOS Y MÁS INNOVACIÓN PARA EL CAPITAL HUMANO DE LA ZONA Q.</t>
  </si>
  <si>
    <t xml:space="preserve">INSTITUCIONAL </t>
  </si>
  <si>
    <t>5.20</t>
  </si>
  <si>
    <t>QUINDÍO UNA ADMINISTRACIÓN MODERNA Y EFICIENTE</t>
  </si>
  <si>
    <t>UN BUEN GOBIERNO CON CUENTAS CLARAS EN LA ADMINISTRACIÓNDE LA ZONA Q.</t>
  </si>
  <si>
    <t>5.20.102</t>
  </si>
  <si>
    <t>TOTAL</t>
  </si>
  <si>
    <t>APROPIACION RECURSOS PROPIOS</t>
  </si>
  <si>
    <t>ASIGNACIÓN $</t>
  </si>
  <si>
    <t>FUENTE</t>
  </si>
  <si>
    <t>MONO (35)</t>
  </si>
  <si>
    <t>SGP (25)</t>
  </si>
  <si>
    <t>SGP (25) CSF
SGP (26) SSF</t>
  </si>
  <si>
    <t>1.3</t>
  </si>
  <si>
    <t xml:space="preserve">VIVA QUINDÍO CULTURAL Y RECREATIVO </t>
  </si>
  <si>
    <t>1.3.39</t>
  </si>
  <si>
    <t>QUINDÍO DESCENTRALIZADO EN SU OFERTA CULTURAL - SISTEMA DEPARTAMENTAL DE CULTURA</t>
  </si>
  <si>
    <t>1.3.42</t>
  </si>
  <si>
    <t>RECONOCIMIENTO, APROPIACIÓN Y SALVAGUARDIA DEL PATRIMONIO CULTURAL</t>
  </si>
  <si>
    <t>1.3.41</t>
  </si>
  <si>
    <t>CULTURA CIUDADANA, POLÍTICA Y AMBIENTAL.</t>
  </si>
  <si>
    <t>E.P.C. (05)</t>
  </si>
  <si>
    <t>1.3.40</t>
  </si>
  <si>
    <t>ARTE, CULTURA Y EDUCACIÓN: UN CARNAVAL POR LA VIDA.</t>
  </si>
  <si>
    <t>SOCIOCULTURAL</t>
  </si>
  <si>
    <t>1.5</t>
  </si>
  <si>
    <t>QUINDÍO SIN MIEDO</t>
  </si>
  <si>
    <t>1.5.46</t>
  </si>
  <si>
    <t>SEGURIDAD CIUDADANA Y ORDEN PÚBLICO</t>
  </si>
  <si>
    <t>1.5.48</t>
  </si>
  <si>
    <t>QUINDÍO TERRITORIO DE CONVIVENCIA Y PAZ</t>
  </si>
  <si>
    <t>1.8.63</t>
  </si>
  <si>
    <t>MIS DERECHOS AL DERECHO</t>
  </si>
  <si>
    <t>AMBIENTE NATURAL</t>
  </si>
  <si>
    <t>4.18</t>
  </si>
  <si>
    <t>1 /2 AMBIENTE MÁS VIDA.</t>
  </si>
  <si>
    <t>4.18.97</t>
  </si>
  <si>
    <t>GESTIÓN DEL RIESGO POR AMENAZAS NATURALES Y ACTIVIDADES ANTRÓPICAS.</t>
  </si>
  <si>
    <t>INSTITUCIONAL</t>
  </si>
  <si>
    <t>5.21</t>
  </si>
  <si>
    <t>PARTICIPACIÓN COMUNITARIA</t>
  </si>
  <si>
    <t>5.21.103</t>
  </si>
  <si>
    <t>COMUNALES EN ACCIÓN</t>
  </si>
  <si>
    <t>SECRETARIA DEL INTERIOR</t>
  </si>
  <si>
    <t>1.2</t>
  </si>
  <si>
    <t xml:space="preserve">SALUD HUMANIZADA Y EQUITATIVA PARA TODOS </t>
  </si>
  <si>
    <t>1.2.37</t>
  </si>
  <si>
    <t>QUINDÍO POSITIVO.</t>
  </si>
  <si>
    <t>1.6</t>
  </si>
  <si>
    <t xml:space="preserve">EQUIDAD DE GÉNERO </t>
  </si>
  <si>
    <t>1.6.51</t>
  </si>
  <si>
    <t>MUJERES EN ACCIÓN</t>
  </si>
  <si>
    <t>1.7</t>
  </si>
  <si>
    <t xml:space="preserve">SI LA BANDERA ES UNA LA DIFERENCIA ES NINGUNA </t>
  </si>
  <si>
    <t>1.7.60</t>
  </si>
  <si>
    <t>ATENCIÓN INTEGRAL A LA POBLACIÓN INDÍGENA</t>
  </si>
  <si>
    <t>1.7.61</t>
  </si>
  <si>
    <t>ATENCIÓN INTEGRAL A LA POBLACIÓN AFRODESCENDIENTE</t>
  </si>
  <si>
    <t>1.7.62</t>
  </si>
  <si>
    <t>CAPACIDAD SIN LÍMITE.</t>
  </si>
  <si>
    <t>1.9</t>
  </si>
  <si>
    <t>PRIMERA INFANCIA, INFANCIA, ADOLESCENCIA, JUVENTUD Y FAMILIA.</t>
  </si>
  <si>
    <t>1.9.64</t>
  </si>
  <si>
    <t>PRIMERA INFANCIA, INFANCIA, ADOLESCENCIA Y FAMILIA</t>
  </si>
  <si>
    <t>1.9.69</t>
  </si>
  <si>
    <t>ZONA Q JÓVEN</t>
  </si>
  <si>
    <t>1.9.70</t>
  </si>
  <si>
    <t>FAMILIA INTEGRAL</t>
  </si>
  <si>
    <t>EPAM (06)</t>
  </si>
  <si>
    <t>1.10</t>
  </si>
  <si>
    <t>QUINDÍO PARA RETORNAR</t>
  </si>
  <si>
    <t>1.10.71</t>
  </si>
  <si>
    <t>MIGRACIÓN Y DESARROLLO</t>
  </si>
  <si>
    <t xml:space="preserve">AMBIENTE CONSTRUIDO </t>
  </si>
  <si>
    <t>3.16</t>
  </si>
  <si>
    <t>UN AS PARA EL ORDENAMIENTO RURAL, URBANO, EMPRESARIAL Y  COMPETITIVO</t>
  </si>
  <si>
    <t>3.16.86</t>
  </si>
  <si>
    <t>UN QUINDÍO PLANIFICADO INTEGRALMENTE.</t>
  </si>
  <si>
    <t>4.18.96</t>
  </si>
  <si>
    <t>GESTIÓN AMBIENTAL SECTORIAL Y URBANA</t>
  </si>
  <si>
    <t>5.20.99</t>
  </si>
  <si>
    <t>MODERNIZACIÓN ADMINISTRATIVA CON CALIDAD</t>
  </si>
  <si>
    <t>5.20.101</t>
  </si>
  <si>
    <t>PLANEACIÓN INCLUYENTE Y CON RESULTADOS</t>
  </si>
  <si>
    <t>SECRETARIA DE PLANEACION</t>
  </si>
  <si>
    <t>AMBIENTE CONSTRUIDO</t>
  </si>
  <si>
    <t>3.17</t>
  </si>
  <si>
    <t>INFRAESTRUCTURA PÚBLICA PARA EL DESARROLLO</t>
  </si>
  <si>
    <t>3.17.87</t>
  </si>
  <si>
    <t>VÍAS PARA EL DESARROLLO Y TRANSPORTE CON CALIDEZ Y CALIDAD</t>
  </si>
  <si>
    <t>ACPM (23)</t>
  </si>
  <si>
    <t>3.17.88</t>
  </si>
  <si>
    <t>SERVICIOS PÚBLICOS AL ALCANCE DE TODOS</t>
  </si>
  <si>
    <t>SGP (27)</t>
  </si>
  <si>
    <t>3.17.92</t>
  </si>
  <si>
    <t>SECRETARIA DE AGUAS E INFRAESTRUCTURA</t>
  </si>
  <si>
    <t>DIMENSIÓN ECONÓMICA</t>
  </si>
  <si>
    <t>2.11</t>
  </si>
  <si>
    <t>VOLVAMOS AL CAMPO</t>
  </si>
  <si>
    <t>2.11.72</t>
  </si>
  <si>
    <t>DESARROLLO RURAL</t>
  </si>
  <si>
    <t>2.11.73</t>
  </si>
  <si>
    <t>FORTALECIMIENTO DEL PAISAJE CAFETERO</t>
  </si>
  <si>
    <t>4.18.94</t>
  </si>
  <si>
    <t>GESTIÓN DE ÁREAS PROTEGIDAS Y RECURSOS HÍDRICOS</t>
  </si>
  <si>
    <t>R.0 (20) Ley de Tierras</t>
  </si>
  <si>
    <t>4.18.95</t>
  </si>
  <si>
    <t>BIODIVERSIDAD Y SERVICIOS ECOSISTÉMICOS</t>
  </si>
  <si>
    <t>4.19</t>
  </si>
  <si>
    <t xml:space="preserve">QUINDÍO PAISAJE CULTURAL CAFETERO </t>
  </si>
  <si>
    <t>4.19.98</t>
  </si>
  <si>
    <t>PLAN DE CONSERVACIÓN, RECUPERACIÓN Y PROTECCIÓN DEL PAISAJE EN LAS CABECERAS MUNICIPALES Y LOS ESPACIOS RURALES</t>
  </si>
  <si>
    <t>2.12</t>
  </si>
  <si>
    <t>UN AS PARA EL TRABAJO</t>
  </si>
  <si>
    <t>2.12.74</t>
  </si>
  <si>
    <t>EMPLEO Y EMPRENDIMIENTO</t>
  </si>
  <si>
    <t>2.13</t>
  </si>
  <si>
    <t>100% EMPRESAS FIRMES</t>
  </si>
  <si>
    <t>2.13.78</t>
  </si>
  <si>
    <t>FORTALECIMIENTO EMPRESARIAL</t>
  </si>
  <si>
    <t>2.13.80</t>
  </si>
  <si>
    <t>2.14</t>
  </si>
  <si>
    <t>2.14.81</t>
  </si>
  <si>
    <t>POSICIONAMIENTO DEL QUINDIO COMO DESTINO TURÍSTICO DE ENCANTO</t>
  </si>
  <si>
    <t>2.14.82</t>
  </si>
  <si>
    <t>CALIDAD TURÍSTICA</t>
  </si>
  <si>
    <t>2.14.83</t>
  </si>
  <si>
    <t>CLÚSTER DE TURISMO</t>
  </si>
  <si>
    <t>5.22</t>
  </si>
  <si>
    <t>FINANZAS FUERTES Y VIABLES</t>
  </si>
  <si>
    <t>5.22.106</t>
  </si>
  <si>
    <t>DEPARTAMENTO CON GESTIÓN TRANSPARENTE Y  HUMANIZADO DESDE LO PÚBLICO</t>
  </si>
  <si>
    <t>SECRETARIA PRIVADA</t>
  </si>
  <si>
    <t>SECRETARIA ADMINISTRATIVA</t>
  </si>
  <si>
    <t>EPD (04)</t>
  </si>
  <si>
    <t>5.22.104</t>
  </si>
  <si>
    <t>FORTALECIMIENTO DE LAS FINANZAS PÚBLICAS</t>
  </si>
  <si>
    <t>1.2.6</t>
  </si>
  <si>
    <t>SISTEMA DE SALUD HUMANIZADO, ACCESIBLE Y OPORTUNO</t>
  </si>
  <si>
    <t>1.2.9</t>
  </si>
  <si>
    <t>SISTEMA DE SALUD PREVENTIVO Y DE CONTROL</t>
  </si>
  <si>
    <t>1.2.38</t>
  </si>
  <si>
    <t>SISTEMA DE SALUD EQUITATIVO Y EFICIENTE</t>
  </si>
  <si>
    <t>SECRETARIA DE SALUD</t>
  </si>
  <si>
    <t>I. R (52)</t>
  </si>
  <si>
    <t>ORDINARIO
LIBRE DESTINACION</t>
  </si>
  <si>
    <t>FONDO RENTAS (15)</t>
  </si>
  <si>
    <t>SECRETARIA DE HACIENDA</t>
  </si>
  <si>
    <t>SECRETARIA DE EDUCACION</t>
  </si>
  <si>
    <t>DENOMINACION</t>
  </si>
  <si>
    <t>SECRETARIA DE CULTURA</t>
  </si>
  <si>
    <t>SECRETARIA DE FAMILIA Y DESARROLLO SOCIAL</t>
  </si>
  <si>
    <t>QUINDÍO POSITIVO</t>
  </si>
  <si>
    <t>SECRETARIA DE TURISMO</t>
  </si>
  <si>
    <t>SECRETARIA DE AGRICULTURA, DESARROLLO RURAL Y MEDIO AMBIENTE</t>
  </si>
  <si>
    <t>SECRETARÍA JURIDICA Y DE CONTRATACION</t>
  </si>
  <si>
    <t>REPRESENTACION JUDICIAL Y DEFENSA DEL DEPTO.</t>
  </si>
  <si>
    <t xml:space="preserve">INVERSION DIRECTA </t>
  </si>
  <si>
    <t>ASIGNACION RECURSOS NACIONALES</t>
  </si>
  <si>
    <t>RECURSOS ESPECIFICOS</t>
  </si>
  <si>
    <t xml:space="preserve">ASIGNACION $ </t>
  </si>
  <si>
    <t>PROGRAMA</t>
  </si>
  <si>
    <t>ESTRUCTURA DEL LAN DE DESARROLLO 2012-2015</t>
  </si>
  <si>
    <t>PLAN OPERATIVO ANUAL DE INVERSIONES VIGENCIA 2015</t>
  </si>
  <si>
    <t>Gobierno firme por un Quindío más humano, 2012-2015</t>
  </si>
  <si>
    <t>FUENTES DE FINANCIACION Y DESTINACION</t>
  </si>
  <si>
    <t>Fortalecimiento de la atención integral en el marco de la educación inicial para mi mundo mis juegos y mis letras en el Departamento, Quindío.</t>
  </si>
  <si>
    <t>1.1.1.1.P.1</t>
  </si>
  <si>
    <t>CODIGO DEL PROYECTO</t>
  </si>
  <si>
    <t>1.1.2.4.P.4</t>
  </si>
  <si>
    <t>Desarrollo de estrategias de evaluación de actores educativos e instituciones educativas en el Departamento del Quindío.</t>
  </si>
  <si>
    <t>1.1.2.4.P.5</t>
  </si>
  <si>
    <t>1.1.2.4.P.6</t>
  </si>
  <si>
    <t>1.1.2.4.P.7</t>
  </si>
  <si>
    <t>1.1.2.4.P.10</t>
  </si>
  <si>
    <t>1.1.2.4.P.8</t>
  </si>
  <si>
    <t>1.1.2.4.P.9</t>
  </si>
  <si>
    <t>1.1.2.4.P.11</t>
  </si>
  <si>
    <t>1.1.2.4.P.12</t>
  </si>
  <si>
    <t>1.1.2.5.P.13</t>
  </si>
  <si>
    <t>Fortalecimiento de la ciudadanía en todos los niveles y ciclos del sistema educativo en las instituciones del Departamento del Quindío.</t>
  </si>
  <si>
    <t>1.1.2.5.P.14</t>
  </si>
  <si>
    <t>1.1.2.5.P.15</t>
  </si>
  <si>
    <t>1.1.2.5.P.16</t>
  </si>
  <si>
    <t>SUBPROGRAMA</t>
  </si>
  <si>
    <t>METAS DE PRODUCTO</t>
  </si>
  <si>
    <t>1.1.1.1</t>
  </si>
  <si>
    <t xml:space="preserve">FOMENTO DE LA EDUCACION INICIAL PARA MI MUNDO MIS JUEGOS Y MIS LETRAS </t>
  </si>
  <si>
    <t>1.1.1.2</t>
  </si>
  <si>
    <t>ARTICULACIÓN INSTITUCIONAL  PARA MI MUNDO, MIS JUEGOS Y MIS LETRAS.</t>
  </si>
  <si>
    <t>1.1.1.2.P.2</t>
  </si>
  <si>
    <t>1.1.1.3</t>
  </si>
  <si>
    <t>TALENTO HUMANO COMPETENTE PARA MI MUNDO, MIS JUEGOS Y MIS LETRAS.</t>
  </si>
  <si>
    <t>1.1.1.3.P.3</t>
  </si>
  <si>
    <t>1.1.2.4</t>
  </si>
  <si>
    <t>CALIDAD CON EQUIDAD EN LA ZONA Q</t>
  </si>
  <si>
    <t>1.1.2.5</t>
  </si>
  <si>
    <t>FORMACIÓN PARA LA CIUDADANÍA EN LA ZONA Q</t>
  </si>
  <si>
    <t>1.1.3.6</t>
  </si>
  <si>
    <t>UNA SOLA BANDERA SIN BRECHAS EN ACCESO Y PERMANENCIA, PARA EL CAPITAL HUMANO DE LA ZONA Q</t>
  </si>
  <si>
    <t>1.1.3.6.P.17</t>
  </si>
  <si>
    <t>Aplicación de estrategias de acceso al sistema educativo en todos los niveles en el Departamento del Quindío</t>
  </si>
  <si>
    <t>1.1.3.6.P.18</t>
  </si>
  <si>
    <t>1.1.3.6.P.19</t>
  </si>
  <si>
    <t>1.1.3.6.P.24</t>
  </si>
  <si>
    <t>1.1.3.6.P.20</t>
  </si>
  <si>
    <t xml:space="preserve">Fortalecimiento de estrategias de permanencia en el sistema educativo formal mediante el mejoramiento de ambientes educativos escolares en el Departamento del Quindío </t>
  </si>
  <si>
    <t>1.1.3.6.P.21</t>
  </si>
  <si>
    <t>1.1.3.6.P.26</t>
  </si>
  <si>
    <t>1.1.3.6.P.22</t>
  </si>
  <si>
    <t>1.1.3.6.P.23</t>
  </si>
  <si>
    <t>1.1.3.6.P.25</t>
  </si>
  <si>
    <t>1.1.3.7</t>
  </si>
  <si>
    <t>UNA SOLA BANDERA PERTINENTE PARA EL CAPITAL HUMANO DE LA ZONA Q</t>
  </si>
  <si>
    <t>1.1.3.7.P.27</t>
  </si>
  <si>
    <t>Implementación de estrategias de inclusión para garantizar la atención educativa a población vulnerable en el  Departamento del  Quindío.</t>
  </si>
  <si>
    <t>1.1.3.7.P.28</t>
  </si>
  <si>
    <t>1.1.4.8</t>
  </si>
  <si>
    <t>PA’ LANTE EL ACCESO UNIVERSITARIO EN LA ZONA Q JOVEN</t>
  </si>
  <si>
    <t>1.1.4.8.P.29</t>
  </si>
  <si>
    <t>Fortalecimiento de las estrategias de acceso para garantizar el aumento de estudiantes que ingresan a la educación técnica y superior en el Departamento del Quindío.</t>
  </si>
  <si>
    <t>1.1.5.9</t>
  </si>
  <si>
    <t>MÁS CONECTIVIDAD PARA MÁS PILOS Y MÁS INNOVACIÓN</t>
  </si>
  <si>
    <t>1.1.5.9.P.30</t>
  </si>
  <si>
    <t>Fortalecimiento de la innovación, formación y conectividad en las instituciones educativas en el Departamento del Quindío.</t>
  </si>
  <si>
    <t>1.1.5.9.P.31</t>
  </si>
  <si>
    <t>1.1.5.9.P.32</t>
  </si>
  <si>
    <t>1.1.5.9.P.33</t>
  </si>
  <si>
    <t>1.1.5.9.P.34</t>
  </si>
  <si>
    <t>1.1.5.10</t>
  </si>
  <si>
    <t>MÁS FORTALECIMIENTO PARA LOS PILOS EN COMPETENCIAS EN LENGUA EXTRANJERA.</t>
  </si>
  <si>
    <t>1.1.5.10.P.35</t>
  </si>
  <si>
    <t>Fortalecimiento del desarrollo de competencias de lengua extranjera en las instituciones educativas en el Departamento de Quindío</t>
  </si>
  <si>
    <t>1.1.5.10.P.36</t>
  </si>
  <si>
    <t>1.1.5.10.P.37</t>
  </si>
  <si>
    <t>1.1.5.10.P.38</t>
  </si>
  <si>
    <t>1.1.5.10.P.39</t>
  </si>
  <si>
    <t>1.1.5.11</t>
  </si>
  <si>
    <t>MÁS PILOS EN LA EDUCACIÓN MEDIA ARTICULADOS A LA EDUCACIÓN SUPERIOR Y PARA EL TRABAJO</t>
  </si>
  <si>
    <t>1.1.5.11.P.40</t>
  </si>
  <si>
    <t>Ejecución de un plan estratégico para el fortalecimiento de la innovación y la productividad desde el nivel de media en las instituciones educativas del Departamento del Quindío.</t>
  </si>
  <si>
    <t>1.1.5.11.P.41</t>
  </si>
  <si>
    <t>1.1.5.11.P.42</t>
  </si>
  <si>
    <t>1.1.5.11.P.43</t>
  </si>
  <si>
    <t>5.20.102.135</t>
  </si>
  <si>
    <t>LAS CUENTAS CLARAS EN LA ADMINISTRACIÓN EDUCATIVA MODERNA Y EFICIENTE</t>
  </si>
  <si>
    <t>5.20.102.135.P.340</t>
  </si>
  <si>
    <t>Fortalecimiento de la transparencia y eficiencia de la gestión de la secretaria de educación en el Departamento del Quindío.</t>
  </si>
  <si>
    <t>5.20.102.135.P.341</t>
  </si>
  <si>
    <t>5.20.102.135.P.342</t>
  </si>
  <si>
    <t>5.20.102.135.P.344</t>
  </si>
  <si>
    <t>5.20.102.135.P.345</t>
  </si>
  <si>
    <t>5.20.102.135.P.343</t>
  </si>
  <si>
    <t>1.3.39.26</t>
  </si>
  <si>
    <t>FORTALECIMIENTO DE LA INSTITUCIONALIDAD CULTURAL</t>
  </si>
  <si>
    <t>1.3.39.26.P74</t>
  </si>
  <si>
    <t>Fortalecimiento institucional para el sector cultural en todo el Departamento del Quindío.</t>
  </si>
  <si>
    <t>1.3.39.26.P75</t>
  </si>
  <si>
    <t>1.3.39.26.P76</t>
  </si>
  <si>
    <t>1.3.39.26.P77</t>
  </si>
  <si>
    <t>1.3.39.27</t>
  </si>
  <si>
    <t xml:space="preserve">CREAR EL SISTEMA DE INFORMACIÓN CULTURAL </t>
  </si>
  <si>
    <t>Implementación del sistema de información cultural en todo el Departamento del Quindío.</t>
  </si>
  <si>
    <t>1.3.40.28</t>
  </si>
  <si>
    <t>FOMENTO AL ARTE Y LA CULTURA: VIVA LA CULTURA Y LA CREATIVIDAD</t>
  </si>
  <si>
    <t>1.3.40.28.P79</t>
  </si>
  <si>
    <t>Apoyo al arte y la cultura en todo el Departamento del Quindío</t>
  </si>
  <si>
    <t>1.3.40.28.P80</t>
  </si>
  <si>
    <t>1.3.40.28.P81</t>
  </si>
  <si>
    <t>1.3.40.29</t>
  </si>
  <si>
    <t>FORMACIÓN ARTÍSTICA Y CULTURAL</t>
  </si>
  <si>
    <t>1.3.40.29.P82</t>
  </si>
  <si>
    <t>Incremento de la formación artística y cultural en todo el Departamento del Quindío.</t>
  </si>
  <si>
    <t>1.3.40.30</t>
  </si>
  <si>
    <t>PLAN DEPARTAMENTAL DE LECTURA Y BIBLIOTECAS – PDLB</t>
  </si>
  <si>
    <t>1.3.40.30.P83</t>
  </si>
  <si>
    <t>Fortalecimiento al plan departamental de lectura y bibliotecas en todo el Departamento del Quindío.</t>
  </si>
  <si>
    <t>1.3.40.30.P84</t>
  </si>
  <si>
    <t>1.3.40.30.P85</t>
  </si>
  <si>
    <t>1.3.41.31</t>
  </si>
  <si>
    <t>COMUNICACIÓN, CIUDADANÍA Y CULTURA</t>
  </si>
  <si>
    <t>1.3.41.31.P86</t>
  </si>
  <si>
    <t>Fortalecimiento  a la comunicación, ciudadana y cultura en todo el Departamento del Quindío.</t>
  </si>
  <si>
    <t>1.3.40.31.P87</t>
  </si>
  <si>
    <t>1.3.41.32</t>
  </si>
  <si>
    <t>RECONOCIMIENTO DE LA DIVERSIDAD CULTURAL Y CULTURA CIUDADANA</t>
  </si>
  <si>
    <t>1.3.41.32.P88</t>
  </si>
  <si>
    <t>Apoyo al reconocimiento de la diversidad cultural en todo el Departamento del Quindío</t>
  </si>
  <si>
    <t>1.3.42.33</t>
  </si>
  <si>
    <t>PAISAJE CULTURAL CAFETERO PATRIMONIO DE LA HUMANIDAD</t>
  </si>
  <si>
    <t>1.3.42.33.P89</t>
  </si>
  <si>
    <t>Apoyo a los procesos de investigación, socialización y preservación de la cultura cafetera para el mundo en todo el departamento del Quindío.</t>
  </si>
  <si>
    <t>1.3.42.33.P90</t>
  </si>
  <si>
    <t>1.3.42.33.P91</t>
  </si>
  <si>
    <t>1.4.42.35</t>
  </si>
  <si>
    <t>RECONOCIMIENTO, CONSERVACIÓN, PROMOCIÓN Y DIFUSIÓN DEL PATRIMONIO CULTURAL</t>
  </si>
  <si>
    <t>1.4.43.35.P92</t>
  </si>
  <si>
    <t>Apoyo al reconocimiento, apropiación y salvaguardia y difusión del patrimonio cultural en todo el Departamento del Quindío.</t>
  </si>
  <si>
    <t>1.5.46.42</t>
  </si>
  <si>
    <t>FIRMES CON LA POLÍTICA INTEGRAL DE SEGURIDAD Y CONVIVENCIA  CIUDADANA Y EL ORDEN PÚBLICO.</t>
  </si>
  <si>
    <t>1.5.46.42.P100</t>
  </si>
  <si>
    <t>Inversiones gestión del orden público y seguridad todo el departamento del Quindío.</t>
  </si>
  <si>
    <t>1.5.46.42.P101</t>
  </si>
  <si>
    <t>1.5.46.42.P102</t>
  </si>
  <si>
    <t>1.5.46.42.P104</t>
  </si>
  <si>
    <t>1.5.48.43</t>
  </si>
  <si>
    <t>1.5.48.43.P105</t>
  </si>
  <si>
    <t>Inversiones construcción de convivencia ciudadana en el Depto. del Quindío.</t>
  </si>
  <si>
    <t>1.5.48.43.P106</t>
  </si>
  <si>
    <t>1.5.48.43.P107</t>
  </si>
  <si>
    <t>1.8</t>
  </si>
  <si>
    <t>1.8.63.56</t>
  </si>
  <si>
    <t>PREVENCIÓN, PROTECCIÓN Y GARANTIA DE NO REPETICIÓN</t>
  </si>
  <si>
    <t>1.8.63.56.P133</t>
  </si>
  <si>
    <t>Inversiones prevención y protección a víctimas todo el Depto. del Quindío.</t>
  </si>
  <si>
    <t>1.8.63.56.P134</t>
  </si>
  <si>
    <t>1.8.63.57</t>
  </si>
  <si>
    <t>ATENCION Y ASISTENCIA A VICTIMAS DEL CONFLICTO ARMADO.</t>
  </si>
  <si>
    <t>1.8.63.57.P.135</t>
  </si>
  <si>
    <t xml:space="preserve">Inversiones desarrollo del PARIV y atención a víctimas del conflicto armado todo el Departamento. </t>
  </si>
  <si>
    <t>1.8.63.57.P.136</t>
  </si>
  <si>
    <t>1.8.63.57.P.137</t>
  </si>
  <si>
    <t>1.8.63.57.P.138</t>
  </si>
  <si>
    <t>1.8.63.58</t>
  </si>
  <si>
    <t>PREVENCIÓN DE LA VULNERACIÓN Y PROTECCIÓN DE LOS DERECHOS HUMANOS Y EL DERECHO INTERNACIONAL HUMANITARIO.</t>
  </si>
  <si>
    <t>1.8.63.58.P139</t>
  </si>
  <si>
    <t>Inversiones desarrollo del Plan Departamental de prevención y protección DDHH y DIH.</t>
  </si>
  <si>
    <t>1.8.63.58.P140</t>
  </si>
  <si>
    <t>4.18.97.124</t>
  </si>
  <si>
    <t>MÁS CONOCIMIENTO MENOS RIESGO</t>
  </si>
  <si>
    <t>4.18.97.124.P306</t>
  </si>
  <si>
    <t>Inversiones apoyo a la gestión del riesgo de desastres en el Departamento Quindío.</t>
  </si>
  <si>
    <t>4.18.97.124.P307</t>
  </si>
  <si>
    <t>4.18.97.124.P308</t>
  </si>
  <si>
    <t>4.18.97.125</t>
  </si>
  <si>
    <t>ACTIVOS POR LA VIDA</t>
  </si>
  <si>
    <t>4.18.97.125.P309</t>
  </si>
  <si>
    <t>Inversiones conocimiento, reducción del riesgo y manejo de desastres.</t>
  </si>
  <si>
    <t>4.18.97.125.P310</t>
  </si>
  <si>
    <t>4.18.97.125.P311</t>
  </si>
  <si>
    <t>4.18.97.125.P312</t>
  </si>
  <si>
    <t>5.21.103.136</t>
  </si>
  <si>
    <t xml:space="preserve">SISTEMA DE INTEGRACIÓN COMUNAL Y COMUNITARIO SICC </t>
  </si>
  <si>
    <t>5.21.103.136.P346</t>
  </si>
  <si>
    <t>Inversiones fortalecimiento de los organismos comunales del Departamento del Quindío.</t>
  </si>
  <si>
    <t>5.21.103.136.P347</t>
  </si>
  <si>
    <t>5.21.103.136.P349</t>
  </si>
  <si>
    <t>5.21.103.136.P350</t>
  </si>
  <si>
    <t>1.2.37.22</t>
  </si>
  <si>
    <t xml:space="preserve">UNA RAZÓN MÁS PARA SONREIR </t>
  </si>
  <si>
    <t>1.2.37.22. P.69</t>
  </si>
  <si>
    <t>Diseño e implementación de programas para la prevención y reducción del consumo de sustancias psicoactivas  en el Departamento del Quindío.</t>
  </si>
  <si>
    <t>1.6.51.45</t>
  </si>
  <si>
    <t>MANOS A LA OBRA MUJER</t>
  </si>
  <si>
    <t>1.6.51.45.P.111</t>
  </si>
  <si>
    <t>Difusión de la política pública de equidad de género en el Quindío.</t>
  </si>
  <si>
    <t>1.6.51.46</t>
  </si>
  <si>
    <t>MUJER RURAL</t>
  </si>
  <si>
    <t>1.6.51.46.P112</t>
  </si>
  <si>
    <t>Apoyo a programas que generen oportunidades a las mujeres rurales de todo el Departamento del Quindío.</t>
  </si>
  <si>
    <t>1.6.51.46.P113</t>
  </si>
  <si>
    <t>1.6.51.47</t>
  </si>
  <si>
    <t>PREVINIENDO Y ATENDIENDO LA VIOLENCIA DE GENERO</t>
  </si>
  <si>
    <t>1.6.51.47.P.114</t>
  </si>
  <si>
    <t>Prevención y atención integral a las mujeres víctimas de la violencia en todo el Departamento del Quindío.</t>
  </si>
  <si>
    <t>1.6.51.47.P.115</t>
  </si>
  <si>
    <t>1.6.51.48</t>
  </si>
  <si>
    <t>MÁS MUJERES PARTICIPANDO</t>
  </si>
  <si>
    <t>1.6.51.48.P.116</t>
  </si>
  <si>
    <t>Apoyo a los consejos de mujeres en todo el Departamento del Quindío.</t>
  </si>
  <si>
    <t>1.7.60.49</t>
  </si>
  <si>
    <t>RESGUARDO EN DESARROLLO</t>
  </si>
  <si>
    <t>1.7.60.49.P.118</t>
  </si>
  <si>
    <t>Apoyo y asistencia integral a la población indígena DACHI AGORE DRUA del municipio de Calarcá del Departamento del Quindío.</t>
  </si>
  <si>
    <t>1.7.60.50</t>
  </si>
  <si>
    <t>CABILDOS EN DESARROLLO</t>
  </si>
  <si>
    <t>Apoyo y fortalecimiento a la población Indígena del Departamento del Quindío.</t>
  </si>
  <si>
    <t>1.7.60.50.P.120</t>
  </si>
  <si>
    <t>1.7.61.52</t>
  </si>
  <si>
    <t>RECONOCIENDO NUESTRA POBLACIÓN AFRO</t>
  </si>
  <si>
    <t>Difusión para la caracterización y creación de un sistema de información para AFRODESCENDIENTE en el Departamento del Quindío.</t>
  </si>
  <si>
    <t>1.7.61.52.P.122</t>
  </si>
  <si>
    <t>1.7.61.53</t>
  </si>
  <si>
    <t>AFROS UNIDOS POR EL DESARROLLO</t>
  </si>
  <si>
    <t>1.7.61.53.P.123</t>
  </si>
  <si>
    <t>Apoyo y formación en procesos productivos, culturales que tienen como propósito el rescate de la tradición y la cultura en el Departamento del Quindío.</t>
  </si>
  <si>
    <t>1.7.61.53.P.124</t>
  </si>
  <si>
    <t>1.7.61.53.P.125</t>
  </si>
  <si>
    <t>1.7.61.53.P.126</t>
  </si>
  <si>
    <t>1.7.62.54</t>
  </si>
  <si>
    <t>HACIA UNA POLÍTICA PÚBLICA SIN LÍMITES</t>
  </si>
  <si>
    <t>1.7.62.54.P.127</t>
  </si>
  <si>
    <t>Asistencia y apoyo a la población con discapacidad en el Departamento del Quindío.</t>
  </si>
  <si>
    <t>1.7.62.54.P.128</t>
  </si>
  <si>
    <t>1.7.62.54.P.130</t>
  </si>
  <si>
    <t>1.7.62.55</t>
  </si>
  <si>
    <t>FAMILIAS SIN LÍMITES</t>
  </si>
  <si>
    <t>1.7.62.55.P.131</t>
  </si>
  <si>
    <t>Implementación de un programa de rehabilitación basado en comunidad, en el Departamento del Quindío.</t>
  </si>
  <si>
    <t>1.7.62.55.P.132</t>
  </si>
  <si>
    <t>1.9.64.59</t>
  </si>
  <si>
    <t>TODOS PARTICIPANDO</t>
  </si>
  <si>
    <t>Asistencia y participación de niños, niñas y adolescentes en los  Consejos de Política Social en todo el Departamento del Quindío.</t>
  </si>
  <si>
    <t>1.9.64.59.P.142</t>
  </si>
  <si>
    <t>1.9.64.60</t>
  </si>
  <si>
    <t>NINGUNO MALTRATADO, ABUSADO O VÍCTIMA DEL CONFLICTO INTERNO GENERADO POR GRUPOS AL MARGEN DE LA LEY</t>
  </si>
  <si>
    <t>1.9.64.60.P.143</t>
  </si>
  <si>
    <t>Apoyo en la Prevención , disminucion del maltrato y abuso sexual en niños, niñas y adolescentes en el Departamento del Quindío.</t>
  </si>
  <si>
    <t>1.9.64.60.P.144</t>
  </si>
  <si>
    <t>1.9.64.60.P.145</t>
  </si>
  <si>
    <t>1.9.64.60.P.146</t>
  </si>
  <si>
    <t>1.9.64.60.P.147</t>
  </si>
  <si>
    <t>1.9.64.61</t>
  </si>
  <si>
    <t>NINGUNO EN ACTIVIDAD PERJUDICIAL</t>
  </si>
  <si>
    <t>1.9.64.61.P.148</t>
  </si>
  <si>
    <t xml:space="preserve">Apoyo a la disminución de niños, niñas y adolescentes entre 0 y 17 años explotados laboral y sexualmente en el Departamento del Quindío. </t>
  </si>
  <si>
    <t>1.9.64.61.P.149</t>
  </si>
  <si>
    <t>1.9.64.61.P.152</t>
  </si>
  <si>
    <t>1.9.64.61.P.153</t>
  </si>
  <si>
    <t>1.9.64.61.P.154</t>
  </si>
  <si>
    <t>1.9.64.61.P.155</t>
  </si>
  <si>
    <t>1.9.64.62</t>
  </si>
  <si>
    <t>ADOLESCENTES ACUSADOS DE VIOLAR LA LEY PENAL CON SU DEBIDO PROCESO</t>
  </si>
  <si>
    <t>1.9.64.62.P.156</t>
  </si>
  <si>
    <t>Apoyo a las acciones interinstitucionales orientadas a prevenir y disminuir los altos índices de menores infractores del Departamento del Quindío.</t>
  </si>
  <si>
    <t>1.9.64.62.P.157</t>
  </si>
  <si>
    <t>1.9.64.62.P.158</t>
  </si>
  <si>
    <t>1.9.64.63</t>
  </si>
  <si>
    <t>POLÍTICA PÚBLICA DE INFANCIA Y ADOLESCENCIA</t>
  </si>
  <si>
    <t>1.9.64.63.P.159</t>
  </si>
  <si>
    <t>Divulgación de la política pública de infancia adolescencia en el Quindío.</t>
  </si>
  <si>
    <t>1.9.64.63.P.160</t>
  </si>
  <si>
    <t>1.9.69.64</t>
  </si>
  <si>
    <t>POLÍTICA PÚBLICA DE JUVENTUD</t>
  </si>
  <si>
    <t>1.9.69.64.P.161</t>
  </si>
  <si>
    <t>Formulación e implementación de la política pública de Juventud, en el Departamento del Quindío.</t>
  </si>
  <si>
    <t>1.9.69.65</t>
  </si>
  <si>
    <t>ACCIÓN JOVEN</t>
  </si>
  <si>
    <t>1.9.69.65.P.162</t>
  </si>
  <si>
    <t>Implementación de estrategias de promoción y participación de la juventud en el Departamento del Quindío.</t>
  </si>
  <si>
    <t>1.9.69.65.P.163</t>
  </si>
  <si>
    <t>1.9.69.65.P.165</t>
  </si>
  <si>
    <t>1.9.69.65.P.164</t>
  </si>
  <si>
    <t>1.9.69.66</t>
  </si>
  <si>
    <t>EDUK ZONA Q   “+ PILOS + INNOVACIÓN”</t>
  </si>
  <si>
    <t>Apoyo a programas y proyectos de ciencia, tecnología e innovación en el Departamento del Quindío.</t>
  </si>
  <si>
    <t>1.9.69.66.P.167</t>
  </si>
  <si>
    <t>1.9.69.66.P.168</t>
  </si>
  <si>
    <t>1.9.69.67</t>
  </si>
  <si>
    <t>SALUD JOVEN</t>
  </si>
  <si>
    <t>1.9.69.67.P.169</t>
  </si>
  <si>
    <t>Apoyo a la promoción de espacios y estilos de vida saludables para jóvenes en el Departamento del Quindío.</t>
  </si>
  <si>
    <t>1.9.69.68</t>
  </si>
  <si>
    <t>SEX TÚ MISMO</t>
  </si>
  <si>
    <t>1.9.69.68.P.170</t>
  </si>
  <si>
    <t>Apoyo a la población LGBTI del Departamento del Quindío.</t>
  </si>
  <si>
    <t>1.9.69.68.P.171</t>
  </si>
  <si>
    <t>1.9.70.69</t>
  </si>
  <si>
    <t>NINGUNO SIN FAMILIA</t>
  </si>
  <si>
    <t>1.9.70.69.P.172</t>
  </si>
  <si>
    <t>Apoyo y fortalecimiento con los programas del centro de atención integral a las familias del Departamento del Quindío.</t>
  </si>
  <si>
    <t>1.9.70.69.P.173</t>
  </si>
  <si>
    <t>1.9.70.70</t>
  </si>
  <si>
    <t>MI VIEJO TAMBIEN CUENTA</t>
  </si>
  <si>
    <t>1.9.70.70.P.174</t>
  </si>
  <si>
    <t>Apoyo y bienestar integral a las personas mayores del Departamento del Quindío.</t>
  </si>
  <si>
    <t>1.9.70.70.P.175</t>
  </si>
  <si>
    <t>1.10.71.71</t>
  </si>
  <si>
    <t>PREVENCIÓN DE LA MIGRACIÓN DESORDENADA</t>
  </si>
  <si>
    <t>1.10.71.71.P.176</t>
  </si>
  <si>
    <t>Implementación del plan de acompañamiento al Ciudadano Migrante, (el que sale y el que retorna) del Departamento del Quindío.</t>
  </si>
  <si>
    <t>1.10.71.72</t>
  </si>
  <si>
    <t>MIGRACIÓN LABORAL TEMPORAL Y CIRCULAR</t>
  </si>
  <si>
    <t>1.10.71.72.P.177</t>
  </si>
  <si>
    <t>Implementación del plan de acompañamiento para el empleo en el exterior, en escenarios corresponsables de cooperación en el Departamento del Quindío.</t>
  </si>
  <si>
    <t>3.16.86.98</t>
  </si>
  <si>
    <t>GESTIÓN PARA EL DESARROLLO TERRITORIAL</t>
  </si>
  <si>
    <t>3.16.86.98.P.247</t>
  </si>
  <si>
    <t>Gestión para el Desarrollo Territorial del Departamento del Quindío.</t>
  </si>
  <si>
    <t>3.16.86.98.P.248</t>
  </si>
  <si>
    <t>3.16.86.98.P.249</t>
  </si>
  <si>
    <t>3.16.86.98.P.250</t>
  </si>
  <si>
    <t>3.16.86.98.P.253</t>
  </si>
  <si>
    <t>Fortalecimiento al Observatorio Económico y Social del Departamento del Quindío.</t>
  </si>
  <si>
    <t>3.16.86.99</t>
  </si>
  <si>
    <t>GESTIÓN CARTOGRÁFICA DEPARTAMENTAL Y MUNICIPAL.</t>
  </si>
  <si>
    <t>3.16.86.99.P.254</t>
  </si>
  <si>
    <t>3.16.86.100</t>
  </si>
  <si>
    <t>EL PAISAJE CULTURAL CAFETERO EN EL ORDENAMIENTO TERRITORIAL.</t>
  </si>
  <si>
    <t>3.16.86.100.P.256</t>
  </si>
  <si>
    <t>4.18.96.121</t>
  </si>
  <si>
    <t>COMPONENTE AMBIENTAL EN EL ORDENAMIENTO TERRITORIAL DE LOS SECTORES PRODUCTIVOS.</t>
  </si>
  <si>
    <t>4.18.96.121.P.302</t>
  </si>
  <si>
    <t>5.20.99.129</t>
  </si>
  <si>
    <t>GESTIÓN DE CALIDAD</t>
  </si>
  <si>
    <t>5.20.99.129.P.321</t>
  </si>
  <si>
    <t>Mejoramiento al sistema de gestión de calidad en la Gobernación del Quindío.</t>
  </si>
  <si>
    <t>5.20.99.129.P.322</t>
  </si>
  <si>
    <t>5.20.101.131</t>
  </si>
  <si>
    <t>CASA DELEGADA ENLACE QUINDIANO</t>
  </si>
  <si>
    <t>5.20.101.131.P.327</t>
  </si>
  <si>
    <t>Implementación Casa Delegada como enlace Quindiano Quindío.</t>
  </si>
  <si>
    <t>5.20.101.131.P.328</t>
  </si>
  <si>
    <t>5.20.101.132</t>
  </si>
  <si>
    <t>SISTEMAS DE INFORMACIÓN PARA LA GESTIÓN</t>
  </si>
  <si>
    <t>5.20.101.132.P.330</t>
  </si>
  <si>
    <t xml:space="preserve">Fortalecimiento a los sistemas de información geográfica del Departamento de Quindío. </t>
  </si>
  <si>
    <t>5.20.101.132.P.331</t>
  </si>
  <si>
    <t>Mejoramiento del índice de calidad de vida a la población más vulnerable en el sistema de información (SISBEN), en el Departamento del Quindío.</t>
  </si>
  <si>
    <t>5.20.101.133</t>
  </si>
  <si>
    <t>COOPERACIÓN INTERNACIONAL Y GESTIÓN DE PROYECTOS</t>
  </si>
  <si>
    <t>5.20.101.133.P.333</t>
  </si>
  <si>
    <t>Implementación Sistema de Cooperación Internacional y gestión de proyectos Quindío.</t>
  </si>
  <si>
    <t>5.20.101.133.P.334</t>
  </si>
  <si>
    <t>5.20.101.134</t>
  </si>
  <si>
    <t>LA PLANEACIÓN ORIENTADA A RESULTADOS</t>
  </si>
  <si>
    <t>5.20.101.134.P.336</t>
  </si>
  <si>
    <t>Asistencia a los Entes Territoriales, para un mejor desempeño en la inversión pública, en el Departamento del Quindío.</t>
  </si>
  <si>
    <t>5.20.101.134.P.329</t>
  </si>
  <si>
    <t>Fortalecimiento de la capacidad de formulación y gestión de proyectos en el Departamento del Quindío.</t>
  </si>
  <si>
    <t>5.20.101.134.P.337</t>
  </si>
  <si>
    <t>5.20.101.134.P.338</t>
  </si>
  <si>
    <t>Asistencia al Consejo Territorial de Planeación del Departamento del Quindío.</t>
  </si>
  <si>
    <t>3.17.87.101</t>
  </si>
  <si>
    <t>VÍAS MANTENIDAS Y MEJORADAS PARA EL PROGRESO</t>
  </si>
  <si>
    <t>3.17.87.101.P.257</t>
  </si>
  <si>
    <t xml:space="preserve">
Aplicación del Plan Vial Departamental en el Departamento del Quindío.
</t>
  </si>
  <si>
    <t>3.17.87.101.P.258</t>
  </si>
  <si>
    <t>3.17.87.101.P.259</t>
  </si>
  <si>
    <t>3.17.87.101.P.260</t>
  </si>
  <si>
    <t>3.17.87.101.P.262</t>
  </si>
  <si>
    <t>3.17.87.101.P.263</t>
  </si>
  <si>
    <t>3.17.88.102</t>
  </si>
  <si>
    <t>GESTOR PDA – PLAN DEPARTAMENTAL DE AGUAS</t>
  </si>
  <si>
    <t>3.17.88.102.P.264</t>
  </si>
  <si>
    <t xml:space="preserve">Implementación de acciones para el desarrollo del Plan Departamental de Aguas del Departamento del Quindío. </t>
  </si>
  <si>
    <t>3.17.88.103</t>
  </si>
  <si>
    <t>AGUA POTABLE</t>
  </si>
  <si>
    <t>3.17.88.103.P.265</t>
  </si>
  <si>
    <t xml:space="preserve">Construcción y mejoramiento de la infraestructura de agua potable del Departamento del Quindío. </t>
  </si>
  <si>
    <t>3.17.88.103.P.266</t>
  </si>
  <si>
    <t>3.17.88.103.P.267</t>
  </si>
  <si>
    <t>3.17.88.104</t>
  </si>
  <si>
    <t>OBJETIVOS DE CALIDAD PARA EL SANEAMIENTO BÁSICO</t>
  </si>
  <si>
    <t>3.17.88.104.P.268</t>
  </si>
  <si>
    <t>3.17.88.104.P.269</t>
  </si>
  <si>
    <t>3.17.88.104.P.270</t>
  </si>
  <si>
    <t>3.17.88.104.P.271</t>
  </si>
  <si>
    <t>3.17.88.104.P.272</t>
  </si>
  <si>
    <t>3.17.88.104.P.273</t>
  </si>
  <si>
    <t>3.17.88.105</t>
  </si>
  <si>
    <t>USO EFICIENTE DEL AGUA</t>
  </si>
  <si>
    <t>3.17.88.105.P.274</t>
  </si>
  <si>
    <t>Construcción y mejoramiento de los Sistemas de Acueducto en el Departamento del Quindío.</t>
  </si>
  <si>
    <t>3.17.88.106</t>
  </si>
  <si>
    <t xml:space="preserve">TRANSFORMACIÓN EMPRESARIAL </t>
  </si>
  <si>
    <t>3.17.88.106.P.275</t>
  </si>
  <si>
    <t>Fortalecimiento de las empresas prestadoras de Servicios Públicos Domiciliarios del Departamento del Quindío.</t>
  </si>
  <si>
    <t>3.17.92.109</t>
  </si>
  <si>
    <t xml:space="preserve">INFRAESTRUCTURA FÍSICA DE LAS INSTITUCIONES EDUCATIVAS MANTENIDA Y REHABILITADA </t>
  </si>
  <si>
    <t>3.17.92.109.P.282</t>
  </si>
  <si>
    <t>3.17.43.108.P.283</t>
  </si>
  <si>
    <t>3.17.92.111</t>
  </si>
  <si>
    <t>INFRESTRUCTURA FISICA DE LOS EQUIPAMIENTOS Y/0 ESPACIOS PARA EL DESARROLLO TURISTICO Y CULTURAL</t>
  </si>
  <si>
    <t>3.17.92.111.P.287</t>
  </si>
  <si>
    <t>Construcción, mejoramiento y/o rehabilitación de los Equipamientos Colectivos para el desarrollo cultural y/o turístico en el Departamento del Quindío.</t>
  </si>
  <si>
    <t>3.17.92.111.P.289</t>
  </si>
  <si>
    <t>3.17.92.111.P.290</t>
  </si>
  <si>
    <t>3.17.92.112</t>
  </si>
  <si>
    <t>ESTUDIOS, DISEÑOS, ASESORÍAS, APOYO LÓGISTICO, TÉCNICO Y ADMINISTRATIVO DE LA INFRAESTRUCTURA PÚBLICA PARA EL DESARROLLO</t>
  </si>
  <si>
    <t>3.17.92.112.P.291</t>
  </si>
  <si>
    <t xml:space="preserve">Estudios, diseños, asesorías, apoyo técnico y administrativo, de la infraestructura pública, para el desarrollo del Departamento del Quindío. </t>
  </si>
  <si>
    <t>3.17.92.113</t>
  </si>
  <si>
    <t>SANEAMIENTO BÁSICO</t>
  </si>
  <si>
    <t>3.17.92.113.P.292</t>
  </si>
  <si>
    <t>3.17.92.142</t>
  </si>
  <si>
    <t>INFRAESTRUCTURA DE LOS ESCENARIOS DEPORTIVOS Y RECREATIVOS MANTENIDA Y REHABILITADA.</t>
  </si>
  <si>
    <t>3.17.92.142.P.284</t>
  </si>
  <si>
    <t xml:space="preserve">Mejoramiento y/o rehabilitación de Escenarios Deportivos y recreativos de todo el Departamento del Quindío. </t>
  </si>
  <si>
    <r>
      <t>Mejoramiento y/o optimización de las redes de acueducto y/o alcantarillado de todo el Departamento, Quindío.</t>
    </r>
    <r>
      <rPr>
        <b/>
        <sz val="10"/>
        <color indexed="10"/>
        <rFont val="Calibri"/>
        <family val="2"/>
      </rPr>
      <t xml:space="preserve"> </t>
    </r>
  </si>
  <si>
    <t>2.11.72.73</t>
  </si>
  <si>
    <t>PLANEACIÓN TERRITORIAL PARA EL DESARROLLO RURAL</t>
  </si>
  <si>
    <t xml:space="preserve">Fortalecimiento de la  Planeación Territorial  del desarrollo  rural  en el Departamento del Quindío.                         </t>
  </si>
  <si>
    <t>2.11.72.73.P.179</t>
  </si>
  <si>
    <t>2.11.72.73.P.180</t>
  </si>
  <si>
    <t>2.11.72.73.P.181</t>
  </si>
  <si>
    <t>2.11.72.73.P.182</t>
  </si>
  <si>
    <t>2.11.72.73.P.183</t>
  </si>
  <si>
    <t>2.11.72.74</t>
  </si>
  <si>
    <t xml:space="preserve"> COMPETITIVIDAD RURAL </t>
  </si>
  <si>
    <t>2.11.72.74.P.185</t>
  </si>
  <si>
    <t>Mejoramiento de la competitividad rural Departamento del Quindío.</t>
  </si>
  <si>
    <t>2.11.72.74.P.186</t>
  </si>
  <si>
    <t>2.11.72.74.P.187</t>
  </si>
  <si>
    <t>2.11.72.75</t>
  </si>
  <si>
    <t xml:space="preserve"> PRODUCCIÓN AGROPECUARIA SOSTENIBLE </t>
  </si>
  <si>
    <t>2.11.72.75.P.190</t>
  </si>
  <si>
    <t xml:space="preserve">Mejoramiento de la producción agropecuaria sostenible, en el Departamento del Quindío. </t>
  </si>
  <si>
    <t>2.11.72.75.P.191</t>
  </si>
  <si>
    <t>2.11.72.75.P.192</t>
  </si>
  <si>
    <t>2.11.72.76</t>
  </si>
  <si>
    <t>SEGURIDAD ALIMENTARIA</t>
  </si>
  <si>
    <t>2.11.72.76.P.193</t>
  </si>
  <si>
    <t xml:space="preserve">Fortalecimiento a programas de seguridad alimentaria en el Departamento del Quindío. </t>
  </si>
  <si>
    <t>2.11.72.76.P.194</t>
  </si>
  <si>
    <t>2.11.72.76.P.195</t>
  </si>
  <si>
    <t>2.11.73.77</t>
  </si>
  <si>
    <t xml:space="preserve">COMPETITIVIDAD DE LA ACTIVIDAD CAFETERA </t>
  </si>
  <si>
    <t>2.11.73.77.P.196</t>
  </si>
  <si>
    <t xml:space="preserve">Mejoramiento de la competitividad de la actividad cafetera, en el Departamento del Quindío. </t>
  </si>
  <si>
    <t>2.11.73.77.P.197</t>
  </si>
  <si>
    <t>2.11.73.77.P.198</t>
  </si>
  <si>
    <t>2.11.73.78</t>
  </si>
  <si>
    <t>SOSTENIBILIDAD PRODUCTIVA Y AMBIENTAL DEL PCC</t>
  </si>
  <si>
    <t>2.11.73.78.P.199</t>
  </si>
  <si>
    <t>Fortalecimiento a la sostenibilidad productiva y ambiental del paisaje cultural cafetero en el departamento del Quindío.</t>
  </si>
  <si>
    <t>2.11.73.78.P.200</t>
  </si>
  <si>
    <t>4.18.94.114</t>
  </si>
  <si>
    <t>GESTIÓN DEL RECURSO HÍDRICO</t>
  </si>
  <si>
    <t>4.18.94.114.P.293</t>
  </si>
  <si>
    <t>Aplicación de mecanismos de gestión del recurso hídrico en el Departamento del Quindío.</t>
  </si>
  <si>
    <t>4.18.94.115</t>
  </si>
  <si>
    <t xml:space="preserve">AREAS EN CONSERVACIÓN CON PLAN DE MANEJO APROBADO EN EJECUCIÓN. </t>
  </si>
  <si>
    <t>4.18.94.115.P.294</t>
  </si>
  <si>
    <t>Aplicación de mecanismos de protección ambiental en el Departamento del Quindío.</t>
  </si>
  <si>
    <t>4.18.95.116</t>
  </si>
  <si>
    <t>ÁREAS PROTEGIDAS Y ÁREAS EN CONSERVACIÓN CON GUIANZA AMBIENTAL Y SENDEROS ECOLÓGICOS HABILITADOS.</t>
  </si>
  <si>
    <t>4.18.95.116.P.295</t>
  </si>
  <si>
    <t>Protección de áreas en conservación en el Departamento del Quindío.</t>
  </si>
  <si>
    <t>4.18.95.117</t>
  </si>
  <si>
    <t xml:space="preserve">EDUCACIÓN AMBIENTAL EN ÁREAS PROTEGIDAS (SIDAP Y RESNATUR). </t>
  </si>
  <si>
    <t>4.18.95.117.P.296</t>
  </si>
  <si>
    <t>Implementación procesos de Educación Ambiental en el Departamento del Quindío.</t>
  </si>
  <si>
    <t>4.18.95.117.P.297</t>
  </si>
  <si>
    <t>4.18.95.118</t>
  </si>
  <si>
    <t>ASISTENCIA TÉCNICA AL SECTOR EDUCATIVO PARA IMPLEMENTACIÓN DEL COMPONENTE AMBIENTAL EN LOS PEI; PROGRAMAS EDUCATIVOS INSTITUCIONALES.</t>
  </si>
  <si>
    <t>4.18.95.118.P.298</t>
  </si>
  <si>
    <t xml:space="preserve">Apoyo al sector educativo para la implementación del componente ambiental en los PEI en el Departamento del Quindío. </t>
  </si>
  <si>
    <t>4.18.96.119</t>
  </si>
  <si>
    <t>DISEÑO DE PROGRAMAS DE BUENAS PRÁCTICAS AMBIENTALES</t>
  </si>
  <si>
    <t>4.18.96.119.P.299</t>
  </si>
  <si>
    <t xml:space="preserve">Diseño de buenas prácticas ambientales. </t>
  </si>
  <si>
    <t>4.18.96.120</t>
  </si>
  <si>
    <t>PRODUCCIÓN LIMPIA Y SOSTENIBLE</t>
  </si>
  <si>
    <t>4.18.96.120.P.300</t>
  </si>
  <si>
    <t xml:space="preserve">Apoyo a acuerdos de producción limpia y sostenible, en el sector productivo del Departamento del Quindío </t>
  </si>
  <si>
    <t>4.18.96.120.P.301</t>
  </si>
  <si>
    <t>4.18.96.122</t>
  </si>
  <si>
    <t>PREVENCIÓN Y MITIGACIÓN DE IMPACTOS AMBIENTALES POR ACTIVIDADES ANTRÓPICAS</t>
  </si>
  <si>
    <t>4.18.96.122.P.303</t>
  </si>
  <si>
    <t xml:space="preserve">Implementación de la valoración de impactos ambientales, en los sectores productivos en los POT´s Municipales del Quindío. </t>
  </si>
  <si>
    <t>4.19.98.126</t>
  </si>
  <si>
    <t>MANEJO Y GESTIÓN SUSTENTABLE DEL PAISAJE</t>
  </si>
  <si>
    <t>4.19.98.126.P.315</t>
  </si>
  <si>
    <t>Apoyo al manejo y gestión sustentable del paisaje  Departamento del Quindío.</t>
  </si>
  <si>
    <t>4.19.98.126.P.316</t>
  </si>
  <si>
    <t>4.19.98.126.P.317</t>
  </si>
  <si>
    <t>4.19.98.126.P.318</t>
  </si>
  <si>
    <t>2.12.74.79</t>
  </si>
  <si>
    <t>EMPRENDIMIENTO REGIONAL Y SUPERACIÓN DE LA POBREZA</t>
  </si>
  <si>
    <t>2.12.74.79.P.201</t>
  </si>
  <si>
    <t>Mejoramiento del nivel de ingresos en la población con alto grado de vulnerabilidad en el Departamento del Quindío.</t>
  </si>
  <si>
    <t>2.12.74.79.P.202</t>
  </si>
  <si>
    <t>2.12.74.79.P.203</t>
  </si>
  <si>
    <t>2.12.74.79.P.204</t>
  </si>
  <si>
    <t>2.12.74.79.P.205</t>
  </si>
  <si>
    <t>2.12.74.80</t>
  </si>
  <si>
    <t>EMPRENDIMIENTO Y CAPACIDADES ESPECIALES</t>
  </si>
  <si>
    <t>2.12.74.80.P.206</t>
  </si>
  <si>
    <t>Mejoramiento de las unidades productivas de la población con discapacidad para la generación de ingresos en El Departamento del Quindío.</t>
  </si>
  <si>
    <t>2.12.74.81</t>
  </si>
  <si>
    <t>ZONA Q GARANTIA DEL RETORNO</t>
  </si>
  <si>
    <t>2.12.74.81.P.207</t>
  </si>
  <si>
    <t>Apoyo al retorno de los colombianos que viven en el exterior y optimización de las remesas en el Todo El Departamento del Quindío.</t>
  </si>
  <si>
    <t>2.13.78.82</t>
  </si>
  <si>
    <t>FORTALECIMIENTO EMPRESARIAL Y GREMIAL</t>
  </si>
  <si>
    <t>2.13.78.82.P.208</t>
  </si>
  <si>
    <t>Fortalecimiento de las empresas y gremios del Departamento del Quindío.</t>
  </si>
  <si>
    <t>2.13.78.82.P.209</t>
  </si>
  <si>
    <t>2.13.78.82.P.210</t>
  </si>
  <si>
    <t>2.13.78.82.P.211</t>
  </si>
  <si>
    <t>2.13.78.82.P.214</t>
  </si>
  <si>
    <t>2.13.78.82.P.213</t>
  </si>
  <si>
    <t>2.13.78.82.P.212</t>
  </si>
  <si>
    <t>2.13.78.82.P.215</t>
  </si>
  <si>
    <t>INSTITUCIONES PARA LA COMPETITIVIDAD</t>
  </si>
  <si>
    <t>Fortalecimiento institucional para la competitividad y la innovación Todo El Departamento, Quindio, Occidente</t>
  </si>
  <si>
    <t>2.13.80.84</t>
  </si>
  <si>
    <t>ESTRATEGIA EXPORTADORA TERRITORIAL.</t>
  </si>
  <si>
    <t>2.13.80.84.P.220</t>
  </si>
  <si>
    <t>Implementación de Estrategias de exportaciones para el Departamento del Quindío.</t>
  </si>
  <si>
    <t>2.13.80.84.P.222</t>
  </si>
  <si>
    <t>2.13.80.84.P.221</t>
  </si>
  <si>
    <t>2.13.80.85</t>
  </si>
  <si>
    <t xml:space="preserve">PROMOCIÓN DE LA INVERSIÓN </t>
  </si>
  <si>
    <t>2.13.80.85.P.223</t>
  </si>
  <si>
    <t>Implementación del Plan de Marketing Territorial.</t>
  </si>
  <si>
    <t>2.13.80.85.P.224</t>
  </si>
  <si>
    <t>2.14.81.86</t>
  </si>
  <si>
    <t xml:space="preserve">POSICIONAMIENTO TURÍSTICO TERRITORIAL </t>
  </si>
  <si>
    <t>2.14.81.86.P.225</t>
  </si>
  <si>
    <t>Fortalecimiento de la promoción del destino a nivel nacional e internacional en Todo El Departamento, Quindio, Occidente.</t>
  </si>
  <si>
    <t>2.14.81.87</t>
  </si>
  <si>
    <t>ECOSISTEMA PARA LA PRODUCTIVIDAD, LA INNOVACIÓN Y EL EMPRENDIMIENTO</t>
  </si>
  <si>
    <t>2.14.81.86.P.226</t>
  </si>
  <si>
    <t>Consolidación de productos turísticos en Todo El Departamento, Quindío, Occidente.</t>
  </si>
  <si>
    <t>2.14.81.88</t>
  </si>
  <si>
    <t xml:space="preserve">TECNOLOGÍA PARA LA TOMA DE DECISIONES Y COMPETITIVIDAD TURÍSTICA. </t>
  </si>
  <si>
    <t>2.14.81.88.P.227</t>
  </si>
  <si>
    <t>Implementación de procesos de tecnología de la información y comunicación, en todo el Departamento, Quindío, Occidente.</t>
  </si>
  <si>
    <t>2.14.81.88.P.228</t>
  </si>
  <si>
    <t>2.14.81.90</t>
  </si>
  <si>
    <t>EL PAISAJE CULTURAL CAFETERO COMO HERRAMIENTA DE MARKETING TERRITORIAL</t>
  </si>
  <si>
    <t>2.14.81.90.P.230</t>
  </si>
  <si>
    <t>Implementación estrategias de marketing territorial en los municipios que promuevan la sustentabilidad del Paisaje Cultural Cafetero Quindío, Occidente.</t>
  </si>
  <si>
    <t>2.14.82.91</t>
  </si>
  <si>
    <t>QUINDÍO UN ECOSISTEMA DIGITAL</t>
  </si>
  <si>
    <t>2.14.82.91.P.231</t>
  </si>
  <si>
    <t>Asistencia a empresas del sector turístico en procesos de calidad en Todo El Departamento, Quindío, Occidente</t>
  </si>
  <si>
    <t>2.14.83.92</t>
  </si>
  <si>
    <t>FORTALECIMIENTO DE ESQUEMAS COLABORATIVOS DE LAS EMPRESAS DEL SECTOR TURISMO.</t>
  </si>
  <si>
    <t>2.14.83.92.P232</t>
  </si>
  <si>
    <t>Fortalecimiento del encadenamiento empresarial turístico Todo El Departamento, Quindío, Occidente.</t>
  </si>
  <si>
    <t>2.14.83.92.P233</t>
  </si>
  <si>
    <t>2.14.83.92.P234</t>
  </si>
  <si>
    <t>2.14.83.92.P235</t>
  </si>
  <si>
    <t>2.14.83.93</t>
  </si>
  <si>
    <t>TURISMO SUSTENTABLE.</t>
  </si>
  <si>
    <t>2.14.83.93.P236</t>
  </si>
  <si>
    <t>Apoyo a actividades en las diferentes modalidades del turismo en Todo El Departamento, Quindío, Occidente.</t>
  </si>
  <si>
    <t>2.14.83.93.P237</t>
  </si>
  <si>
    <t>5.22.106.139</t>
  </si>
  <si>
    <t>DOCE HORAS CON LA GOBERNADORA</t>
  </si>
  <si>
    <t>5.22.106.139.P357</t>
  </si>
  <si>
    <t>Divulgación de estrategias para garantizar el conocimiento y participación de la comunidad en los programas, proyectos, servicios y productos en el Departamento del Quindío.</t>
  </si>
  <si>
    <t>5.22.106.139.P358</t>
  </si>
  <si>
    <t>5.22.106.139.P359</t>
  </si>
  <si>
    <t>5.22.106.141</t>
  </si>
  <si>
    <t>TODOS PONEN</t>
  </si>
  <si>
    <t>5.22.106.141.P367</t>
  </si>
  <si>
    <t>Implementación de un programa de gestión de recursos de fuentes públicas, privadas, nacionales o internacionales, aunando esfuerzos instales, para el desarrollo de programas, proyectos o actividades que propendan al desarrollo en el departamento del Quindío.</t>
  </si>
  <si>
    <t>5.20.99.128</t>
  </si>
  <si>
    <t>GESTIÓN DOCUMENTAL</t>
  </si>
  <si>
    <t>5.20.99.128.P.320</t>
  </si>
  <si>
    <t>5.20.99.130</t>
  </si>
  <si>
    <t>MODERNIZACIÓN TECNOLÓGICA</t>
  </si>
  <si>
    <t>5.20.99.130.P.325</t>
  </si>
  <si>
    <t>Actualización de la infraestructura tecnológica de la Gobernación del Quindío.</t>
  </si>
  <si>
    <t>5.20.99.130.P.326</t>
  </si>
  <si>
    <t>5.20.99.130.P.323</t>
  </si>
  <si>
    <t>Apoyo a la sostenibilidad de las tecnologías de la información y comunicación de la Gobernación del Quindío.</t>
  </si>
  <si>
    <t>5.20.99.130.P.324</t>
  </si>
  <si>
    <t>5.22.106.140</t>
  </si>
  <si>
    <t>GESTIÓN DE LA CONTRATACIÓN E INVENTARIOS</t>
  </si>
  <si>
    <t>5.22.106.140.P.363</t>
  </si>
  <si>
    <t>Fortalecimiento de la gestión jurídica en el Departamento del Quindío.</t>
  </si>
  <si>
    <t>5.22.104.138</t>
  </si>
  <si>
    <t xml:space="preserve">SOSTENIBILIDAD  DE LOS PROCESOS DE FISCALIZACIÓN, LIQUIDACIÓN, CONTROL Y COBRANZA DE LOS TRIBUTOS </t>
  </si>
  <si>
    <t>5.22.104.138.P.354</t>
  </si>
  <si>
    <t>Mejoramiento de la sostenibilidad de los procesos de fiscalización liquidación control y cobranza de los tributos en el Departamento del Quindío.</t>
  </si>
  <si>
    <t>5.22.104.138.P.355</t>
  </si>
  <si>
    <t>5.22.106.140.P.360</t>
  </si>
  <si>
    <t>5.22.106.140.P.361</t>
  </si>
  <si>
    <t>5.22.106.140.P.362</t>
  </si>
  <si>
    <t>5.22.106.140. P.365</t>
  </si>
  <si>
    <t>1.2.6.11</t>
  </si>
  <si>
    <t>PROMOCIÓN Y CONTROL DE LA AFILIACIÓN AL SGSSS (RÉGIMEN CONTRIBUTIVO Y SUBSIDIADO)</t>
  </si>
  <si>
    <t>1.2.6.11.P.44</t>
  </si>
  <si>
    <t>Subsidio afiliación al régimen subsidiado del sistema general de seguridad social en salud en el Departamento del Quindío.</t>
  </si>
  <si>
    <t>1.2.6.11.P.45</t>
  </si>
  <si>
    <t>1.2.6.12</t>
  </si>
  <si>
    <t>MEJORAMIENTO DE LA ACCESIBILIDAD A LOS SERVICIOS DE SALUD</t>
  </si>
  <si>
    <t>1.2.6.12.P.46</t>
  </si>
  <si>
    <t xml:space="preserve">Población no afiliada al Sistema General de Seguridad Social en Salud </t>
  </si>
  <si>
    <t>1.2.6.12.P.47</t>
  </si>
  <si>
    <t>1.2.6.12.P.48</t>
  </si>
  <si>
    <t>1.2.6.13</t>
  </si>
  <si>
    <t>GESTIÓN, INSPECCIÓN, VIGILANCIA Y CONTROL DEL SISTEMA OBLIGATORIO DE GARANTÍA DE LA CALIDAD DE LA ATENCIÓN EN SALUD Y DE LA PRESTACIÓN DE SERVICIOS</t>
  </si>
  <si>
    <t>1.2.6.13.P.49</t>
  </si>
  <si>
    <t>Gestión y apoyo a la PRESTACION DE SERVICIOS DE SALUD en el Departamento del Quindío.</t>
  </si>
  <si>
    <t>1.2.6.13.P.50</t>
  </si>
  <si>
    <t>1.2.6.13.P.51</t>
  </si>
  <si>
    <t>1.2.6.13.P.369</t>
  </si>
  <si>
    <t>1.2.6.14</t>
  </si>
  <si>
    <t>SALUD SIN DIFERENCIAS</t>
  </si>
  <si>
    <t>1.2.6.14.P.52</t>
  </si>
  <si>
    <t>Fortalecimiento  de participación social y comunitaria de los grupos vulnerables en el departamento del Quindío</t>
  </si>
  <si>
    <t>1.2.6.15</t>
  </si>
  <si>
    <t>RED DE SERVICIOS DE SALUD EN ALERTA</t>
  </si>
  <si>
    <t>1.2.6.15.P.53</t>
  </si>
  <si>
    <t>Servicio de salud en alerta en el departamento del Quindío</t>
  </si>
  <si>
    <t>1.2.6.16</t>
  </si>
  <si>
    <t>FORTALECIMIENTO DE LA RED DE URGENCIAS</t>
  </si>
  <si>
    <t>1.2.6.16.P.54</t>
  </si>
  <si>
    <t>Fortalecimiento de la Red de Urgencias.</t>
  </si>
  <si>
    <t>1.2.9. 17</t>
  </si>
  <si>
    <t>PROMOCIÓN DE LA SALUD Y PREVENCIÓN DE LOS RIESGOS</t>
  </si>
  <si>
    <t>1.2.9.17.P.55</t>
  </si>
  <si>
    <t>1.2.9.17.P.56</t>
  </si>
  <si>
    <t>1.2.9.17.P.57</t>
  </si>
  <si>
    <t>1.2.9.17.P.58</t>
  </si>
  <si>
    <t>1.2.9.17.P.59</t>
  </si>
  <si>
    <t>1.2.9.17.P.60</t>
  </si>
  <si>
    <t>1.2.9.17.P.370</t>
  </si>
  <si>
    <t>1.2.9.17.P.371</t>
  </si>
  <si>
    <t>1.2.9.17.P.61</t>
  </si>
  <si>
    <t>Fortalecimiento de Estrategia de Gestion Integral, Vectores y Cambio Climatico</t>
  </si>
  <si>
    <t>1.2.9.18</t>
  </si>
  <si>
    <t>SEGURIDAD SANITARIA Y AMBIENTAL.</t>
  </si>
  <si>
    <t>1.2.9.18.P.62</t>
  </si>
  <si>
    <t>Control Salud Ambiental Departamento del Quindío.</t>
  </si>
  <si>
    <t>1.2.9.18.P.63</t>
  </si>
  <si>
    <t>1.2.9.18.P.64</t>
  </si>
  <si>
    <t>1.2.9.18.P.65</t>
  </si>
  <si>
    <t>1.2.9.19</t>
  </si>
  <si>
    <t>SEGURIDAD EN EL TRABAJO Y ENFERMEDADES DE ORIGEN LABORAL</t>
  </si>
  <si>
    <t>1.2.9.19.P.66</t>
  </si>
  <si>
    <t>Prevención vigilancia y control de eventos de origen laboral en el Departamento del Quindío.</t>
  </si>
  <si>
    <t>1.2.9.20</t>
  </si>
  <si>
    <t>PREVENCIÓN, VIGILANCIA Y CONTROL DE LOS RIESGOS PROFESIONALES</t>
  </si>
  <si>
    <t>1.2.9.20.P.67</t>
  </si>
  <si>
    <t>Prevención y vigilancia a los riesgos profesionales en el Departamento del Quindío.</t>
  </si>
  <si>
    <t>1.2.9.21</t>
  </si>
  <si>
    <t>GESTIÓN PARA EL DESARROLLO OPERATIVO Y FUNCIONAL DEL PLAN NACIONAL DE SALUD PÚBLICA</t>
  </si>
  <si>
    <t>1.2.9.21.P.68</t>
  </si>
  <si>
    <t>Asistencia atención a las personas y prioridades en Salud Publica en el Quindío.</t>
  </si>
  <si>
    <t>1.2.9.21.P.375</t>
  </si>
  <si>
    <t>Fortalecimiento de las actividades de vigilancia y control del Laboratorio de Salud Pública.</t>
  </si>
  <si>
    <t>1.2.9.21.P.376</t>
  </si>
  <si>
    <t>Fortalecimiento del sistema de vigilancia en Salud Publica en el Departamento del Quindío.</t>
  </si>
  <si>
    <t>1.2.37.22.P.69</t>
  </si>
  <si>
    <t>Fortalecimiento y promoción de la salud una razón más para sonreír en el departamento del Quindío</t>
  </si>
  <si>
    <t>1.2.37.23</t>
  </si>
  <si>
    <t>“TODO BIEN QUINDIANOS”</t>
  </si>
  <si>
    <t>1.2.37.23.P.70</t>
  </si>
  <si>
    <t>Fortalecimiento promoción de la salud y prevención primaria en Salud Mental en el Departamento del Quindío.</t>
  </si>
  <si>
    <t>1.2.37.23.P.377</t>
  </si>
  <si>
    <t>1.2.38.24</t>
  </si>
  <si>
    <t>SALUD CON EQUIDAD</t>
  </si>
  <si>
    <t>1.2.38.24.P.72</t>
  </si>
  <si>
    <t>Implementación de programas especiales en salud en el Departamento del Quindío.</t>
  </si>
  <si>
    <t>1.2.38.25</t>
  </si>
  <si>
    <t>NINGUNO SIN REGISTRO</t>
  </si>
  <si>
    <t>1.2.38.25.P.73</t>
  </si>
  <si>
    <t>Implementación de todos sumamos en el Quindío.</t>
  </si>
  <si>
    <t xml:space="preserve">Construcción y/o mejoramiento de la Infraestructura Educativa, de todo el Departamento del Quindío. </t>
  </si>
  <si>
    <t xml:space="preserve">INCLUSIÓN SOCIAL, RECONCILIACIÓN, DDHH, DIH </t>
  </si>
  <si>
    <t>Actualizaciòn de Inventarios de Bienes devolutivos del Ente Departamental del Quindìo.</t>
  </si>
  <si>
    <t>COMERCIO EXTERIOR ZONA Q</t>
  </si>
  <si>
    <t>ZONA Q DESTINO PARA LOS SENTIDOS</t>
  </si>
  <si>
    <t>IVA Telef. M.
 (54)</t>
  </si>
  <si>
    <t>SGP CSF (59)</t>
  </si>
  <si>
    <t>SGP SSF (60)</t>
  </si>
  <si>
    <t>R. Cedidas (58)</t>
  </si>
  <si>
    <t>Renta Cedidas
(Ley 1393/10)
(64)</t>
  </si>
  <si>
    <t>SGP (SALUD PUB)
(61)</t>
  </si>
  <si>
    <t>1.3.39.27.P.78</t>
  </si>
  <si>
    <t>5.22.54.140.P.364</t>
  </si>
  <si>
    <t>ESAQUIN S.A .</t>
  </si>
  <si>
    <t>INVERSION INDIRECTA</t>
  </si>
  <si>
    <t>PROMOTORA DE VIVIENDA Y DESARROLLO DEL QUINDIO</t>
  </si>
  <si>
    <t>Actualización digitalización e indexación de las historias laborales  y la Contratación de la Gobernación del Quindío.</t>
  </si>
  <si>
    <t xml:space="preserve">TOTAL PLAN ANUAL DE INVERSIONES 2015 </t>
  </si>
  <si>
    <t>Control y Vigilancia en las Acciones de Intervencion Inherentes a la Salud Publica en el Quindio</t>
  </si>
  <si>
    <t>Apoyo operativo a la inversión social en Salud Humanizada en el Quindío.</t>
  </si>
  <si>
    <t>001-14</t>
  </si>
  <si>
    <t>002-14</t>
  </si>
  <si>
    <t>003-14</t>
  </si>
  <si>
    <t>004-14</t>
  </si>
  <si>
    <t>005-14</t>
  </si>
  <si>
    <t>006-14</t>
  </si>
  <si>
    <t>007-14</t>
  </si>
  <si>
    <t>008-14</t>
  </si>
  <si>
    <t>009-14</t>
  </si>
  <si>
    <t>010-14</t>
  </si>
  <si>
    <t>011-14</t>
  </si>
  <si>
    <t>012-14</t>
  </si>
  <si>
    <t>018-14</t>
  </si>
  <si>
    <t>020-14</t>
  </si>
  <si>
    <t>017-14</t>
  </si>
  <si>
    <t>016-14</t>
  </si>
  <si>
    <t>015-14</t>
  </si>
  <si>
    <t>014-14</t>
  </si>
  <si>
    <t>019-14</t>
  </si>
  <si>
    <t>013-14</t>
  </si>
  <si>
    <t>027-14</t>
  </si>
  <si>
    <t>023-14</t>
  </si>
  <si>
    <t>029-14</t>
  </si>
  <si>
    <t>025-14</t>
  </si>
  <si>
    <t>024-14</t>
  </si>
  <si>
    <t>021-14</t>
  </si>
  <si>
    <t>022-14</t>
  </si>
  <si>
    <t>026-14</t>
  </si>
  <si>
    <t>030-14</t>
  </si>
  <si>
    <t>031-14</t>
  </si>
  <si>
    <t>032-14</t>
  </si>
  <si>
    <t>033-14</t>
  </si>
  <si>
    <t>034-14</t>
  </si>
  <si>
    <t>035-14</t>
  </si>
  <si>
    <t>036-14</t>
  </si>
  <si>
    <t>037-14</t>
  </si>
  <si>
    <t>038-14</t>
  </si>
  <si>
    <t>039-14</t>
  </si>
  <si>
    <t>040-14</t>
  </si>
  <si>
    <t>041-14</t>
  </si>
  <si>
    <t>042-14</t>
  </si>
  <si>
    <t>043-14</t>
  </si>
  <si>
    <t>044-14</t>
  </si>
  <si>
    <t>045-14</t>
  </si>
  <si>
    <t>046-14</t>
  </si>
  <si>
    <t>047-14</t>
  </si>
  <si>
    <t>048-14</t>
  </si>
  <si>
    <t>049-14</t>
  </si>
  <si>
    <t>050-14</t>
  </si>
  <si>
    <t>051-14</t>
  </si>
  <si>
    <t>052-14</t>
  </si>
  <si>
    <t>053-14</t>
  </si>
  <si>
    <t>054-14</t>
  </si>
  <si>
    <t>055-14</t>
  </si>
  <si>
    <t>056-14</t>
  </si>
  <si>
    <t>062-14</t>
  </si>
  <si>
    <t>060-14</t>
  </si>
  <si>
    <t>061-14</t>
  </si>
  <si>
    <t>063-14</t>
  </si>
  <si>
    <t>065-14</t>
  </si>
  <si>
    <t>066-14</t>
  </si>
  <si>
    <t>067-14</t>
  </si>
  <si>
    <t>068-14</t>
  </si>
  <si>
    <t>069-14</t>
  </si>
  <si>
    <t>070-14</t>
  </si>
  <si>
    <t>071-14</t>
  </si>
  <si>
    <t>072-14</t>
  </si>
  <si>
    <t>073-14</t>
  </si>
  <si>
    <t>074-14</t>
  </si>
  <si>
    <t>075-14</t>
  </si>
  <si>
    <t>079-14</t>
  </si>
  <si>
    <t>080-14</t>
  </si>
  <si>
    <t>081-14</t>
  </si>
  <si>
    <t>076-14</t>
  </si>
  <si>
    <t>082-14</t>
  </si>
  <si>
    <t>083-14</t>
  </si>
  <si>
    <t>084-14</t>
  </si>
  <si>
    <t>085-14</t>
  </si>
  <si>
    <t>086-14</t>
  </si>
  <si>
    <t>087-14</t>
  </si>
  <si>
    <t>088-14</t>
  </si>
  <si>
    <t>089-14</t>
  </si>
  <si>
    <t>090-14</t>
  </si>
  <si>
    <t>091-14</t>
  </si>
  <si>
    <t>092-14</t>
  </si>
  <si>
    <t>093-14</t>
  </si>
  <si>
    <t>094-14</t>
  </si>
  <si>
    <t>095-14</t>
  </si>
  <si>
    <t>097-14</t>
  </si>
  <si>
    <t>098-14</t>
  </si>
  <si>
    <t>099-14</t>
  </si>
  <si>
    <t>100-14</t>
  </si>
  <si>
    <t>101-14</t>
  </si>
  <si>
    <t>102-14</t>
  </si>
  <si>
    <t>103-14</t>
  </si>
  <si>
    <t>104-14</t>
  </si>
  <si>
    <t>107-14</t>
  </si>
  <si>
    <t>108-14</t>
  </si>
  <si>
    <t>109-14</t>
  </si>
  <si>
    <t>111-14</t>
  </si>
  <si>
    <t>112-14</t>
  </si>
  <si>
    <t>113-14</t>
  </si>
  <si>
    <t>114-14</t>
  </si>
  <si>
    <t>115-14</t>
  </si>
  <si>
    <t>116-14</t>
  </si>
  <si>
    <t>117-14</t>
  </si>
  <si>
    <t>118-14</t>
  </si>
  <si>
    <t>119-14</t>
  </si>
  <si>
    <t>152-14</t>
  </si>
  <si>
    <t>121-14</t>
  </si>
  <si>
    <t>122-14</t>
  </si>
  <si>
    <t>123-14</t>
  </si>
  <si>
    <t>124-14</t>
  </si>
  <si>
    <t>125-14</t>
  </si>
  <si>
    <t>128-14</t>
  </si>
  <si>
    <t>129-14</t>
  </si>
  <si>
    <t>130-14</t>
  </si>
  <si>
    <t>131-14</t>
  </si>
  <si>
    <t>132-14</t>
  </si>
  <si>
    <t>133-14</t>
  </si>
  <si>
    <t>134-14</t>
  </si>
  <si>
    <t>135-14</t>
  </si>
  <si>
    <t>136-14</t>
  </si>
  <si>
    <t>137-14</t>
  </si>
  <si>
    <t>126-14</t>
  </si>
  <si>
    <t>127-14</t>
  </si>
  <si>
    <t>138-14</t>
  </si>
  <si>
    <t>139-14</t>
  </si>
  <si>
    <t>140-14</t>
  </si>
  <si>
    <t>141-14</t>
  </si>
  <si>
    <t>75-14</t>
  </si>
  <si>
    <t>76-14</t>
  </si>
  <si>
    <t>81-14</t>
  </si>
  <si>
    <t>001-15</t>
  </si>
  <si>
    <t>Fortalecimiento de las acciones de prevención y protección en la población infantil CRECIENDO SALUDABLES en el departamento del Quindío</t>
  </si>
  <si>
    <t>002-15</t>
  </si>
  <si>
    <t>003-15</t>
  </si>
  <si>
    <t>Compromiso firme con la disminución de riesgos de contraer enfermedades transmisibles</t>
  </si>
  <si>
    <t>Fortalecimiento de acciones de intervención inherentes a la Salud Pública</t>
  </si>
  <si>
    <t>004-15</t>
  </si>
  <si>
    <t>Fortalecimiento de las acciones del Fondo Rotatorio de Estupefacientes</t>
  </si>
  <si>
    <t>005-15</t>
  </si>
  <si>
    <t>No. UNIDADES 
EJECUTORAS</t>
  </si>
  <si>
    <t>PARTICIPACION PORCENTUAL</t>
  </si>
  <si>
    <t>PORCENTAJE NBI</t>
  </si>
  <si>
    <t>ESTRUCTURA DEL PLAN OPERATAIVO ANUAL DE INVERSIONES (POAI 2015)</t>
  </si>
  <si>
    <t>NOMBRE DE LAS UNIDADES EJCUTORAS (SECTORES DE INVERSION SOCIAL)</t>
  </si>
  <si>
    <t>EDUCACION</t>
  </si>
  <si>
    <t>SALUD</t>
  </si>
  <si>
    <t>AGUAS E INFRAESTRUCTURA</t>
  </si>
  <si>
    <t xml:space="preserve">FAMILIA </t>
  </si>
  <si>
    <t>HACIENDA</t>
  </si>
  <si>
    <t>AGRICULTURA</t>
  </si>
  <si>
    <t>CULTURA</t>
  </si>
  <si>
    <t>TURISMO</t>
  </si>
  <si>
    <t>PRIVADA</t>
  </si>
  <si>
    <t>PLANEACION</t>
  </si>
  <si>
    <t>INTERIOR</t>
  </si>
  <si>
    <t>ADMINISTRATIVA</t>
  </si>
  <si>
    <t>REPRESENTACION JUDICIAL</t>
  </si>
  <si>
    <t>JURIDICA Y CONTRATACION</t>
  </si>
  <si>
    <t>R. Cedidas (58)
Monopolio (35)</t>
  </si>
  <si>
    <t>TOTAL POAI 2015</t>
  </si>
  <si>
    <t>FINANCIACION DEL POAI 205</t>
  </si>
  <si>
    <t>RECURSO ORDINARIO DE LIBRE DESTNACION</t>
  </si>
  <si>
    <t>04-05-06-15-23-35-52-58-64</t>
  </si>
  <si>
    <t>CODIGO DEL RECURSO</t>
  </si>
  <si>
    <t>DENOMINACION DEL RECURSO</t>
  </si>
  <si>
    <t>PORCENTAJE DE PARTICIPACION</t>
  </si>
  <si>
    <t xml:space="preserve">RECURSO ORDINARIO DESTINADO </t>
  </si>
  <si>
    <t>SISTEMA GENERAL DE PARTICIPACIONES</t>
  </si>
  <si>
    <t>25-26</t>
  </si>
  <si>
    <t>59-60-61</t>
  </si>
  <si>
    <t>VALOR 
(En Millones de Pesos)</t>
  </si>
  <si>
    <t>SGP Educación</t>
  </si>
  <si>
    <t>SGP Saneamiento Basico</t>
  </si>
  <si>
    <t>SGP Salud</t>
  </si>
  <si>
    <t>No. DE PROYECTOS
Viabilizados y Priorizados</t>
  </si>
  <si>
    <t>No. DE PROYECTOS
Viabilizados</t>
  </si>
  <si>
    <t>PARTICIPACION EN RECURSOS
(En Millones de Pesos)</t>
  </si>
  <si>
    <t>DEMIENSION</t>
  </si>
  <si>
    <t>3.17.87.101.P.261</t>
  </si>
  <si>
    <t xml:space="preserve">Construcción y mejoramiento de la Infraestructura Sanitaria del departamento del Quindío. </t>
  </si>
  <si>
    <t>2.13.78.83</t>
  </si>
  <si>
    <t>2.13.78.83.P.216</t>
  </si>
  <si>
    <t>2.13.78.83.P.217</t>
  </si>
  <si>
    <t>2.13.78.83.P.218</t>
  </si>
  <si>
    <t>2.13.78.83.P.219</t>
  </si>
  <si>
    <t>Mejoramiento de la gestión pública del Departamento del Quindío.</t>
  </si>
  <si>
    <t>1.2.9.21.P.374</t>
  </si>
  <si>
    <t>AN - Fdo Rot Estup (63)</t>
  </si>
  <si>
    <t>INDEPORTES</t>
  </si>
  <si>
    <t>PROMOTORA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</si>
</sst>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.00"/>
    <numFmt numFmtId="173" formatCode="_(* #,##0.0_);_(* \(#,##0.0\);_(* &quot;-&quot;??_);_(@_)"/>
    <numFmt numFmtId="174" formatCode="_(* #.##0.00_);_(* \(#.##0.00\);_(* &quot;-&quot;??_);_(@_)"/>
    <numFmt numFmtId="175" formatCode="_(* #.##0.0_);_(* \(#.##0.0\);_(* &quot;-&quot;??_);_(@_)"/>
    <numFmt numFmtId="176" formatCode="_-[$$-240A]* #,##0.00_-;\-[$$-240A]* #,##0.00_-;_-[$$-240A]* &quot;-&quot;??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240A]dddd\,\ dd&quot; de &quot;mmmm&quot; de &quot;yyyy"/>
    <numFmt numFmtId="182" formatCode="[$-240A]hh:mm:ss\ AM/PM"/>
    <numFmt numFmtId="183" formatCode="_(* #,##0_);_(* \(#,##0\);_(* &quot;-&quot;??_);_(@_)"/>
    <numFmt numFmtId="184" formatCode="0.0"/>
    <numFmt numFmtId="185" formatCode="_(* #,##0.000_);_(* \(#,##0.000\);_(* &quot;-&quot;??_);_(@_)"/>
    <numFmt numFmtId="186" formatCode="0.0%"/>
    <numFmt numFmtId="187" formatCode="0.000000"/>
    <numFmt numFmtId="188" formatCode="0.00000"/>
    <numFmt numFmtId="189" formatCode="0.0000"/>
    <numFmt numFmtId="190" formatCode="0.000"/>
    <numFmt numFmtId="191" formatCode="_(* #,##0.0000_);_(* \(#,##0.000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0000"/>
    <numFmt numFmtId="197" formatCode="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Fill="1" applyBorder="1" applyAlignment="1">
      <alignment vertical="center" wrapText="1"/>
    </xf>
    <xf numFmtId="43" fontId="51" fillId="0" borderId="10" xfId="49" applyFont="1" applyFill="1" applyBorder="1" applyAlignment="1">
      <alignment horizontal="center" vertical="center"/>
    </xf>
    <xf numFmtId="43" fontId="26" fillId="0" borderId="10" xfId="49" applyFont="1" applyFill="1" applyBorder="1" applyAlignment="1">
      <alignment horizontal="center" vertical="center"/>
    </xf>
    <xf numFmtId="43" fontId="26" fillId="0" borderId="10" xfId="49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 wrapText="1"/>
    </xf>
    <xf numFmtId="183" fontId="51" fillId="0" borderId="10" xfId="49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justify" vertical="center" wrapText="1"/>
    </xf>
    <xf numFmtId="43" fontId="51" fillId="0" borderId="10" xfId="49" applyFont="1" applyFill="1" applyBorder="1" applyAlignment="1">
      <alignment vertical="center" wrapText="1"/>
    </xf>
    <xf numFmtId="183" fontId="50" fillId="0" borderId="10" xfId="49" applyNumberFormat="1" applyFont="1" applyFill="1" applyBorder="1" applyAlignment="1">
      <alignment vertical="center" wrapText="1"/>
    </xf>
    <xf numFmtId="43" fontId="50" fillId="0" borderId="10" xfId="49" applyFont="1" applyFill="1" applyBorder="1" applyAlignment="1">
      <alignment vertical="center" wrapText="1"/>
    </xf>
    <xf numFmtId="0" fontId="27" fillId="0" borderId="10" xfId="57" applyFont="1" applyFill="1" applyBorder="1" applyAlignment="1">
      <alignment vertical="center"/>
      <protection/>
    </xf>
    <xf numFmtId="0" fontId="27" fillId="0" borderId="10" xfId="57" applyFont="1" applyFill="1" applyBorder="1" applyAlignment="1">
      <alignment horizontal="justify" vertical="center" wrapText="1"/>
      <protection/>
    </xf>
    <xf numFmtId="183" fontId="50" fillId="0" borderId="10" xfId="49" applyNumberFormat="1" applyFont="1" applyFill="1" applyBorder="1" applyAlignment="1">
      <alignment horizontal="right" vertical="center" wrapText="1"/>
    </xf>
    <xf numFmtId="43" fontId="51" fillId="0" borderId="10" xfId="49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27" fillId="0" borderId="10" xfId="57" applyFont="1" applyFill="1" applyBorder="1" applyAlignment="1">
      <alignment horizontal="left" vertical="center" wrapText="1"/>
      <protection/>
    </xf>
    <xf numFmtId="49" fontId="26" fillId="0" borderId="10" xfId="57" applyNumberFormat="1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/>
      <protection/>
    </xf>
    <xf numFmtId="0" fontId="26" fillId="0" borderId="10" xfId="57" applyFont="1" applyFill="1" applyBorder="1" applyAlignment="1">
      <alignment vertical="center"/>
      <protection/>
    </xf>
    <xf numFmtId="172" fontId="26" fillId="0" borderId="10" xfId="57" applyNumberFormat="1" applyFont="1" applyFill="1" applyBorder="1" applyAlignment="1">
      <alignment horizontal="center" vertical="center" wrapText="1"/>
      <protection/>
    </xf>
    <xf numFmtId="43" fontId="27" fillId="15" borderId="10" xfId="49" applyFont="1" applyFill="1" applyBorder="1" applyAlignment="1">
      <alignment horizontal="right" vertical="center" wrapText="1"/>
    </xf>
    <xf numFmtId="43" fontId="51" fillId="15" borderId="10" xfId="49" applyFont="1" applyFill="1" applyBorder="1" applyAlignment="1">
      <alignment vertical="center"/>
    </xf>
    <xf numFmtId="43" fontId="51" fillId="15" borderId="10" xfId="49" applyFont="1" applyFill="1" applyBorder="1" applyAlignment="1">
      <alignment horizontal="center" vertical="center"/>
    </xf>
    <xf numFmtId="43" fontId="50" fillId="0" borderId="0" xfId="0" applyNumberFormat="1" applyFont="1" applyAlignment="1">
      <alignment/>
    </xf>
    <xf numFmtId="43" fontId="27" fillId="15" borderId="10" xfId="49" applyNumberFormat="1" applyFont="1" applyFill="1" applyBorder="1" applyAlignment="1">
      <alignment vertical="center" wrapText="1"/>
    </xf>
    <xf numFmtId="43" fontId="27" fillId="0" borderId="10" xfId="49" applyNumberFormat="1" applyFont="1" applyFill="1" applyBorder="1" applyAlignment="1">
      <alignment vertical="center" wrapText="1"/>
    </xf>
    <xf numFmtId="43" fontId="26" fillId="0" borderId="10" xfId="49" applyNumberFormat="1" applyFont="1" applyFill="1" applyBorder="1" applyAlignment="1">
      <alignment vertical="center" wrapText="1"/>
    </xf>
    <xf numFmtId="43" fontId="50" fillId="0" borderId="10" xfId="49" applyNumberFormat="1" applyFont="1" applyFill="1" applyBorder="1" applyAlignment="1">
      <alignment vertical="center" wrapText="1"/>
    </xf>
    <xf numFmtId="43" fontId="51" fillId="15" borderId="10" xfId="49" applyNumberFormat="1" applyFont="1" applyFill="1" applyBorder="1" applyAlignment="1">
      <alignment horizontal="center" vertical="center"/>
    </xf>
    <xf numFmtId="43" fontId="27" fillId="15" borderId="10" xfId="49" applyNumberFormat="1" applyFont="1" applyFill="1" applyBorder="1" applyAlignment="1">
      <alignment horizontal="center" vertical="center" wrapText="1"/>
    </xf>
    <xf numFmtId="43" fontId="51" fillId="15" borderId="10" xfId="49" applyNumberFormat="1" applyFont="1" applyFill="1" applyBorder="1" applyAlignment="1">
      <alignment horizontal="center" vertical="center" wrapText="1"/>
    </xf>
    <xf numFmtId="43" fontId="51" fillId="0" borderId="10" xfId="49" applyNumberFormat="1" applyFont="1" applyFill="1" applyBorder="1" applyAlignment="1">
      <alignment horizontal="center" vertical="center" wrapText="1"/>
    </xf>
    <xf numFmtId="43" fontId="27" fillId="15" borderId="10" xfId="57" applyNumberFormat="1" applyFont="1" applyFill="1" applyBorder="1" applyAlignment="1">
      <alignment horizontal="center" vertical="center" wrapText="1"/>
      <protection/>
    </xf>
    <xf numFmtId="43" fontId="51" fillId="0" borderId="10" xfId="49" applyNumberFormat="1" applyFont="1" applyFill="1" applyBorder="1" applyAlignment="1">
      <alignment horizontal="center" vertical="center"/>
    </xf>
    <xf numFmtId="43" fontId="27" fillId="0" borderId="10" xfId="49" applyNumberFormat="1" applyFont="1" applyFill="1" applyBorder="1" applyAlignment="1">
      <alignment horizontal="center" vertical="center" wrapText="1"/>
    </xf>
    <xf numFmtId="43" fontId="27" fillId="0" borderId="10" xfId="57" applyNumberFormat="1" applyFont="1" applyFill="1" applyBorder="1" applyAlignment="1">
      <alignment horizontal="center" vertical="center" wrapText="1"/>
      <protection/>
    </xf>
    <xf numFmtId="43" fontId="50" fillId="0" borderId="10" xfId="49" applyNumberFormat="1" applyFont="1" applyFill="1" applyBorder="1" applyAlignment="1">
      <alignment horizontal="right" vertical="center" wrapText="1"/>
    </xf>
    <xf numFmtId="43" fontId="50" fillId="0" borderId="10" xfId="49" applyFont="1" applyBorder="1" applyAlignment="1">
      <alignment vertical="center"/>
    </xf>
    <xf numFmtId="43" fontId="51" fillId="0" borderId="10" xfId="49" applyFont="1" applyFill="1" applyBorder="1" applyAlignment="1">
      <alignment/>
    </xf>
    <xf numFmtId="0" fontId="50" fillId="15" borderId="10" xfId="0" applyFont="1" applyFill="1" applyBorder="1" applyAlignment="1">
      <alignment horizontal="center"/>
    </xf>
    <xf numFmtId="185" fontId="50" fillId="0" borderId="10" xfId="49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43" fontId="51" fillId="15" borderId="10" xfId="0" applyNumberFormat="1" applyFont="1" applyFill="1" applyBorder="1" applyAlignment="1">
      <alignment/>
    </xf>
    <xf numFmtId="43" fontId="51" fillId="0" borderId="10" xfId="0" applyNumberFormat="1" applyFont="1" applyFill="1" applyBorder="1" applyAlignment="1">
      <alignment/>
    </xf>
    <xf numFmtId="43" fontId="51" fillId="0" borderId="10" xfId="0" applyNumberFormat="1" applyFont="1" applyFill="1" applyBorder="1" applyAlignment="1">
      <alignment vertical="center"/>
    </xf>
    <xf numFmtId="43" fontId="50" fillId="0" borderId="10" xfId="0" applyNumberFormat="1" applyFont="1" applyFill="1" applyBorder="1" applyAlignment="1">
      <alignment vertical="center"/>
    </xf>
    <xf numFmtId="43" fontId="51" fillId="15" borderId="10" xfId="0" applyNumberFormat="1" applyFont="1" applyFill="1" applyBorder="1" applyAlignment="1">
      <alignment vertical="center"/>
    </xf>
    <xf numFmtId="43" fontId="51" fillId="0" borderId="10" xfId="49" applyNumberFormat="1" applyFont="1" applyFill="1" applyBorder="1" applyAlignment="1">
      <alignment vertical="center" wrapText="1"/>
    </xf>
    <xf numFmtId="43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183" fontId="26" fillId="0" borderId="10" xfId="49" applyNumberFormat="1" applyFont="1" applyFill="1" applyBorder="1" applyAlignment="1">
      <alignment horizontal="center" vertical="center" wrapText="1"/>
    </xf>
    <xf numFmtId="183" fontId="27" fillId="0" borderId="10" xfId="49" applyNumberFormat="1" applyFont="1" applyFill="1" applyBorder="1" applyAlignment="1">
      <alignment horizontal="center" vertical="center" wrapText="1"/>
    </xf>
    <xf numFmtId="49" fontId="27" fillId="0" borderId="10" xfId="57" applyNumberFormat="1" applyFont="1" applyFill="1" applyBorder="1" applyAlignment="1">
      <alignment horizontal="justify" vertical="center" wrapText="1"/>
      <protection/>
    </xf>
    <xf numFmtId="0" fontId="51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justify" vertical="center" wrapText="1"/>
    </xf>
    <xf numFmtId="0" fontId="53" fillId="0" borderId="0" xfId="0" applyFont="1" applyAlignment="1">
      <alignment/>
    </xf>
    <xf numFmtId="0" fontId="51" fillId="0" borderId="11" xfId="0" applyFont="1" applyBorder="1" applyAlignment="1">
      <alignment/>
    </xf>
    <xf numFmtId="49" fontId="26" fillId="0" borderId="12" xfId="57" applyNumberFormat="1" applyFont="1" applyFill="1" applyBorder="1" applyAlignment="1">
      <alignment horizontal="center" vertical="center" wrapText="1"/>
      <protection/>
    </xf>
    <xf numFmtId="49" fontId="27" fillId="0" borderId="12" xfId="57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/>
    </xf>
    <xf numFmtId="49" fontId="27" fillId="0" borderId="10" xfId="57" applyNumberFormat="1" applyFont="1" applyFill="1" applyBorder="1" applyAlignment="1">
      <alignment vertical="center" wrapText="1"/>
      <protection/>
    </xf>
    <xf numFmtId="49" fontId="27" fillId="0" borderId="12" xfId="57" applyNumberFormat="1" applyFont="1" applyFill="1" applyBorder="1" applyAlignment="1">
      <alignment vertical="center" wrapText="1"/>
      <protection/>
    </xf>
    <xf numFmtId="0" fontId="51" fillId="0" borderId="11" xfId="0" applyFont="1" applyFill="1" applyBorder="1" applyAlignment="1">
      <alignment vertical="center" wrapText="1"/>
    </xf>
    <xf numFmtId="49" fontId="51" fillId="0" borderId="12" xfId="57" applyNumberFormat="1" applyFont="1" applyFill="1" applyBorder="1" applyAlignment="1">
      <alignment horizontal="center" vertical="center" wrapText="1"/>
      <protection/>
    </xf>
    <xf numFmtId="49" fontId="27" fillId="0" borderId="14" xfId="57" applyNumberFormat="1" applyFont="1" applyFill="1" applyBorder="1" applyAlignment="1">
      <alignment horizontal="center" vertical="center" wrapText="1"/>
      <protection/>
    </xf>
    <xf numFmtId="0" fontId="27" fillId="0" borderId="12" xfId="57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27" fillId="0" borderId="13" xfId="57" applyFont="1" applyFill="1" applyBorder="1" applyAlignment="1">
      <alignment horizontal="justify" vertical="center" wrapText="1"/>
      <protection/>
    </xf>
    <xf numFmtId="43" fontId="27" fillId="0" borderId="10" xfId="49" applyFont="1" applyFill="1" applyBorder="1" applyAlignment="1">
      <alignment horizontal="center" vertical="center" wrapText="1"/>
    </xf>
    <xf numFmtId="43" fontId="27" fillId="0" borderId="12" xfId="49" applyFont="1" applyFill="1" applyBorder="1" applyAlignment="1">
      <alignment horizontal="center" vertical="center" wrapText="1"/>
    </xf>
    <xf numFmtId="43" fontId="27" fillId="0" borderId="13" xfId="49" applyFont="1" applyFill="1" applyBorder="1" applyAlignment="1">
      <alignment horizontal="justify" vertical="center" wrapText="1"/>
    </xf>
    <xf numFmtId="172" fontId="27" fillId="0" borderId="10" xfId="57" applyNumberFormat="1" applyFont="1" applyFill="1" applyBorder="1" applyAlignment="1">
      <alignment horizontal="center" vertical="center" wrapText="1"/>
      <protection/>
    </xf>
    <xf numFmtId="43" fontId="27" fillId="0" borderId="10" xfId="49" applyFont="1" applyFill="1" applyBorder="1" applyAlignment="1">
      <alignment horizontal="justify" vertical="center" wrapText="1"/>
    </xf>
    <xf numFmtId="172" fontId="27" fillId="0" borderId="10" xfId="57" applyNumberFormat="1" applyFont="1" applyFill="1" applyBorder="1" applyAlignment="1">
      <alignment horizontal="justify" vertical="center" wrapText="1"/>
      <protection/>
    </xf>
    <xf numFmtId="172" fontId="27" fillId="0" borderId="12" xfId="57" applyNumberFormat="1" applyFont="1" applyFill="1" applyBorder="1" applyAlignment="1">
      <alignment horizontal="center" vertical="center" wrapText="1"/>
      <protection/>
    </xf>
    <xf numFmtId="172" fontId="26" fillId="0" borderId="13" xfId="57" applyNumberFormat="1" applyFont="1" applyFill="1" applyBorder="1" applyAlignment="1">
      <alignment horizontal="center" vertical="center" wrapText="1"/>
      <protection/>
    </xf>
    <xf numFmtId="0" fontId="27" fillId="0" borderId="15" xfId="57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justify" vertical="center" wrapText="1"/>
    </xf>
    <xf numFmtId="0" fontId="26" fillId="0" borderId="10" xfId="57" applyFont="1" applyFill="1" applyBorder="1" applyAlignment="1">
      <alignment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27" fillId="0" borderId="16" xfId="57" applyFont="1" applyFill="1" applyBorder="1" applyAlignment="1">
      <alignment horizontal="center" vertical="center" wrapText="1"/>
      <protection/>
    </xf>
    <xf numFmtId="49" fontId="27" fillId="0" borderId="13" xfId="57" applyNumberFormat="1" applyFont="1" applyFill="1" applyBorder="1" applyAlignment="1">
      <alignment horizontal="justify" vertical="center" wrapText="1"/>
      <protection/>
    </xf>
    <xf numFmtId="0" fontId="50" fillId="0" borderId="0" xfId="0" applyFont="1" applyFill="1" applyAlignment="1">
      <alignment horizontal="justify" vertical="center" wrapText="1"/>
    </xf>
    <xf numFmtId="0" fontId="55" fillId="0" borderId="0" xfId="0" applyFont="1" applyBorder="1" applyAlignment="1">
      <alignment horizontal="center"/>
    </xf>
    <xf numFmtId="43" fontId="51" fillId="0" borderId="10" xfId="49" applyFont="1" applyBorder="1" applyAlignment="1">
      <alignment vertical="center"/>
    </xf>
    <xf numFmtId="43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43" fontId="51" fillId="0" borderId="10" xfId="49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justify" vertical="center" wrapText="1"/>
    </xf>
    <xf numFmtId="183" fontId="51" fillId="0" borderId="10" xfId="49" applyNumberFormat="1" applyFont="1" applyFill="1" applyBorder="1" applyAlignment="1">
      <alignment horizontal="center" vertical="center" wrapText="1"/>
    </xf>
    <xf numFmtId="43" fontId="51" fillId="0" borderId="10" xfId="49" applyFont="1" applyBorder="1" applyAlignment="1">
      <alignment horizontal="center" vertical="center"/>
    </xf>
    <xf numFmtId="43" fontId="51" fillId="15" borderId="10" xfId="49" applyFont="1" applyFill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0" fillId="0" borderId="10" xfId="49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43" fontId="51" fillId="0" borderId="10" xfId="49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/>
    </xf>
    <xf numFmtId="43" fontId="51" fillId="15" borderId="10" xfId="49" applyFont="1" applyFill="1" applyBorder="1" applyAlignment="1">
      <alignment horizontal="center" vertical="center" wrapText="1"/>
    </xf>
    <xf numFmtId="4" fontId="50" fillId="15" borderId="10" xfId="0" applyNumberFormat="1" applyFont="1" applyFill="1" applyBorder="1" applyAlignment="1">
      <alignment horizontal="center"/>
    </xf>
    <xf numFmtId="43" fontId="50" fillId="0" borderId="10" xfId="49" applyFont="1" applyBorder="1" applyAlignment="1">
      <alignment horizontal="right" vertical="center"/>
    </xf>
    <xf numFmtId="43" fontId="51" fillId="0" borderId="10" xfId="49" applyFont="1" applyBorder="1" applyAlignment="1">
      <alignment horizontal="right" vertical="center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3" fontId="51" fillId="0" borderId="13" xfId="49" applyFont="1" applyFill="1" applyBorder="1" applyAlignment="1">
      <alignment horizontal="right" vertical="center" wrapText="1"/>
    </xf>
    <xf numFmtId="4" fontId="51" fillId="0" borderId="13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/>
    </xf>
    <xf numFmtId="43" fontId="26" fillId="0" borderId="10" xfId="49" applyNumberFormat="1" applyFont="1" applyFill="1" applyBorder="1" applyAlignment="1">
      <alignment vertical="center"/>
    </xf>
    <xf numFmtId="43" fontId="26" fillId="0" borderId="10" xfId="49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/>
    </xf>
    <xf numFmtId="43" fontId="50" fillId="0" borderId="11" xfId="49" applyNumberFormat="1" applyFont="1" applyFill="1" applyBorder="1" applyAlignment="1">
      <alignment vertical="center" wrapText="1"/>
    </xf>
    <xf numFmtId="0" fontId="51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43" fontId="50" fillId="0" borderId="11" xfId="0" applyNumberFormat="1" applyFont="1" applyFill="1" applyBorder="1" applyAlignment="1">
      <alignment vertical="center"/>
    </xf>
    <xf numFmtId="0" fontId="27" fillId="0" borderId="11" xfId="57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justify" vertical="center" wrapText="1"/>
    </xf>
    <xf numFmtId="43" fontId="50" fillId="0" borderId="10" xfId="49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justify" vertical="center" wrapText="1"/>
    </xf>
    <xf numFmtId="0" fontId="27" fillId="0" borderId="10" xfId="57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justify" vertical="center" wrapText="1"/>
    </xf>
    <xf numFmtId="0" fontId="27" fillId="0" borderId="10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justify" vertical="center" wrapText="1"/>
      <protection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27" fillId="0" borderId="11" xfId="57" applyNumberFormat="1" applyFont="1" applyFill="1" applyBorder="1" applyAlignment="1">
      <alignment horizontal="center" vertical="center" wrapText="1"/>
      <protection/>
    </xf>
    <xf numFmtId="0" fontId="27" fillId="33" borderId="10" xfId="57" applyFont="1" applyFill="1" applyBorder="1" applyAlignment="1">
      <alignment horizontal="center" vertical="center" wrapText="1"/>
      <protection/>
    </xf>
    <xf numFmtId="0" fontId="27" fillId="33" borderId="13" xfId="57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horizontal="center" vertical="center"/>
      <protection/>
    </xf>
    <xf numFmtId="49" fontId="27" fillId="0" borderId="10" xfId="57" applyNumberFormat="1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justify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51" fillId="15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43" fontId="50" fillId="0" borderId="10" xfId="49" applyNumberFormat="1" applyFont="1" applyFill="1" applyBorder="1" applyAlignment="1">
      <alignment horizontal="center" vertical="center"/>
    </xf>
    <xf numFmtId="183" fontId="50" fillId="0" borderId="10" xfId="49" applyNumberFormat="1" applyFont="1" applyFill="1" applyBorder="1" applyAlignment="1">
      <alignment horizontal="center" vertical="center" wrapText="1"/>
    </xf>
    <xf numFmtId="4" fontId="50" fillId="0" borderId="10" xfId="49" applyNumberFormat="1" applyFont="1" applyFill="1" applyBorder="1" applyAlignment="1">
      <alignment horizontal="right" vertical="center" wrapText="1"/>
    </xf>
    <xf numFmtId="43" fontId="50" fillId="0" borderId="10" xfId="49" applyFont="1" applyFill="1" applyBorder="1" applyAlignment="1">
      <alignment horizontal="center" vertical="center" wrapText="1"/>
    </xf>
    <xf numFmtId="4" fontId="50" fillId="0" borderId="10" xfId="49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43" fontId="50" fillId="0" borderId="10" xfId="49" applyFont="1" applyBorder="1" applyAlignment="1">
      <alignment horizontal="center" vertical="center"/>
    </xf>
    <xf numFmtId="43" fontId="50" fillId="0" borderId="10" xfId="49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justify" vertical="center" wrapText="1"/>
    </xf>
    <xf numFmtId="0" fontId="27" fillId="33" borderId="11" xfId="57" applyFont="1" applyFill="1" applyBorder="1" applyAlignment="1">
      <alignment horizontal="center" vertical="center" wrapText="1"/>
      <protection/>
    </xf>
    <xf numFmtId="0" fontId="27" fillId="33" borderId="13" xfId="57" applyFont="1" applyFill="1" applyBorder="1" applyAlignment="1">
      <alignment horizontal="center" vertical="center" wrapText="1"/>
      <protection/>
    </xf>
    <xf numFmtId="43" fontId="50" fillId="0" borderId="11" xfId="49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justify" vertical="center" wrapText="1"/>
    </xf>
    <xf numFmtId="0" fontId="27" fillId="0" borderId="13" xfId="57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/>
    </xf>
    <xf numFmtId="0" fontId="27" fillId="0" borderId="12" xfId="57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horizontal="left" vertical="center" wrapText="1"/>
      <protection/>
    </xf>
    <xf numFmtId="0" fontId="27" fillId="0" borderId="11" xfId="57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4" fontId="51" fillId="15" borderId="10" xfId="0" applyNumberFormat="1" applyFont="1" applyFill="1" applyBorder="1" applyAlignment="1">
      <alignment horizontal="center"/>
    </xf>
    <xf numFmtId="4" fontId="51" fillId="15" borderId="10" xfId="0" applyNumberFormat="1" applyFont="1" applyFill="1" applyBorder="1" applyAlignment="1">
      <alignment vertical="center"/>
    </xf>
    <xf numFmtId="0" fontId="26" fillId="15" borderId="10" xfId="57" applyFont="1" applyFill="1" applyBorder="1" applyAlignment="1">
      <alignment horizontal="center" vertical="center" wrapText="1"/>
      <protection/>
    </xf>
    <xf numFmtId="43" fontId="50" fillId="15" borderId="10" xfId="49" applyFont="1" applyFill="1" applyBorder="1" applyAlignment="1">
      <alignment horizontal="center" vertical="center" wrapText="1"/>
    </xf>
    <xf numFmtId="43" fontId="51" fillId="9" borderId="10" xfId="49" applyFont="1" applyFill="1" applyBorder="1" applyAlignment="1">
      <alignment vertical="center"/>
    </xf>
    <xf numFmtId="4" fontId="50" fillId="9" borderId="10" xfId="0" applyNumberFormat="1" applyFont="1" applyFill="1" applyBorder="1" applyAlignment="1">
      <alignment horizontal="center"/>
    </xf>
    <xf numFmtId="43" fontId="50" fillId="9" borderId="10" xfId="49" applyFont="1" applyFill="1" applyBorder="1" applyAlignment="1">
      <alignment horizontal="center" vertical="center" wrapText="1"/>
    </xf>
    <xf numFmtId="0" fontId="27" fillId="15" borderId="10" xfId="57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51" fillId="9" borderId="10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49" fontId="26" fillId="0" borderId="13" xfId="57" applyNumberFormat="1" applyFont="1" applyFill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/>
      <protection/>
    </xf>
    <xf numFmtId="43" fontId="26" fillId="0" borderId="13" xfId="49" applyFont="1" applyFill="1" applyBorder="1" applyAlignment="1">
      <alignment horizontal="center" vertical="center" wrapText="1"/>
    </xf>
    <xf numFmtId="43" fontId="50" fillId="0" borderId="11" xfId="49" applyFont="1" applyBorder="1" applyAlignment="1">
      <alignment vertical="center"/>
    </xf>
    <xf numFmtId="0" fontId="26" fillId="0" borderId="10" xfId="57" applyFont="1" applyFill="1" applyBorder="1" applyAlignment="1">
      <alignment horizontal="left" vertical="center" wrapText="1"/>
      <protection/>
    </xf>
    <xf numFmtId="43" fontId="50" fillId="0" borderId="11" xfId="49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43" fontId="26" fillId="0" borderId="11" xfId="49" applyFont="1" applyFill="1" applyBorder="1" applyAlignment="1">
      <alignment horizontal="center" vertical="center" wrapText="1"/>
    </xf>
    <xf numFmtId="43" fontId="51" fillId="0" borderId="11" xfId="49" applyNumberFormat="1" applyFont="1" applyFill="1" applyBorder="1" applyAlignment="1">
      <alignment horizontal="center" vertical="center" wrapText="1"/>
    </xf>
    <xf numFmtId="43" fontId="51" fillId="0" borderId="13" xfId="49" applyNumberFormat="1" applyFont="1" applyFill="1" applyBorder="1" applyAlignment="1">
      <alignment horizontal="center" vertical="center" wrapText="1"/>
    </xf>
    <xf numFmtId="43" fontId="51" fillId="0" borderId="11" xfId="49" applyFont="1" applyFill="1" applyBorder="1" applyAlignment="1">
      <alignment horizontal="center" vertical="center" wrapText="1"/>
    </xf>
    <xf numFmtId="43" fontId="51" fillId="0" borderId="13" xfId="49" applyFont="1" applyFill="1" applyBorder="1" applyAlignment="1">
      <alignment horizontal="center" vertical="center" wrapText="1"/>
    </xf>
    <xf numFmtId="43" fontId="50" fillId="0" borderId="10" xfId="49" applyFont="1" applyFill="1" applyBorder="1" applyAlignment="1">
      <alignment horizontal="center" vertical="center"/>
    </xf>
    <xf numFmtId="43" fontId="51" fillId="0" borderId="10" xfId="49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center"/>
    </xf>
    <xf numFmtId="0" fontId="50" fillId="0" borderId="0" xfId="0" applyFont="1" applyAlignment="1">
      <alignment horizontal="right"/>
    </xf>
    <xf numFmtId="183" fontId="50" fillId="0" borderId="10" xfId="49" applyNumberFormat="1" applyFont="1" applyBorder="1" applyAlignment="1">
      <alignment horizontal="right" vertical="center"/>
    </xf>
    <xf numFmtId="2" fontId="50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2" fontId="50" fillId="0" borderId="13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justify" vertical="center"/>
    </xf>
    <xf numFmtId="183" fontId="50" fillId="0" borderId="13" xfId="49" applyNumberFormat="1" applyFont="1" applyBorder="1" applyAlignment="1">
      <alignment horizontal="right" vertical="center"/>
    </xf>
    <xf numFmtId="0" fontId="51" fillId="15" borderId="1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/>
    </xf>
    <xf numFmtId="183" fontId="50" fillId="0" borderId="11" xfId="49" applyNumberFormat="1" applyFont="1" applyBorder="1" applyAlignment="1">
      <alignment horizontal="right" vertical="center"/>
    </xf>
    <xf numFmtId="183" fontId="51" fillId="0" borderId="17" xfId="49" applyNumberFormat="1" applyFont="1" applyBorder="1" applyAlignment="1">
      <alignment horizontal="right" vertical="center"/>
    </xf>
    <xf numFmtId="183" fontId="50" fillId="0" borderId="13" xfId="49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83" fontId="51" fillId="0" borderId="13" xfId="49" applyNumberFormat="1" applyFont="1" applyBorder="1" applyAlignment="1">
      <alignment horizontal="center" vertical="center"/>
    </xf>
    <xf numFmtId="183" fontId="50" fillId="0" borderId="18" xfId="49" applyNumberFormat="1" applyFont="1" applyBorder="1" applyAlignment="1">
      <alignment horizontal="center" vertical="center"/>
    </xf>
    <xf numFmtId="183" fontId="51" fillId="0" borderId="17" xfId="0" applyNumberFormat="1" applyFont="1" applyBorder="1" applyAlignment="1">
      <alignment horizontal="center" vertical="center"/>
    </xf>
    <xf numFmtId="2" fontId="51" fillId="0" borderId="13" xfId="0" applyNumberFormat="1" applyFont="1" applyBorder="1" applyAlignment="1">
      <alignment horizontal="center" vertical="center"/>
    </xf>
    <xf numFmtId="9" fontId="51" fillId="0" borderId="17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justify" vertical="center" wrapText="1"/>
    </xf>
    <xf numFmtId="0" fontId="50" fillId="0" borderId="13" xfId="0" applyFont="1" applyBorder="1" applyAlignment="1">
      <alignment horizontal="center"/>
    </xf>
    <xf numFmtId="49" fontId="27" fillId="0" borderId="13" xfId="57" applyNumberFormat="1" applyFont="1" applyFill="1" applyBorder="1" applyAlignment="1">
      <alignment horizontal="center" vertical="center" wrapText="1"/>
      <protection/>
    </xf>
    <xf numFmtId="43" fontId="51" fillId="0" borderId="13" xfId="49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43" fontId="51" fillId="0" borderId="10" xfId="49" applyFont="1" applyFill="1" applyBorder="1" applyAlignment="1">
      <alignment horizontal="center" vertical="center" wrapText="1"/>
    </xf>
    <xf numFmtId="43" fontId="50" fillId="0" borderId="0" xfId="49" applyFont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vertical="center" wrapText="1"/>
    </xf>
    <xf numFmtId="43" fontId="51" fillId="0" borderId="13" xfId="49" applyNumberFormat="1" applyFont="1" applyFill="1" applyBorder="1" applyAlignment="1">
      <alignment horizontal="center" vertical="center"/>
    </xf>
    <xf numFmtId="43" fontId="51" fillId="0" borderId="13" xfId="0" applyNumberFormat="1" applyFont="1" applyFill="1" applyBorder="1" applyAlignment="1">
      <alignment vertical="center"/>
    </xf>
    <xf numFmtId="0" fontId="27" fillId="15" borderId="17" xfId="0" applyFont="1" applyFill="1" applyBorder="1" applyAlignment="1">
      <alignment horizontal="center" vertical="center" wrapText="1"/>
    </xf>
    <xf numFmtId="43" fontId="27" fillId="15" borderId="17" xfId="49" applyFont="1" applyFill="1" applyBorder="1" applyAlignment="1">
      <alignment horizontal="center" vertical="center" wrapText="1"/>
    </xf>
    <xf numFmtId="43" fontId="51" fillId="9" borderId="17" xfId="0" applyNumberFormat="1" applyFont="1" applyFill="1" applyBorder="1" applyAlignment="1">
      <alignment horizontal="center" vertical="center"/>
    </xf>
    <xf numFmtId="43" fontId="27" fillId="15" borderId="17" xfId="49" applyNumberFormat="1" applyFont="1" applyFill="1" applyBorder="1" applyAlignment="1">
      <alignment horizontal="center" vertical="center" wrapText="1"/>
    </xf>
    <xf numFmtId="43" fontId="27" fillId="15" borderId="17" xfId="49" applyFont="1" applyFill="1" applyBorder="1" applyAlignment="1">
      <alignment vertical="center" wrapText="1"/>
    </xf>
    <xf numFmtId="43" fontId="51" fillId="15" borderId="17" xfId="49" applyFont="1" applyFill="1" applyBorder="1" applyAlignment="1">
      <alignment/>
    </xf>
    <xf numFmtId="0" fontId="50" fillId="15" borderId="17" xfId="0" applyFont="1" applyFill="1" applyBorder="1" applyAlignment="1">
      <alignment horizontal="center"/>
    </xf>
    <xf numFmtId="43" fontId="51" fillId="15" borderId="17" xfId="0" applyNumberFormat="1" applyFont="1" applyFill="1" applyBorder="1" applyAlignment="1">
      <alignment vertical="center"/>
    </xf>
    <xf numFmtId="43" fontId="50" fillId="0" borderId="11" xfId="49" applyFont="1" applyFill="1" applyBorder="1" applyAlignment="1">
      <alignment vertical="center" wrapText="1"/>
    </xf>
    <xf numFmtId="43" fontId="50" fillId="0" borderId="11" xfId="49" applyFont="1" applyFill="1" applyBorder="1" applyAlignment="1">
      <alignment vertical="center"/>
    </xf>
    <xf numFmtId="4" fontId="51" fillId="0" borderId="13" xfId="0" applyNumberFormat="1" applyFont="1" applyFill="1" applyBorder="1" applyAlignment="1">
      <alignment vertical="center"/>
    </xf>
    <xf numFmtId="43" fontId="50" fillId="0" borderId="10" xfId="49" applyFont="1" applyFill="1" applyBorder="1" applyAlignment="1">
      <alignment vertical="center"/>
    </xf>
    <xf numFmtId="43" fontId="51" fillId="0" borderId="11" xfId="49" applyFont="1" applyFill="1" applyBorder="1" applyAlignment="1">
      <alignment vertical="center" wrapText="1"/>
    </xf>
    <xf numFmtId="43" fontId="26" fillId="0" borderId="11" xfId="49" applyFont="1" applyFill="1" applyBorder="1" applyAlignment="1">
      <alignment vertical="center" wrapText="1"/>
    </xf>
    <xf numFmtId="0" fontId="26" fillId="0" borderId="11" xfId="57" applyFont="1" applyFill="1" applyBorder="1" applyAlignment="1">
      <alignment vertical="center" wrapText="1"/>
      <protection/>
    </xf>
    <xf numFmtId="43" fontId="26" fillId="0" borderId="11" xfId="57" applyNumberFormat="1" applyFont="1" applyFill="1" applyBorder="1" applyAlignment="1">
      <alignment vertical="center" wrapText="1"/>
      <protection/>
    </xf>
    <xf numFmtId="0" fontId="26" fillId="0" borderId="11" xfId="0" applyFont="1" applyFill="1" applyBorder="1" applyAlignment="1">
      <alignment vertical="center" wrapText="1"/>
    </xf>
    <xf numFmtId="4" fontId="50" fillId="0" borderId="11" xfId="49" applyNumberFormat="1" applyFont="1" applyFill="1" applyBorder="1" applyAlignment="1">
      <alignment vertical="center"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justify" vertical="center" wrapText="1"/>
    </xf>
    <xf numFmtId="0" fontId="26" fillId="0" borderId="10" xfId="57" applyFont="1" applyFill="1" applyBorder="1" applyAlignment="1">
      <alignment horizontal="justify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49" fontId="27" fillId="0" borderId="13" xfId="57" applyNumberFormat="1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/>
    </xf>
    <xf numFmtId="4" fontId="50" fillId="0" borderId="10" xfId="0" applyNumberFormat="1" applyFont="1" applyFill="1" applyBorder="1" applyAlignment="1">
      <alignment/>
    </xf>
    <xf numFmtId="4" fontId="50" fillId="0" borderId="10" xfId="49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/>
    </xf>
    <xf numFmtId="43" fontId="50" fillId="0" borderId="0" xfId="0" applyNumberFormat="1" applyFont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3" fontId="50" fillId="0" borderId="0" xfId="49" applyFont="1" applyAlignment="1">
      <alignment vertical="center"/>
    </xf>
    <xf numFmtId="43" fontId="50" fillId="0" borderId="0" xfId="49" applyFont="1" applyFill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43" fontId="50" fillId="0" borderId="11" xfId="49" applyNumberFormat="1" applyFont="1" applyFill="1" applyBorder="1" applyAlignment="1">
      <alignment horizontal="center" vertical="center" wrapText="1"/>
    </xf>
    <xf numFmtId="43" fontId="50" fillId="0" borderId="13" xfId="49" applyNumberFormat="1" applyFont="1" applyFill="1" applyBorder="1" applyAlignment="1">
      <alignment horizontal="center" vertical="center" wrapText="1"/>
    </xf>
    <xf numFmtId="43" fontId="51" fillId="0" borderId="11" xfId="49" applyNumberFormat="1" applyFont="1" applyFill="1" applyBorder="1" applyAlignment="1">
      <alignment horizontal="center" vertical="center" wrapText="1"/>
    </xf>
    <xf numFmtId="43" fontId="51" fillId="0" borderId="13" xfId="49" applyNumberFormat="1" applyFont="1" applyFill="1" applyBorder="1" applyAlignment="1">
      <alignment horizontal="center" vertical="center" wrapText="1"/>
    </xf>
    <xf numFmtId="43" fontId="50" fillId="0" borderId="11" xfId="49" applyNumberFormat="1" applyFont="1" applyFill="1" applyBorder="1" applyAlignment="1">
      <alignment horizontal="center" vertical="center"/>
    </xf>
    <xf numFmtId="43" fontId="50" fillId="0" borderId="18" xfId="49" applyNumberFormat="1" applyFont="1" applyFill="1" applyBorder="1" applyAlignment="1">
      <alignment horizontal="center" vertical="center"/>
    </xf>
    <xf numFmtId="43" fontId="50" fillId="0" borderId="13" xfId="49" applyNumberFormat="1" applyFont="1" applyFill="1" applyBorder="1" applyAlignment="1">
      <alignment horizontal="center" vertical="center"/>
    </xf>
    <xf numFmtId="43" fontId="50" fillId="0" borderId="11" xfId="49" applyFont="1" applyFill="1" applyBorder="1" applyAlignment="1">
      <alignment horizontal="center" vertical="center" wrapText="1"/>
    </xf>
    <xf numFmtId="43" fontId="50" fillId="0" borderId="18" xfId="49" applyFont="1" applyFill="1" applyBorder="1" applyAlignment="1">
      <alignment horizontal="center" vertical="center" wrapText="1"/>
    </xf>
    <xf numFmtId="43" fontId="50" fillId="0" borderId="13" xfId="49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3" fontId="26" fillId="0" borderId="11" xfId="49" applyFont="1" applyFill="1" applyBorder="1" applyAlignment="1">
      <alignment horizontal="center" vertical="center" wrapText="1"/>
    </xf>
    <xf numFmtId="43" fontId="26" fillId="0" borderId="13" xfId="49" applyFont="1" applyFill="1" applyBorder="1" applyAlignment="1">
      <alignment horizontal="center" vertical="center" wrapText="1"/>
    </xf>
    <xf numFmtId="43" fontId="50" fillId="0" borderId="18" xfId="49" applyNumberFormat="1" applyFont="1" applyFill="1" applyBorder="1" applyAlignment="1">
      <alignment horizontal="center" vertical="center" wrapText="1"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justify" vertical="center" wrapText="1"/>
    </xf>
    <xf numFmtId="0" fontId="50" fillId="0" borderId="18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vertical="center" wrapText="1"/>
    </xf>
    <xf numFmtId="43" fontId="50" fillId="0" borderId="11" xfId="49" applyFont="1" applyBorder="1" applyAlignment="1">
      <alignment horizontal="center" vertical="center"/>
    </xf>
    <xf numFmtId="43" fontId="50" fillId="0" borderId="13" xfId="49" applyFont="1" applyBorder="1" applyAlignment="1">
      <alignment horizontal="center" vertical="center"/>
    </xf>
    <xf numFmtId="43" fontId="50" fillId="0" borderId="11" xfId="49" applyFont="1" applyFill="1" applyBorder="1" applyAlignment="1">
      <alignment horizontal="center" vertical="center"/>
    </xf>
    <xf numFmtId="43" fontId="50" fillId="0" borderId="18" xfId="49" applyFont="1" applyFill="1" applyBorder="1" applyAlignment="1">
      <alignment horizontal="center" vertical="center"/>
    </xf>
    <xf numFmtId="43" fontId="50" fillId="0" borderId="13" xfId="49" applyFont="1" applyFill="1" applyBorder="1" applyAlignment="1">
      <alignment horizontal="center" vertical="center"/>
    </xf>
    <xf numFmtId="43" fontId="51" fillId="0" borderId="18" xfId="49" applyNumberFormat="1" applyFont="1" applyFill="1" applyBorder="1" applyAlignment="1">
      <alignment horizontal="center" vertical="center" wrapText="1"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26" fillId="0" borderId="18" xfId="57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27" fillId="15" borderId="12" xfId="57" applyFont="1" applyFill="1" applyBorder="1" applyAlignment="1">
      <alignment horizontal="left" vertical="center" wrapText="1"/>
      <protection/>
    </xf>
    <xf numFmtId="0" fontId="27" fillId="15" borderId="15" xfId="57" applyFont="1" applyFill="1" applyBorder="1" applyAlignment="1">
      <alignment horizontal="left" vertical="center" wrapText="1"/>
      <protection/>
    </xf>
    <xf numFmtId="0" fontId="27" fillId="15" borderId="14" xfId="57" applyFont="1" applyFill="1" applyBorder="1" applyAlignment="1">
      <alignment horizontal="left" vertical="center" wrapText="1"/>
      <protection/>
    </xf>
    <xf numFmtId="43" fontId="50" fillId="0" borderId="11" xfId="49" applyFont="1" applyFill="1" applyBorder="1" applyAlignment="1">
      <alignment horizontal="right" vertical="center" wrapText="1"/>
    </xf>
    <xf numFmtId="43" fontId="50" fillId="0" borderId="13" xfId="49" applyFont="1" applyFill="1" applyBorder="1" applyAlignment="1">
      <alignment horizontal="right" vertical="center" wrapText="1"/>
    </xf>
    <xf numFmtId="0" fontId="26" fillId="0" borderId="10" xfId="57" applyFont="1" applyFill="1" applyBorder="1" applyAlignment="1">
      <alignment horizontal="justify" vertical="center" wrapText="1"/>
      <protection/>
    </xf>
    <xf numFmtId="43" fontId="50" fillId="0" borderId="10" xfId="49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justify" vertical="center" wrapText="1"/>
    </xf>
    <xf numFmtId="43" fontId="50" fillId="0" borderId="18" xfId="49" applyFont="1" applyFill="1" applyBorder="1" applyAlignment="1">
      <alignment horizontal="right" vertical="center" wrapText="1"/>
    </xf>
    <xf numFmtId="43" fontId="51" fillId="0" borderId="10" xfId="49" applyFont="1" applyFill="1" applyBorder="1" applyAlignment="1">
      <alignment horizontal="center" vertical="center" wrapText="1"/>
    </xf>
    <xf numFmtId="43" fontId="51" fillId="0" borderId="11" xfId="49" applyFont="1" applyFill="1" applyBorder="1" applyAlignment="1">
      <alignment horizontal="center" vertical="center" wrapText="1"/>
    </xf>
    <xf numFmtId="43" fontId="51" fillId="0" borderId="13" xfId="49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43" fontId="50" fillId="0" borderId="18" xfId="49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" fontId="50" fillId="0" borderId="11" xfId="49" applyNumberFormat="1" applyFont="1" applyFill="1" applyBorder="1" applyAlignment="1">
      <alignment horizontal="center" vertical="center" wrapText="1"/>
    </xf>
    <xf numFmtId="4" fontId="50" fillId="0" borderId="13" xfId="49" applyNumberFormat="1" applyFont="1" applyFill="1" applyBorder="1" applyAlignment="1">
      <alignment horizontal="center" vertical="center" wrapText="1"/>
    </xf>
    <xf numFmtId="4" fontId="50" fillId="0" borderId="11" xfId="49" applyNumberFormat="1" applyFont="1" applyFill="1" applyBorder="1" applyAlignment="1">
      <alignment horizontal="right" vertical="center" wrapText="1"/>
    </xf>
    <xf numFmtId="4" fontId="50" fillId="0" borderId="13" xfId="49" applyNumberFormat="1" applyFont="1" applyFill="1" applyBorder="1" applyAlignment="1">
      <alignment horizontal="right" vertical="center" wrapText="1"/>
    </xf>
    <xf numFmtId="4" fontId="50" fillId="0" borderId="18" xfId="49" applyNumberFormat="1" applyFont="1" applyFill="1" applyBorder="1" applyAlignment="1">
      <alignment horizontal="right" vertical="center" wrapText="1"/>
    </xf>
    <xf numFmtId="183" fontId="51" fillId="0" borderId="11" xfId="49" applyNumberFormat="1" applyFont="1" applyFill="1" applyBorder="1" applyAlignment="1">
      <alignment horizontal="center" vertical="center" wrapText="1"/>
    </xf>
    <xf numFmtId="183" fontId="51" fillId="0" borderId="13" xfId="49" applyNumberFormat="1" applyFont="1" applyFill="1" applyBorder="1" applyAlignment="1">
      <alignment horizontal="center" vertical="center" wrapText="1"/>
    </xf>
    <xf numFmtId="183" fontId="50" fillId="0" borderId="11" xfId="49" applyNumberFormat="1" applyFont="1" applyFill="1" applyBorder="1" applyAlignment="1">
      <alignment horizontal="center" vertical="center" wrapText="1"/>
    </xf>
    <xf numFmtId="183" fontId="50" fillId="0" borderId="18" xfId="49" applyNumberFormat="1" applyFont="1" applyFill="1" applyBorder="1" applyAlignment="1">
      <alignment horizontal="center" vertical="center" wrapText="1"/>
    </xf>
    <xf numFmtId="183" fontId="50" fillId="0" borderId="13" xfId="49" applyNumberFormat="1" applyFont="1" applyFill="1" applyBorder="1" applyAlignment="1">
      <alignment horizontal="center" vertical="center" wrapText="1"/>
    </xf>
    <xf numFmtId="0" fontId="27" fillId="0" borderId="18" xfId="57" applyFont="1" applyFill="1" applyBorder="1" applyAlignment="1">
      <alignment horizontal="center" vertical="center" wrapText="1"/>
      <protection/>
    </xf>
    <xf numFmtId="0" fontId="27" fillId="33" borderId="11" xfId="57" applyFont="1" applyFill="1" applyBorder="1" applyAlignment="1">
      <alignment horizontal="center" vertical="center" wrapText="1"/>
      <protection/>
    </xf>
    <xf numFmtId="0" fontId="27" fillId="33" borderId="13" xfId="57" applyFont="1" applyFill="1" applyBorder="1" applyAlignment="1">
      <alignment horizontal="center" vertical="center" wrapText="1"/>
      <protection/>
    </xf>
    <xf numFmtId="43" fontId="50" fillId="33" borderId="11" xfId="49" applyNumberFormat="1" applyFont="1" applyFill="1" applyBorder="1" applyAlignment="1">
      <alignment horizontal="center" vertical="center"/>
    </xf>
    <xf numFmtId="43" fontId="50" fillId="33" borderId="18" xfId="49" applyNumberFormat="1" applyFont="1" applyFill="1" applyBorder="1" applyAlignment="1">
      <alignment horizontal="center" vertical="center"/>
    </xf>
    <xf numFmtId="43" fontId="50" fillId="33" borderId="13" xfId="49" applyNumberFormat="1" applyFont="1" applyFill="1" applyBorder="1" applyAlignment="1">
      <alignment horizontal="center" vertical="center"/>
    </xf>
    <xf numFmtId="49" fontId="27" fillId="0" borderId="11" xfId="57" applyNumberFormat="1" applyFont="1" applyFill="1" applyBorder="1" applyAlignment="1">
      <alignment horizontal="center" vertical="center" wrapText="1"/>
      <protection/>
    </xf>
    <xf numFmtId="49" fontId="27" fillId="0" borderId="18" xfId="57" applyNumberFormat="1" applyFont="1" applyFill="1" applyBorder="1" applyAlignment="1">
      <alignment horizontal="center" vertical="center" wrapText="1"/>
      <protection/>
    </xf>
    <xf numFmtId="49" fontId="27" fillId="0" borderId="13" xfId="57" applyNumberFormat="1" applyFont="1" applyFill="1" applyBorder="1" applyAlignment="1">
      <alignment horizontal="center" vertical="center" wrapText="1"/>
      <protection/>
    </xf>
    <xf numFmtId="183" fontId="26" fillId="0" borderId="11" xfId="49" applyNumberFormat="1" applyFont="1" applyFill="1" applyBorder="1" applyAlignment="1">
      <alignment horizontal="center" vertical="center" wrapText="1"/>
    </xf>
    <xf numFmtId="183" fontId="26" fillId="0" borderId="18" xfId="49" applyNumberFormat="1" applyFont="1" applyFill="1" applyBorder="1" applyAlignment="1">
      <alignment horizontal="center" vertical="center" wrapText="1"/>
    </xf>
    <xf numFmtId="183" fontId="26" fillId="0" borderId="13" xfId="49" applyNumberFormat="1" applyFont="1" applyFill="1" applyBorder="1" applyAlignment="1">
      <alignment horizontal="center" vertical="center" wrapText="1"/>
    </xf>
    <xf numFmtId="43" fontId="26" fillId="0" borderId="11" xfId="49" applyNumberFormat="1" applyFont="1" applyFill="1" applyBorder="1" applyAlignment="1">
      <alignment horizontal="center" vertical="center" wrapText="1"/>
    </xf>
    <xf numFmtId="43" fontId="26" fillId="0" borderId="18" xfId="49" applyNumberFormat="1" applyFont="1" applyFill="1" applyBorder="1" applyAlignment="1">
      <alignment horizontal="center" vertical="center" wrapText="1"/>
    </xf>
    <xf numFmtId="43" fontId="26" fillId="0" borderId="13" xfId="49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43" fontId="50" fillId="0" borderId="11" xfId="0" applyNumberFormat="1" applyFont="1" applyFill="1" applyBorder="1" applyAlignment="1">
      <alignment horizontal="center" vertical="center"/>
    </xf>
    <xf numFmtId="43" fontId="50" fillId="0" borderId="13" xfId="0" applyNumberFormat="1" applyFont="1" applyFill="1" applyBorder="1" applyAlignment="1">
      <alignment horizontal="center" vertical="center"/>
    </xf>
    <xf numFmtId="183" fontId="27" fillId="0" borderId="11" xfId="49" applyNumberFormat="1" applyFont="1" applyFill="1" applyBorder="1" applyAlignment="1">
      <alignment horizontal="center" vertical="center" wrapText="1"/>
    </xf>
    <xf numFmtId="183" fontId="27" fillId="0" borderId="18" xfId="49" applyNumberFormat="1" applyFont="1" applyFill="1" applyBorder="1" applyAlignment="1">
      <alignment horizontal="center" vertical="center" wrapText="1"/>
    </xf>
    <xf numFmtId="183" fontId="27" fillId="0" borderId="13" xfId="49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justify" vertical="center" wrapText="1"/>
    </xf>
    <xf numFmtId="43" fontId="51" fillId="0" borderId="11" xfId="0" applyNumberFormat="1" applyFont="1" applyFill="1" applyBorder="1" applyAlignment="1">
      <alignment horizontal="center" vertical="center"/>
    </xf>
    <xf numFmtId="43" fontId="51" fillId="0" borderId="18" xfId="0" applyNumberFormat="1" applyFont="1" applyFill="1" applyBorder="1" applyAlignment="1">
      <alignment horizontal="center" vertical="center"/>
    </xf>
    <xf numFmtId="43" fontId="51" fillId="0" borderId="13" xfId="0" applyNumberFormat="1" applyFont="1" applyFill="1" applyBorder="1" applyAlignment="1">
      <alignment horizontal="center" vertical="center"/>
    </xf>
    <xf numFmtId="0" fontId="51" fillId="15" borderId="17" xfId="0" applyFont="1" applyFill="1" applyBorder="1" applyAlignment="1">
      <alignment horizontal="center"/>
    </xf>
    <xf numFmtId="0" fontId="27" fillId="15" borderId="17" xfId="0" applyFont="1" applyFill="1" applyBorder="1" applyAlignment="1">
      <alignment horizontal="center" vertical="center" wrapText="1"/>
    </xf>
    <xf numFmtId="173" fontId="27" fillId="15" borderId="17" xfId="49" applyNumberFormat="1" applyFont="1" applyFill="1" applyBorder="1" applyAlignment="1">
      <alignment horizontal="center" vertical="center" wrapText="1"/>
    </xf>
    <xf numFmtId="0" fontId="51" fillId="15" borderId="17" xfId="0" applyFont="1" applyFill="1" applyBorder="1" applyAlignment="1">
      <alignment horizontal="center" vertical="center"/>
    </xf>
    <xf numFmtId="0" fontId="27" fillId="0" borderId="11" xfId="57" applyFont="1" applyFill="1" applyBorder="1" applyAlignment="1">
      <alignment horizontal="center" vertical="center"/>
      <protection/>
    </xf>
    <xf numFmtId="0" fontId="27" fillId="0" borderId="18" xfId="57" applyFont="1" applyFill="1" applyBorder="1" applyAlignment="1">
      <alignment horizontal="center" vertical="center"/>
      <protection/>
    </xf>
    <xf numFmtId="0" fontId="27" fillId="0" borderId="13" xfId="57" applyFont="1" applyFill="1" applyBorder="1" applyAlignment="1">
      <alignment horizontal="center" vertical="center"/>
      <protection/>
    </xf>
    <xf numFmtId="43" fontId="27" fillId="15" borderId="17" xfId="49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27" fillId="15" borderId="17" xfId="57" applyFont="1" applyFill="1" applyBorder="1" applyAlignment="1">
      <alignment horizontal="left" vertical="center" wrapText="1"/>
      <protection/>
    </xf>
    <xf numFmtId="0" fontId="51" fillId="9" borderId="17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27" fillId="33" borderId="18" xfId="57" applyFont="1" applyFill="1" applyBorder="1" applyAlignment="1">
      <alignment horizontal="center" vertical="center" wrapText="1"/>
      <protection/>
    </xf>
    <xf numFmtId="49" fontId="26" fillId="0" borderId="11" xfId="57" applyNumberFormat="1" applyFont="1" applyFill="1" applyBorder="1" applyAlignment="1">
      <alignment horizontal="center" vertical="center" wrapText="1"/>
      <protection/>
    </xf>
    <xf numFmtId="49" fontId="26" fillId="0" borderId="18" xfId="57" applyNumberFormat="1" applyFont="1" applyFill="1" applyBorder="1" applyAlignment="1">
      <alignment horizontal="center" vertical="center" wrapText="1"/>
      <protection/>
    </xf>
    <xf numFmtId="49" fontId="26" fillId="0" borderId="13" xfId="57" applyNumberFormat="1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/>
      <protection/>
    </xf>
    <xf numFmtId="0" fontId="26" fillId="0" borderId="13" xfId="57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8" xfId="57" applyFont="1" applyFill="1" applyBorder="1" applyAlignment="1">
      <alignment horizontal="center" vertical="center"/>
      <protection/>
    </xf>
    <xf numFmtId="43" fontId="26" fillId="0" borderId="11" xfId="49" applyFont="1" applyFill="1" applyBorder="1" applyAlignment="1">
      <alignment horizontal="center" vertical="center"/>
    </xf>
    <xf numFmtId="43" fontId="26" fillId="0" borderId="18" xfId="49" applyFont="1" applyFill="1" applyBorder="1" applyAlignment="1">
      <alignment horizontal="center" vertical="center"/>
    </xf>
    <xf numFmtId="43" fontId="26" fillId="0" borderId="13" xfId="49" applyFont="1" applyFill="1" applyBorder="1" applyAlignment="1">
      <alignment horizontal="center" vertical="center"/>
    </xf>
    <xf numFmtId="43" fontId="50" fillId="0" borderId="18" xfId="0" applyNumberFormat="1" applyFont="1" applyFill="1" applyBorder="1" applyAlignment="1">
      <alignment horizontal="center" vertical="center"/>
    </xf>
    <xf numFmtId="49" fontId="51" fillId="0" borderId="11" xfId="57" applyNumberFormat="1" applyFont="1" applyFill="1" applyBorder="1" applyAlignment="1">
      <alignment horizontal="center" vertical="center" wrapText="1"/>
      <protection/>
    </xf>
    <xf numFmtId="49" fontId="51" fillId="0" borderId="18" xfId="57" applyNumberFormat="1" applyFont="1" applyFill="1" applyBorder="1" applyAlignment="1">
      <alignment horizontal="center" vertical="center" wrapText="1"/>
      <protection/>
    </xf>
    <xf numFmtId="49" fontId="51" fillId="0" borderId="13" xfId="57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43" fontId="27" fillId="0" borderId="11" xfId="49" applyNumberFormat="1" applyFont="1" applyFill="1" applyBorder="1" applyAlignment="1">
      <alignment horizontal="center" vertical="center" wrapText="1"/>
    </xf>
    <xf numFmtId="43" fontId="27" fillId="0" borderId="13" xfId="49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justify" vertical="center" wrapText="1"/>
    </xf>
    <xf numFmtId="0" fontId="54" fillId="33" borderId="18" xfId="0" applyFont="1" applyFill="1" applyBorder="1" applyAlignment="1">
      <alignment horizontal="justify" vertical="center" wrapText="1"/>
    </xf>
    <xf numFmtId="0" fontId="54" fillId="33" borderId="13" xfId="0" applyFont="1" applyFill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4" fontId="50" fillId="0" borderId="10" xfId="49" applyNumberFormat="1" applyFont="1" applyFill="1" applyBorder="1" applyAlignment="1">
      <alignment horizontal="right" vertical="center" wrapText="1"/>
    </xf>
    <xf numFmtId="172" fontId="27" fillId="0" borderId="11" xfId="57" applyNumberFormat="1" applyFont="1" applyFill="1" applyBorder="1" applyAlignment="1">
      <alignment horizontal="center" vertical="center" wrapText="1"/>
      <protection/>
    </xf>
    <xf numFmtId="172" fontId="27" fillId="0" borderId="18" xfId="57" applyNumberFormat="1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justify" vertical="center" wrapText="1"/>
      <protection/>
    </xf>
    <xf numFmtId="0" fontId="26" fillId="0" borderId="18" xfId="57" applyFont="1" applyFill="1" applyBorder="1" applyAlignment="1">
      <alignment horizontal="justify" vertical="center" wrapText="1"/>
      <protection/>
    </xf>
    <xf numFmtId="0" fontId="26" fillId="0" borderId="13" xfId="57" applyFont="1" applyFill="1" applyBorder="1" applyAlignment="1">
      <alignment horizontal="justify" vertical="center" wrapText="1"/>
      <protection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26" fillId="0" borderId="10" xfId="0" applyFont="1" applyFill="1" applyBorder="1" applyAlignment="1">
      <alignment horizontal="justify" vertical="center" wrapText="1"/>
    </xf>
    <xf numFmtId="0" fontId="27" fillId="15" borderId="12" xfId="57" applyFont="1" applyFill="1" applyBorder="1" applyAlignment="1">
      <alignment horizontal="center" vertical="center" wrapText="1"/>
      <protection/>
    </xf>
    <xf numFmtId="0" fontId="27" fillId="15" borderId="15" xfId="57" applyFont="1" applyFill="1" applyBorder="1" applyAlignment="1">
      <alignment horizontal="center" vertical="center" wrapText="1"/>
      <protection/>
    </xf>
    <xf numFmtId="0" fontId="27" fillId="15" borderId="14" xfId="57" applyFont="1" applyFill="1" applyBorder="1" applyAlignment="1">
      <alignment horizontal="center" vertical="center" wrapText="1"/>
      <protection/>
    </xf>
    <xf numFmtId="172" fontId="27" fillId="0" borderId="13" xfId="57" applyNumberFormat="1" applyFont="1" applyFill="1" applyBorder="1" applyAlignment="1">
      <alignment horizontal="center" vertical="center" wrapText="1"/>
      <protection/>
    </xf>
    <xf numFmtId="0" fontId="50" fillId="0" borderId="18" xfId="0" applyFont="1" applyBorder="1" applyAlignment="1">
      <alignment horizontal="center"/>
    </xf>
    <xf numFmtId="0" fontId="27" fillId="0" borderId="11" xfId="57" applyFont="1" applyFill="1" applyBorder="1" applyAlignment="1">
      <alignment horizontal="left" vertical="center" wrapText="1"/>
      <protection/>
    </xf>
    <xf numFmtId="0" fontId="27" fillId="0" borderId="18" xfId="57" applyFont="1" applyFill="1" applyBorder="1" applyAlignment="1">
      <alignment horizontal="left" vertical="center" wrapText="1"/>
      <protection/>
    </xf>
    <xf numFmtId="0" fontId="27" fillId="0" borderId="13" xfId="57" applyFont="1" applyFill="1" applyBorder="1" applyAlignment="1">
      <alignment horizontal="left" vertical="center" wrapText="1"/>
      <protection/>
    </xf>
    <xf numFmtId="4" fontId="50" fillId="0" borderId="10" xfId="49" applyNumberFormat="1" applyFont="1" applyFill="1" applyBorder="1" applyAlignment="1">
      <alignment horizontal="center" vertical="center" wrapText="1"/>
    </xf>
    <xf numFmtId="43" fontId="50" fillId="0" borderId="11" xfId="0" applyNumberFormat="1" applyFont="1" applyBorder="1" applyAlignment="1">
      <alignment horizontal="center" vertical="center"/>
    </xf>
    <xf numFmtId="43" fontId="50" fillId="0" borderId="18" xfId="0" applyNumberFormat="1" applyFont="1" applyBorder="1" applyAlignment="1">
      <alignment horizontal="center" vertical="center"/>
    </xf>
    <xf numFmtId="43" fontId="50" fillId="0" borderId="13" xfId="0" applyNumberFormat="1" applyFont="1" applyBorder="1" applyAlignment="1">
      <alignment horizontal="center" vertical="center"/>
    </xf>
    <xf numFmtId="0" fontId="50" fillId="0" borderId="18" xfId="0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right" vertical="center" wrapText="1"/>
    </xf>
    <xf numFmtId="0" fontId="27" fillId="15" borderId="12" xfId="0" applyFont="1" applyFill="1" applyBorder="1" applyAlignment="1">
      <alignment horizontal="left" vertical="center" wrapText="1"/>
    </xf>
    <xf numFmtId="0" fontId="27" fillId="15" borderId="15" xfId="0" applyFont="1" applyFill="1" applyBorder="1" applyAlignment="1">
      <alignment horizontal="left" vertical="center" wrapText="1"/>
    </xf>
    <xf numFmtId="0" fontId="27" fillId="15" borderId="14" xfId="0" applyFont="1" applyFill="1" applyBorder="1" applyAlignment="1">
      <alignment horizontal="left" vertical="center" wrapText="1"/>
    </xf>
    <xf numFmtId="0" fontId="27" fillId="9" borderId="10" xfId="57" applyFont="1" applyFill="1" applyBorder="1" applyAlignment="1">
      <alignment horizontal="left" vertical="center" wrapText="1"/>
      <protection/>
    </xf>
    <xf numFmtId="0" fontId="51" fillId="0" borderId="11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4" fontId="50" fillId="0" borderId="11" xfId="0" applyNumberFormat="1" applyFont="1" applyFill="1" applyBorder="1" applyAlignment="1">
      <alignment horizontal="right" vertical="center"/>
    </xf>
    <xf numFmtId="4" fontId="50" fillId="0" borderId="13" xfId="0" applyNumberFormat="1" applyFont="1" applyFill="1" applyBorder="1" applyAlignment="1">
      <alignment horizontal="right" vertical="center"/>
    </xf>
    <xf numFmtId="43" fontId="51" fillId="0" borderId="18" xfId="49" applyFont="1" applyFill="1" applyBorder="1" applyAlignment="1">
      <alignment horizontal="center" vertical="center" wrapText="1"/>
    </xf>
    <xf numFmtId="43" fontId="50" fillId="0" borderId="10" xfId="49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1" fillId="15" borderId="20" xfId="0" applyFont="1" applyFill="1" applyBorder="1" applyAlignment="1">
      <alignment horizontal="center" vertical="center" wrapText="1"/>
    </xf>
    <xf numFmtId="0" fontId="51" fillId="15" borderId="22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2" fontId="50" fillId="0" borderId="18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5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025"/>
          <c:y val="0"/>
          <c:w val="0.878"/>
          <c:h val="0.9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'ESTRUCTURA POAI 2015'!$D$4</c:f>
              <c:strCache>
                <c:ptCount val="1"/>
                <c:pt idx="0">
                  <c:v>PARTICIPACION EN RECURSOS
(En Millones de Pesos)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POAI 2015'!$C$5:$C$20</c:f>
              <c:strCache/>
            </c:strRef>
          </c:cat>
          <c:val>
            <c:numRef>
              <c:f>'ESTRUCTURA POAI 2015'!$D$5:$D$20</c:f>
              <c:numCache/>
            </c:numRef>
          </c:val>
          <c:shape val="cylinder"/>
        </c:ser>
        <c:shape val="cylinder"/>
        <c:axId val="52603783"/>
        <c:axId val="3672000"/>
      </c:bar3DChart>
      <c:catAx>
        <c:axId val="5260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2000"/>
        <c:crosses val="autoZero"/>
        <c:auto val="1"/>
        <c:lblOffset val="100"/>
        <c:tickLblSkip val="1"/>
        <c:noMultiLvlLbl val="0"/>
      </c:catAx>
      <c:valAx>
        <c:axId val="3672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75"/>
          <c:y val="0.817"/>
          <c:w val="0.246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775"/>
          <c:w val="0.7715"/>
          <c:h val="0.9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'ESTRUCTURA POAI 2015'!$E$28</c:f>
              <c:strCache>
                <c:ptCount val="1"/>
                <c:pt idx="0">
                  <c:v>VALOR 
(En Millones de Pesos)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POAI 2015'!$C$29:$C$34</c:f>
              <c:strCache/>
            </c:strRef>
          </c:cat>
          <c:val>
            <c:numRef>
              <c:f>'ESTRUCTURA POAI 2015'!$E$29:$E$34</c:f>
              <c:numCache/>
            </c:numRef>
          </c:val>
          <c:shape val="cylinder"/>
        </c:ser>
        <c:shape val="cylinder"/>
        <c:axId val="33048001"/>
        <c:axId val="28996554"/>
      </c:bar3D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96554"/>
        <c:crosses val="autoZero"/>
        <c:auto val="1"/>
        <c:lblOffset val="100"/>
        <c:tickLblSkip val="1"/>
        <c:noMultiLvlLbl val="0"/>
      </c:catAx>
      <c:valAx>
        <c:axId val="28996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48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437"/>
          <c:w val="0.1925"/>
          <c:h val="0.11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485775</xdr:colOff>
      <xdr:row>0</xdr:row>
      <xdr:rowOff>1447800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028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142875</xdr:rowOff>
    </xdr:from>
    <xdr:to>
      <xdr:col>7</xdr:col>
      <xdr:colOff>2209800</xdr:colOff>
      <xdr:row>0</xdr:row>
      <xdr:rowOff>762000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42875"/>
          <a:ext cx="563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133350</xdr:rowOff>
    </xdr:from>
    <xdr:to>
      <xdr:col>14</xdr:col>
      <xdr:colOff>466725</xdr:colOff>
      <xdr:row>0</xdr:row>
      <xdr:rowOff>1390650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35100" y="133350"/>
          <a:ext cx="1714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47625</xdr:rowOff>
    </xdr:from>
    <xdr:to>
      <xdr:col>1</xdr:col>
      <xdr:colOff>504825</xdr:colOff>
      <xdr:row>0</xdr:row>
      <xdr:rowOff>1304925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0</xdr:row>
      <xdr:rowOff>57150</xdr:rowOff>
    </xdr:from>
    <xdr:to>
      <xdr:col>12</xdr:col>
      <xdr:colOff>638175</xdr:colOff>
      <xdr:row>0</xdr:row>
      <xdr:rowOff>1209675</xdr:rowOff>
    </xdr:to>
    <xdr:pic>
      <xdr:nvPicPr>
        <xdr:cNvPr id="2" name="Picture 1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57150"/>
          <a:ext cx="1562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114300</xdr:rowOff>
    </xdr:from>
    <xdr:to>
      <xdr:col>7</xdr:col>
      <xdr:colOff>409575</xdr:colOff>
      <xdr:row>0</xdr:row>
      <xdr:rowOff>742950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114300"/>
          <a:ext cx="5638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3</xdr:row>
      <xdr:rowOff>295275</xdr:rowOff>
    </xdr:from>
    <xdr:to>
      <xdr:col>16</xdr:col>
      <xdr:colOff>609600</xdr:colOff>
      <xdr:row>19</xdr:row>
      <xdr:rowOff>66675</xdr:rowOff>
    </xdr:to>
    <xdr:graphicFrame>
      <xdr:nvGraphicFramePr>
        <xdr:cNvPr id="4" name="4 Gráfico"/>
        <xdr:cNvGraphicFramePr/>
      </xdr:nvGraphicFramePr>
      <xdr:xfrm>
        <a:off x="8315325" y="2400300"/>
        <a:ext cx="6057900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26</xdr:row>
      <xdr:rowOff>171450</xdr:rowOff>
    </xdr:from>
    <xdr:to>
      <xdr:col>16</xdr:col>
      <xdr:colOff>95250</xdr:colOff>
      <xdr:row>42</xdr:row>
      <xdr:rowOff>57150</xdr:rowOff>
    </xdr:to>
    <xdr:graphicFrame>
      <xdr:nvGraphicFramePr>
        <xdr:cNvPr id="5" name="5 Gráfico"/>
        <xdr:cNvGraphicFramePr/>
      </xdr:nvGraphicFramePr>
      <xdr:xfrm>
        <a:off x="6829425" y="7372350"/>
        <a:ext cx="7029450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89"/>
  <sheetViews>
    <sheetView showGridLines="0" showRowColHeaders="0" tabSelected="1" zoomScale="80" zoomScaleNormal="80" zoomScaleSheetLayoutView="80" zoomScalePageLayoutView="80" workbookViewId="0" topLeftCell="A1">
      <pane ySplit="8" topLeftCell="A9" activePane="bottomLeft" state="frozen"/>
      <selection pane="topLeft" activeCell="A1" sqref="A1"/>
      <selection pane="bottomLeft" activeCell="B2" sqref="B2:N2"/>
    </sheetView>
  </sheetViews>
  <sheetFormatPr defaultColWidth="0" defaultRowHeight="15" zeroHeight="1"/>
  <cols>
    <col min="1" max="1" width="7.28125" style="1" customWidth="1"/>
    <col min="2" max="2" width="8.28125" style="53" customWidth="1"/>
    <col min="3" max="3" width="11.421875" style="53" customWidth="1"/>
    <col min="4" max="4" width="10.7109375" style="1" customWidth="1"/>
    <col min="5" max="5" width="13.8515625" style="1" bestFit="1" customWidth="1"/>
    <col min="6" max="6" width="17.7109375" style="124" customWidth="1"/>
    <col min="7" max="7" width="11.421875" style="1" customWidth="1"/>
    <col min="8" max="8" width="42.140625" style="1" customWidth="1"/>
    <col min="9" max="9" width="19.421875" style="1" customWidth="1"/>
    <col min="10" max="10" width="19.140625" style="1" customWidth="1"/>
    <col min="11" max="11" width="15.421875" style="1" customWidth="1"/>
    <col min="12" max="12" width="19.421875" style="1" customWidth="1"/>
    <col min="13" max="13" width="13.7109375" style="44" customWidth="1"/>
    <col min="14" max="14" width="20.7109375" style="1" customWidth="1"/>
    <col min="15" max="15" width="11.421875" style="280" customWidth="1"/>
    <col min="16" max="16" width="17.00390625" style="280" hidden="1" customWidth="1"/>
    <col min="17" max="17" width="16.00390625" style="1" hidden="1" customWidth="1"/>
    <col min="18" max="19" width="0" style="1" hidden="1" customWidth="1"/>
    <col min="20" max="20" width="17.00390625" style="1" hidden="1" customWidth="1"/>
    <col min="21" max="21" width="15.00390625" style="1" hidden="1" customWidth="1"/>
    <col min="22" max="16384" width="0" style="1" hidden="1" customWidth="1"/>
  </cols>
  <sheetData>
    <row r="1" ht="120.75" customHeight="1" thickBot="1"/>
    <row r="2" spans="2:14" ht="18" customHeight="1" thickBot="1">
      <c r="B2" s="395" t="s">
        <v>177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7"/>
    </row>
    <row r="3" spans="2:14" ht="17.25" customHeight="1" thickBot="1">
      <c r="B3" s="395" t="s">
        <v>176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</row>
    <row r="4" spans="2:14" ht="17.25" customHeight="1" thickBot="1">
      <c r="B4" s="96"/>
      <c r="C4" s="96"/>
      <c r="D4" s="96"/>
      <c r="E4" s="96"/>
      <c r="F4" s="273"/>
      <c r="G4" s="96"/>
      <c r="H4" s="96"/>
      <c r="I4" s="96"/>
      <c r="J4" s="96"/>
      <c r="K4" s="96"/>
      <c r="L4" s="96"/>
      <c r="M4" s="96"/>
      <c r="N4" s="96"/>
    </row>
    <row r="5" spans="2:14" ht="13.5" customHeight="1" thickBot="1">
      <c r="B5" s="387" t="s">
        <v>175</v>
      </c>
      <c r="C5" s="387"/>
      <c r="D5" s="387"/>
      <c r="E5" s="387"/>
      <c r="F5" s="387"/>
      <c r="G5" s="387"/>
      <c r="H5" s="387"/>
      <c r="I5" s="389" t="s">
        <v>178</v>
      </c>
      <c r="J5" s="389"/>
      <c r="K5" s="389"/>
      <c r="L5" s="389"/>
      <c r="M5" s="389"/>
      <c r="N5" s="389"/>
    </row>
    <row r="6" spans="2:14" ht="13.5" customHeight="1" thickBot="1">
      <c r="B6" s="388" t="s">
        <v>0</v>
      </c>
      <c r="C6" s="388" t="s">
        <v>1058</v>
      </c>
      <c r="D6" s="388" t="s">
        <v>174</v>
      </c>
      <c r="E6" s="388" t="s">
        <v>197</v>
      </c>
      <c r="F6" s="388" t="s">
        <v>198</v>
      </c>
      <c r="G6" s="246"/>
      <c r="H6" s="388" t="s">
        <v>162</v>
      </c>
      <c r="I6" s="389" t="s">
        <v>20</v>
      </c>
      <c r="J6" s="389"/>
      <c r="K6" s="389"/>
      <c r="L6" s="389" t="s">
        <v>171</v>
      </c>
      <c r="M6" s="389"/>
      <c r="N6" s="389" t="s">
        <v>19</v>
      </c>
    </row>
    <row r="7" spans="2:14" ht="13.5" customHeight="1" thickBot="1">
      <c r="B7" s="388"/>
      <c r="C7" s="388"/>
      <c r="D7" s="388"/>
      <c r="E7" s="388"/>
      <c r="F7" s="388"/>
      <c r="G7" s="388" t="s">
        <v>181</v>
      </c>
      <c r="H7" s="388"/>
      <c r="I7" s="394" t="s">
        <v>158</v>
      </c>
      <c r="J7" s="389" t="s">
        <v>172</v>
      </c>
      <c r="K7" s="389"/>
      <c r="L7" s="390" t="s">
        <v>173</v>
      </c>
      <c r="M7" s="390" t="s">
        <v>22</v>
      </c>
      <c r="N7" s="389"/>
    </row>
    <row r="8" spans="2:14" ht="14.25" thickBot="1">
      <c r="B8" s="388"/>
      <c r="C8" s="388"/>
      <c r="D8" s="388"/>
      <c r="E8" s="388"/>
      <c r="F8" s="388"/>
      <c r="G8" s="388"/>
      <c r="H8" s="388"/>
      <c r="I8" s="394"/>
      <c r="J8" s="247" t="s">
        <v>21</v>
      </c>
      <c r="K8" s="247" t="s">
        <v>22</v>
      </c>
      <c r="L8" s="390"/>
      <c r="M8" s="390"/>
      <c r="N8" s="389"/>
    </row>
    <row r="9" spans="2:14" ht="14.25" customHeight="1" thickBot="1">
      <c r="B9" s="399" t="s">
        <v>170</v>
      </c>
      <c r="C9" s="399"/>
      <c r="D9" s="399"/>
      <c r="E9" s="399"/>
      <c r="F9" s="399"/>
      <c r="G9" s="399"/>
      <c r="H9" s="399"/>
      <c r="I9" s="248">
        <f>I10+I82+I117+I164+I257+I297+I341+I402+I463+I473+I488+I495+I504+I510</f>
        <v>15073090324.6</v>
      </c>
      <c r="J9" s="248">
        <f>J10+J82+J117+J164+J257+J297+J341+J402+J463+J473+J488+J495+J504+J510</f>
        <v>34468030634.55</v>
      </c>
      <c r="K9" s="248"/>
      <c r="L9" s="248">
        <f>L10+L82+L117+L164+L257+L297+L341+L402+L463+L473+L488+L495+L504+L510</f>
        <v>115101119548</v>
      </c>
      <c r="M9" s="248"/>
      <c r="N9" s="248">
        <f>I9+J9+L9</f>
        <v>164642240507.15</v>
      </c>
    </row>
    <row r="10" spans="2:14" ht="13.5" customHeight="1" thickBot="1">
      <c r="B10" s="398" t="s">
        <v>161</v>
      </c>
      <c r="C10" s="398"/>
      <c r="D10" s="398"/>
      <c r="E10" s="398"/>
      <c r="F10" s="398"/>
      <c r="G10" s="398"/>
      <c r="H10" s="398"/>
      <c r="I10" s="249">
        <f>I11+I72</f>
        <v>1173745542</v>
      </c>
      <c r="J10" s="249">
        <f>J11+J72</f>
        <v>3707022130</v>
      </c>
      <c r="K10" s="250"/>
      <c r="L10" s="251">
        <f>L11+L72</f>
        <v>96752885000</v>
      </c>
      <c r="M10" s="252"/>
      <c r="N10" s="253">
        <f>I10+J10+L10</f>
        <v>101633652672</v>
      </c>
    </row>
    <row r="11" spans="2:14" ht="12.75" customHeight="1">
      <c r="B11" s="233">
        <v>1</v>
      </c>
      <c r="C11" s="233"/>
      <c r="D11" s="237"/>
      <c r="E11" s="237"/>
      <c r="F11" s="269"/>
      <c r="G11" s="237"/>
      <c r="H11" s="243" t="s">
        <v>1</v>
      </c>
      <c r="I11" s="244">
        <f>I12</f>
        <v>923745542</v>
      </c>
      <c r="J11" s="244">
        <f>J12</f>
        <v>3707022130</v>
      </c>
      <c r="K11" s="244"/>
      <c r="L11" s="244">
        <f>L12</f>
        <v>96752885000</v>
      </c>
      <c r="M11" s="236"/>
      <c r="N11" s="245">
        <f>I11+J11+L11</f>
        <v>101383652672</v>
      </c>
    </row>
    <row r="12" spans="2:14" ht="13.5">
      <c r="B12" s="322"/>
      <c r="C12" s="58" t="s">
        <v>2</v>
      </c>
      <c r="D12" s="148"/>
      <c r="E12" s="148"/>
      <c r="F12" s="148"/>
      <c r="G12" s="148"/>
      <c r="H12" s="3" t="s">
        <v>3</v>
      </c>
      <c r="I12" s="36">
        <f>I13+I20+I36+I51+I54</f>
        <v>923745542</v>
      </c>
      <c r="J12" s="36">
        <f>J13+J20+J36+J51+J54</f>
        <v>3707022130</v>
      </c>
      <c r="K12" s="203"/>
      <c r="L12" s="41">
        <f>L13+L20+L36+L51+L54</f>
        <v>96752885000</v>
      </c>
      <c r="M12" s="158"/>
      <c r="N12" s="47">
        <f aca="true" t="shared" si="0" ref="N12:N22">I12+J12+L12</f>
        <v>101383652672</v>
      </c>
    </row>
    <row r="13" spans="2:14" ht="33.75" customHeight="1">
      <c r="B13" s="323"/>
      <c r="C13" s="322"/>
      <c r="D13" s="148" t="s">
        <v>4</v>
      </c>
      <c r="E13" s="148"/>
      <c r="F13" s="19"/>
      <c r="G13" s="19"/>
      <c r="H13" s="59" t="s">
        <v>5</v>
      </c>
      <c r="I13" s="55">
        <f>I14+I16+I18</f>
        <v>0</v>
      </c>
      <c r="J13" s="34">
        <v>0</v>
      </c>
      <c r="K13" s="5"/>
      <c r="L13" s="97">
        <f>L14+L16+L18</f>
        <v>60000000</v>
      </c>
      <c r="M13" s="184"/>
      <c r="N13" s="47">
        <f t="shared" si="0"/>
        <v>60000000</v>
      </c>
    </row>
    <row r="14" spans="2:14" ht="27">
      <c r="B14" s="323"/>
      <c r="C14" s="323"/>
      <c r="D14" s="364"/>
      <c r="E14" s="148" t="s">
        <v>199</v>
      </c>
      <c r="F14" s="62"/>
      <c r="G14" s="152"/>
      <c r="H14" s="59" t="s">
        <v>200</v>
      </c>
      <c r="I14" s="55">
        <f>I15</f>
        <v>0</v>
      </c>
      <c r="J14" s="55">
        <f>J15</f>
        <v>0</v>
      </c>
      <c r="K14" s="55"/>
      <c r="L14" s="37">
        <f>L15</f>
        <v>20000000</v>
      </c>
      <c r="M14" s="55"/>
      <c r="N14" s="47">
        <f t="shared" si="0"/>
        <v>20000000</v>
      </c>
    </row>
    <row r="15" spans="2:14" ht="57.75" customHeight="1">
      <c r="B15" s="323"/>
      <c r="C15" s="323"/>
      <c r="D15" s="365"/>
      <c r="E15" s="148"/>
      <c r="F15" s="63" t="s">
        <v>180</v>
      </c>
      <c r="G15" s="152" t="s">
        <v>878</v>
      </c>
      <c r="H15" s="136" t="s">
        <v>179</v>
      </c>
      <c r="I15" s="55">
        <v>0</v>
      </c>
      <c r="J15" s="34">
        <v>0</v>
      </c>
      <c r="K15" s="5"/>
      <c r="L15" s="133">
        <v>20000000</v>
      </c>
      <c r="M15" s="43" t="s">
        <v>24</v>
      </c>
      <c r="N15" s="48">
        <f t="shared" si="0"/>
        <v>20000000</v>
      </c>
    </row>
    <row r="16" spans="2:14" ht="33.75" customHeight="1">
      <c r="B16" s="323"/>
      <c r="C16" s="323"/>
      <c r="D16" s="365"/>
      <c r="E16" s="148" t="s">
        <v>201</v>
      </c>
      <c r="F16" s="63"/>
      <c r="G16" s="64"/>
      <c r="H16" s="59" t="s">
        <v>202</v>
      </c>
      <c r="I16" s="56">
        <f>I17</f>
        <v>0</v>
      </c>
      <c r="J16" s="56">
        <f>J17</f>
        <v>0</v>
      </c>
      <c r="K16" s="56"/>
      <c r="L16" s="37">
        <f>L17</f>
        <v>20000000</v>
      </c>
      <c r="M16" s="56"/>
      <c r="N16" s="47">
        <f t="shared" si="0"/>
        <v>20000000</v>
      </c>
    </row>
    <row r="17" spans="2:14" ht="59.25" customHeight="1">
      <c r="B17" s="323"/>
      <c r="C17" s="323"/>
      <c r="D17" s="365"/>
      <c r="E17" s="148"/>
      <c r="F17" s="63" t="s">
        <v>203</v>
      </c>
      <c r="G17" s="152" t="s">
        <v>878</v>
      </c>
      <c r="H17" s="136" t="s">
        <v>179</v>
      </c>
      <c r="I17" s="55">
        <v>0</v>
      </c>
      <c r="J17" s="34">
        <v>0</v>
      </c>
      <c r="K17" s="5"/>
      <c r="L17" s="133">
        <v>20000000</v>
      </c>
      <c r="M17" s="43" t="s">
        <v>24</v>
      </c>
      <c r="N17" s="48">
        <f t="shared" si="0"/>
        <v>20000000</v>
      </c>
    </row>
    <row r="18" spans="2:14" ht="32.25" customHeight="1">
      <c r="B18" s="323"/>
      <c r="C18" s="323"/>
      <c r="D18" s="365"/>
      <c r="E18" s="148" t="s">
        <v>204</v>
      </c>
      <c r="F18" s="63"/>
      <c r="G18" s="64"/>
      <c r="H18" s="59" t="s">
        <v>205</v>
      </c>
      <c r="I18" s="56">
        <f>I19</f>
        <v>0</v>
      </c>
      <c r="J18" s="56">
        <f>J19</f>
        <v>0</v>
      </c>
      <c r="K18" s="56"/>
      <c r="L18" s="37">
        <f>L19</f>
        <v>20000000</v>
      </c>
      <c r="M18" s="43"/>
      <c r="N18" s="47">
        <f t="shared" si="0"/>
        <v>20000000</v>
      </c>
    </row>
    <row r="19" spans="2:14" ht="54.75" customHeight="1">
      <c r="B19" s="323"/>
      <c r="C19" s="323"/>
      <c r="D19" s="366"/>
      <c r="E19" s="148"/>
      <c r="F19" s="63" t="s">
        <v>206</v>
      </c>
      <c r="G19" s="152" t="s">
        <v>878</v>
      </c>
      <c r="H19" s="136" t="s">
        <v>179</v>
      </c>
      <c r="I19" s="55">
        <v>0</v>
      </c>
      <c r="J19" s="34">
        <v>0</v>
      </c>
      <c r="K19" s="5"/>
      <c r="L19" s="40">
        <v>20000000</v>
      </c>
      <c r="M19" s="43" t="s">
        <v>24</v>
      </c>
      <c r="N19" s="47">
        <f t="shared" si="0"/>
        <v>20000000</v>
      </c>
    </row>
    <row r="20" spans="2:14" ht="25.5" customHeight="1">
      <c r="B20" s="323"/>
      <c r="C20" s="323"/>
      <c r="D20" s="148" t="s">
        <v>6</v>
      </c>
      <c r="E20" s="148"/>
      <c r="F20" s="148"/>
      <c r="G20" s="148"/>
      <c r="H20" s="59" t="s">
        <v>7</v>
      </c>
      <c r="I20" s="56">
        <f>I21+I31</f>
        <v>0</v>
      </c>
      <c r="J20" s="56">
        <f>J21+J31</f>
        <v>0</v>
      </c>
      <c r="K20" s="56"/>
      <c r="L20" s="37">
        <f>L21+L31</f>
        <v>60000000</v>
      </c>
      <c r="M20" s="43"/>
      <c r="N20" s="47">
        <f>I20+J20+L20</f>
        <v>60000000</v>
      </c>
    </row>
    <row r="21" spans="2:14" ht="20.25" customHeight="1">
      <c r="B21" s="323"/>
      <c r="C21" s="323"/>
      <c r="D21" s="404"/>
      <c r="E21" s="148" t="s">
        <v>207</v>
      </c>
      <c r="F21" s="63"/>
      <c r="G21" s="64"/>
      <c r="H21" s="59" t="s">
        <v>208</v>
      </c>
      <c r="I21" s="55">
        <f>I22</f>
        <v>0</v>
      </c>
      <c r="J21" s="34"/>
      <c r="K21" s="5"/>
      <c r="L21" s="97">
        <f>L22</f>
        <v>30000000</v>
      </c>
      <c r="M21" s="43"/>
      <c r="N21" s="47">
        <f t="shared" si="0"/>
        <v>30000000</v>
      </c>
    </row>
    <row r="22" spans="2:14" ht="13.5">
      <c r="B22" s="323"/>
      <c r="C22" s="323"/>
      <c r="D22" s="405"/>
      <c r="E22" s="364"/>
      <c r="F22" s="63" t="s">
        <v>182</v>
      </c>
      <c r="G22" s="380" t="s">
        <v>879</v>
      </c>
      <c r="H22" s="373" t="s">
        <v>183</v>
      </c>
      <c r="I22" s="367">
        <v>0</v>
      </c>
      <c r="J22" s="367">
        <v>0</v>
      </c>
      <c r="K22" s="367"/>
      <c r="L22" s="370">
        <v>30000000</v>
      </c>
      <c r="M22" s="367" t="s">
        <v>24</v>
      </c>
      <c r="N22" s="384">
        <f t="shared" si="0"/>
        <v>30000000</v>
      </c>
    </row>
    <row r="23" spans="2:14" ht="13.5">
      <c r="B23" s="323"/>
      <c r="C23" s="323"/>
      <c r="D23" s="405"/>
      <c r="E23" s="365"/>
      <c r="F23" s="63" t="s">
        <v>184</v>
      </c>
      <c r="G23" s="381"/>
      <c r="H23" s="383"/>
      <c r="I23" s="368"/>
      <c r="J23" s="368"/>
      <c r="K23" s="368"/>
      <c r="L23" s="371"/>
      <c r="M23" s="368"/>
      <c r="N23" s="385"/>
    </row>
    <row r="24" spans="2:14" ht="13.5">
      <c r="B24" s="323"/>
      <c r="C24" s="323"/>
      <c r="D24" s="405"/>
      <c r="E24" s="365"/>
      <c r="F24" s="63" t="s">
        <v>185</v>
      </c>
      <c r="G24" s="381"/>
      <c r="H24" s="383"/>
      <c r="I24" s="368"/>
      <c r="J24" s="368"/>
      <c r="K24" s="368"/>
      <c r="L24" s="371"/>
      <c r="M24" s="368"/>
      <c r="N24" s="385"/>
    </row>
    <row r="25" spans="2:14" ht="13.5">
      <c r="B25" s="323"/>
      <c r="C25" s="323"/>
      <c r="D25" s="405"/>
      <c r="E25" s="365"/>
      <c r="F25" s="63" t="s">
        <v>186</v>
      </c>
      <c r="G25" s="381"/>
      <c r="H25" s="383"/>
      <c r="I25" s="368"/>
      <c r="J25" s="368"/>
      <c r="K25" s="368"/>
      <c r="L25" s="371"/>
      <c r="M25" s="368"/>
      <c r="N25" s="385"/>
    </row>
    <row r="26" spans="2:14" ht="13.5">
      <c r="B26" s="323"/>
      <c r="C26" s="323"/>
      <c r="D26" s="405"/>
      <c r="E26" s="365"/>
      <c r="F26" s="63" t="s">
        <v>187</v>
      </c>
      <c r="G26" s="381"/>
      <c r="H26" s="383"/>
      <c r="I26" s="368"/>
      <c r="J26" s="368"/>
      <c r="K26" s="368"/>
      <c r="L26" s="371"/>
      <c r="M26" s="368"/>
      <c r="N26" s="385"/>
    </row>
    <row r="27" spans="2:14" ht="13.5">
      <c r="B27" s="323"/>
      <c r="C27" s="323"/>
      <c r="D27" s="405"/>
      <c r="E27" s="365"/>
      <c r="F27" s="63" t="s">
        <v>188</v>
      </c>
      <c r="G27" s="381"/>
      <c r="H27" s="383"/>
      <c r="I27" s="368"/>
      <c r="J27" s="368"/>
      <c r="K27" s="368"/>
      <c r="L27" s="371"/>
      <c r="M27" s="368"/>
      <c r="N27" s="385"/>
    </row>
    <row r="28" spans="2:14" ht="13.5">
      <c r="B28" s="323"/>
      <c r="C28" s="323"/>
      <c r="D28" s="405"/>
      <c r="E28" s="365"/>
      <c r="F28" s="63" t="s">
        <v>189</v>
      </c>
      <c r="G28" s="381"/>
      <c r="H28" s="383"/>
      <c r="I28" s="368"/>
      <c r="J28" s="368"/>
      <c r="K28" s="368"/>
      <c r="L28" s="371"/>
      <c r="M28" s="368"/>
      <c r="N28" s="385"/>
    </row>
    <row r="29" spans="2:14" ht="13.5">
      <c r="B29" s="323"/>
      <c r="C29" s="323"/>
      <c r="D29" s="405"/>
      <c r="E29" s="365"/>
      <c r="F29" s="63" t="s">
        <v>190</v>
      </c>
      <c r="G29" s="381"/>
      <c r="H29" s="383"/>
      <c r="I29" s="368"/>
      <c r="J29" s="368"/>
      <c r="K29" s="368"/>
      <c r="L29" s="371"/>
      <c r="M29" s="368"/>
      <c r="N29" s="385"/>
    </row>
    <row r="30" spans="2:14" ht="13.5">
      <c r="B30" s="323"/>
      <c r="C30" s="323"/>
      <c r="D30" s="405"/>
      <c r="E30" s="366"/>
      <c r="F30" s="63" t="s">
        <v>191</v>
      </c>
      <c r="G30" s="382"/>
      <c r="H30" s="374"/>
      <c r="I30" s="369"/>
      <c r="J30" s="369"/>
      <c r="K30" s="369"/>
      <c r="L30" s="372"/>
      <c r="M30" s="369"/>
      <c r="N30" s="386"/>
    </row>
    <row r="31" spans="2:14" ht="13.5" customHeight="1">
      <c r="B31" s="323"/>
      <c r="C31" s="323"/>
      <c r="D31" s="405"/>
      <c r="E31" s="148" t="s">
        <v>209</v>
      </c>
      <c r="F31" s="63"/>
      <c r="G31" s="152"/>
      <c r="H31" s="59" t="s">
        <v>210</v>
      </c>
      <c r="I31" s="56">
        <f>I32</f>
        <v>0</v>
      </c>
      <c r="J31" s="34">
        <v>0</v>
      </c>
      <c r="K31" s="5"/>
      <c r="L31" s="97">
        <f>L32</f>
        <v>30000000</v>
      </c>
      <c r="M31" s="43"/>
      <c r="N31" s="47">
        <f>I31+J31+L31</f>
        <v>30000000</v>
      </c>
    </row>
    <row r="32" spans="2:14" ht="11.25" customHeight="1">
      <c r="B32" s="323"/>
      <c r="C32" s="323"/>
      <c r="D32" s="405"/>
      <c r="E32" s="364"/>
      <c r="F32" s="63" t="s">
        <v>192</v>
      </c>
      <c r="G32" s="380" t="s">
        <v>880</v>
      </c>
      <c r="H32" s="373" t="s">
        <v>193</v>
      </c>
      <c r="I32" s="367">
        <v>0</v>
      </c>
      <c r="J32" s="367">
        <v>0</v>
      </c>
      <c r="K32" s="367"/>
      <c r="L32" s="370">
        <v>30000000</v>
      </c>
      <c r="M32" s="367" t="s">
        <v>24</v>
      </c>
      <c r="N32" s="384">
        <f>I32+J32+L32</f>
        <v>30000000</v>
      </c>
    </row>
    <row r="33" spans="2:14" ht="15.75" customHeight="1">
      <c r="B33" s="323"/>
      <c r="C33" s="323"/>
      <c r="D33" s="405"/>
      <c r="E33" s="365"/>
      <c r="F33" s="63" t="s">
        <v>194</v>
      </c>
      <c r="G33" s="381"/>
      <c r="H33" s="383"/>
      <c r="I33" s="368"/>
      <c r="J33" s="368"/>
      <c r="K33" s="368"/>
      <c r="L33" s="371"/>
      <c r="M33" s="368"/>
      <c r="N33" s="385"/>
    </row>
    <row r="34" spans="2:14" ht="13.5">
      <c r="B34" s="323"/>
      <c r="C34" s="323"/>
      <c r="D34" s="405"/>
      <c r="E34" s="365"/>
      <c r="F34" s="63" t="s">
        <v>195</v>
      </c>
      <c r="G34" s="381"/>
      <c r="H34" s="383"/>
      <c r="I34" s="368"/>
      <c r="J34" s="368"/>
      <c r="K34" s="368"/>
      <c r="L34" s="371"/>
      <c r="M34" s="368"/>
      <c r="N34" s="385"/>
    </row>
    <row r="35" spans="2:14" ht="15.75" customHeight="1">
      <c r="B35" s="323"/>
      <c r="C35" s="323"/>
      <c r="D35" s="406"/>
      <c r="E35" s="366"/>
      <c r="F35" s="63" t="s">
        <v>196</v>
      </c>
      <c r="G35" s="382"/>
      <c r="H35" s="374"/>
      <c r="I35" s="369"/>
      <c r="J35" s="369"/>
      <c r="K35" s="369"/>
      <c r="L35" s="372"/>
      <c r="M35" s="369"/>
      <c r="N35" s="386"/>
    </row>
    <row r="36" spans="2:14" ht="46.5" customHeight="1">
      <c r="B36" s="323"/>
      <c r="C36" s="323"/>
      <c r="D36" s="148" t="s">
        <v>8</v>
      </c>
      <c r="E36" s="148"/>
      <c r="F36" s="148"/>
      <c r="G36" s="19"/>
      <c r="H36" s="59" t="s">
        <v>9</v>
      </c>
      <c r="I36" s="36">
        <f>I37+I48</f>
        <v>923745542</v>
      </c>
      <c r="J36" s="36">
        <f>J37+J48</f>
        <v>2276634605.8</v>
      </c>
      <c r="K36" s="64"/>
      <c r="L36" s="47">
        <f>L37+L48</f>
        <v>94752139000</v>
      </c>
      <c r="M36" s="99"/>
      <c r="N36" s="47">
        <f>I36+J36+L36</f>
        <v>97952519147.8</v>
      </c>
    </row>
    <row r="37" spans="2:14" ht="42.75" customHeight="1">
      <c r="B37" s="323"/>
      <c r="C37" s="323"/>
      <c r="D37" s="404"/>
      <c r="E37" s="148" t="s">
        <v>211</v>
      </c>
      <c r="F37" s="63"/>
      <c r="G37" s="64"/>
      <c r="H37" s="59" t="s">
        <v>212</v>
      </c>
      <c r="I37" s="36">
        <f>I38+I42</f>
        <v>923745542</v>
      </c>
      <c r="J37" s="98">
        <f>J38+J42</f>
        <v>2276634605.8</v>
      </c>
      <c r="K37" s="152"/>
      <c r="L37" s="51">
        <f>L38+L42</f>
        <v>93834440000</v>
      </c>
      <c r="M37" s="17"/>
      <c r="N37" s="47">
        <f>I37+J37+L37</f>
        <v>97034820147.8</v>
      </c>
    </row>
    <row r="38" spans="2:16" s="60" customFormat="1" ht="12.75" customHeight="1">
      <c r="B38" s="323"/>
      <c r="C38" s="323"/>
      <c r="D38" s="405"/>
      <c r="E38" s="364"/>
      <c r="F38" s="63" t="s">
        <v>213</v>
      </c>
      <c r="G38" s="380" t="s">
        <v>881</v>
      </c>
      <c r="H38" s="373" t="s">
        <v>214</v>
      </c>
      <c r="I38" s="367">
        <v>0</v>
      </c>
      <c r="J38" s="367">
        <v>0</v>
      </c>
      <c r="K38" s="295"/>
      <c r="L38" s="295">
        <v>93834440000</v>
      </c>
      <c r="M38" s="367" t="s">
        <v>25</v>
      </c>
      <c r="N38" s="295">
        <f>I38+J38+L38</f>
        <v>93834440000</v>
      </c>
      <c r="O38" s="281"/>
      <c r="P38" s="281"/>
    </row>
    <row r="39" spans="2:16" s="60" customFormat="1" ht="12.75" customHeight="1">
      <c r="B39" s="323"/>
      <c r="C39" s="323"/>
      <c r="D39" s="405"/>
      <c r="E39" s="365"/>
      <c r="F39" s="63" t="s">
        <v>215</v>
      </c>
      <c r="G39" s="381"/>
      <c r="H39" s="383"/>
      <c r="I39" s="368"/>
      <c r="J39" s="368"/>
      <c r="K39" s="296"/>
      <c r="L39" s="296"/>
      <c r="M39" s="368"/>
      <c r="N39" s="296"/>
      <c r="O39" s="281"/>
      <c r="P39" s="281"/>
    </row>
    <row r="40" spans="2:16" s="60" customFormat="1" ht="12.75" customHeight="1">
      <c r="B40" s="323"/>
      <c r="C40" s="323"/>
      <c r="D40" s="405"/>
      <c r="E40" s="365"/>
      <c r="F40" s="63" t="s">
        <v>216</v>
      </c>
      <c r="G40" s="381"/>
      <c r="H40" s="383"/>
      <c r="I40" s="368"/>
      <c r="J40" s="368"/>
      <c r="K40" s="296"/>
      <c r="L40" s="296"/>
      <c r="M40" s="368"/>
      <c r="N40" s="296"/>
      <c r="O40" s="281"/>
      <c r="P40" s="281"/>
    </row>
    <row r="41" spans="2:16" s="60" customFormat="1" ht="12.75" customHeight="1">
      <c r="B41" s="323"/>
      <c r="C41" s="323"/>
      <c r="D41" s="405"/>
      <c r="E41" s="365"/>
      <c r="F41" s="63" t="s">
        <v>217</v>
      </c>
      <c r="G41" s="382"/>
      <c r="H41" s="374"/>
      <c r="I41" s="369"/>
      <c r="J41" s="369"/>
      <c r="K41" s="297"/>
      <c r="L41" s="297"/>
      <c r="M41" s="369"/>
      <c r="N41" s="297"/>
      <c r="O41" s="281"/>
      <c r="P41" s="281"/>
    </row>
    <row r="42" spans="2:16" s="60" customFormat="1" ht="12.75" customHeight="1">
      <c r="B42" s="323"/>
      <c r="C42" s="323"/>
      <c r="D42" s="405"/>
      <c r="E42" s="365"/>
      <c r="F42" s="63" t="s">
        <v>218</v>
      </c>
      <c r="G42" s="409" t="s">
        <v>882</v>
      </c>
      <c r="H42" s="373" t="s">
        <v>219</v>
      </c>
      <c r="I42" s="295">
        <v>923745542</v>
      </c>
      <c r="J42" s="413">
        <v>2276634605.8</v>
      </c>
      <c r="K42" s="316" t="s">
        <v>23</v>
      </c>
      <c r="L42" s="367">
        <v>0</v>
      </c>
      <c r="M42" s="295"/>
      <c r="N42" s="295">
        <f>I42+J42+L42</f>
        <v>3200380147.8</v>
      </c>
      <c r="O42" s="281"/>
      <c r="P42" s="281"/>
    </row>
    <row r="43" spans="2:16" s="60" customFormat="1" ht="12.75" customHeight="1">
      <c r="B43" s="323"/>
      <c r="C43" s="323"/>
      <c r="D43" s="405"/>
      <c r="E43" s="365"/>
      <c r="F43" s="63" t="s">
        <v>220</v>
      </c>
      <c r="G43" s="410"/>
      <c r="H43" s="383"/>
      <c r="I43" s="296"/>
      <c r="J43" s="414"/>
      <c r="K43" s="317"/>
      <c r="L43" s="368"/>
      <c r="M43" s="296"/>
      <c r="N43" s="296"/>
      <c r="O43" s="281"/>
      <c r="P43" s="281"/>
    </row>
    <row r="44" spans="2:16" s="60" customFormat="1" ht="12.75" customHeight="1">
      <c r="B44" s="323"/>
      <c r="C44" s="323"/>
      <c r="D44" s="405"/>
      <c r="E44" s="365"/>
      <c r="F44" s="63" t="s">
        <v>221</v>
      </c>
      <c r="G44" s="410"/>
      <c r="H44" s="383"/>
      <c r="I44" s="296"/>
      <c r="J44" s="414"/>
      <c r="K44" s="317"/>
      <c r="L44" s="368"/>
      <c r="M44" s="296"/>
      <c r="N44" s="296"/>
      <c r="O44" s="281"/>
      <c r="P44" s="281"/>
    </row>
    <row r="45" spans="2:16" s="60" customFormat="1" ht="12.75" customHeight="1">
      <c r="B45" s="323"/>
      <c r="C45" s="323"/>
      <c r="D45" s="405"/>
      <c r="E45" s="365"/>
      <c r="F45" s="63" t="s">
        <v>222</v>
      </c>
      <c r="G45" s="410"/>
      <c r="H45" s="383"/>
      <c r="I45" s="296"/>
      <c r="J45" s="414"/>
      <c r="K45" s="317"/>
      <c r="L45" s="368"/>
      <c r="M45" s="296"/>
      <c r="N45" s="296"/>
      <c r="O45" s="281"/>
      <c r="P45" s="281"/>
    </row>
    <row r="46" spans="2:16" s="60" customFormat="1" ht="12.75" customHeight="1">
      <c r="B46" s="323"/>
      <c r="C46" s="323"/>
      <c r="D46" s="405"/>
      <c r="E46" s="365"/>
      <c r="F46" s="63" t="s">
        <v>223</v>
      </c>
      <c r="G46" s="410"/>
      <c r="H46" s="383"/>
      <c r="I46" s="296"/>
      <c r="J46" s="414"/>
      <c r="K46" s="317"/>
      <c r="L46" s="368"/>
      <c r="M46" s="296"/>
      <c r="N46" s="296"/>
      <c r="O46" s="281"/>
      <c r="P46" s="281"/>
    </row>
    <row r="47" spans="2:16" s="60" customFormat="1" ht="12.75" customHeight="1">
      <c r="B47" s="323"/>
      <c r="C47" s="323"/>
      <c r="D47" s="405"/>
      <c r="E47" s="366"/>
      <c r="F47" s="63" t="s">
        <v>224</v>
      </c>
      <c r="G47" s="411"/>
      <c r="H47" s="374"/>
      <c r="I47" s="297"/>
      <c r="J47" s="415"/>
      <c r="K47" s="318"/>
      <c r="L47" s="369"/>
      <c r="M47" s="297"/>
      <c r="N47" s="297"/>
      <c r="O47" s="281"/>
      <c r="P47" s="281"/>
    </row>
    <row r="48" spans="2:16" s="60" customFormat="1" ht="27">
      <c r="B48" s="323"/>
      <c r="C48" s="323"/>
      <c r="D48" s="405"/>
      <c r="E48" s="148" t="s">
        <v>225</v>
      </c>
      <c r="F48" s="63"/>
      <c r="G48" s="64"/>
      <c r="H48" s="59" t="s">
        <v>226</v>
      </c>
      <c r="I48" s="56">
        <f>I49</f>
        <v>0</v>
      </c>
      <c r="J48" s="56">
        <f>J49</f>
        <v>0</v>
      </c>
      <c r="K48" s="64"/>
      <c r="L48" s="51">
        <f>L49</f>
        <v>917699000</v>
      </c>
      <c r="M48" s="99"/>
      <c r="N48" s="47">
        <f>I48+J48+L48</f>
        <v>917699000</v>
      </c>
      <c r="O48" s="281"/>
      <c r="P48" s="281"/>
    </row>
    <row r="49" spans="2:16" s="60" customFormat="1" ht="32.25" customHeight="1">
      <c r="B49" s="323"/>
      <c r="C49" s="323"/>
      <c r="D49" s="405"/>
      <c r="E49" s="364"/>
      <c r="F49" s="63" t="s">
        <v>227</v>
      </c>
      <c r="G49" s="380" t="s">
        <v>883</v>
      </c>
      <c r="H49" s="373" t="s">
        <v>228</v>
      </c>
      <c r="I49" s="367">
        <v>0</v>
      </c>
      <c r="J49" s="367">
        <v>0</v>
      </c>
      <c r="K49" s="295"/>
      <c r="L49" s="295">
        <v>917699000</v>
      </c>
      <c r="M49" s="295" t="s">
        <v>24</v>
      </c>
      <c r="N49" s="375">
        <f>I49+J49+L49</f>
        <v>917699000</v>
      </c>
      <c r="O49" s="281"/>
      <c r="P49" s="281"/>
    </row>
    <row r="50" spans="2:16" s="60" customFormat="1" ht="22.5" customHeight="1">
      <c r="B50" s="323"/>
      <c r="C50" s="323"/>
      <c r="D50" s="406"/>
      <c r="E50" s="366"/>
      <c r="F50" s="63" t="s">
        <v>229</v>
      </c>
      <c r="G50" s="382"/>
      <c r="H50" s="374"/>
      <c r="I50" s="369"/>
      <c r="J50" s="369"/>
      <c r="K50" s="297"/>
      <c r="L50" s="297"/>
      <c r="M50" s="297"/>
      <c r="N50" s="376"/>
      <c r="O50" s="281"/>
      <c r="P50" s="281"/>
    </row>
    <row r="51" spans="2:14" ht="30.75" customHeight="1">
      <c r="B51" s="323"/>
      <c r="C51" s="323"/>
      <c r="D51" s="148" t="s">
        <v>10</v>
      </c>
      <c r="E51" s="148"/>
      <c r="F51" s="148"/>
      <c r="G51" s="19"/>
      <c r="H51" s="59" t="s">
        <v>11</v>
      </c>
      <c r="I51" s="80">
        <f>I52</f>
        <v>0</v>
      </c>
      <c r="J51" s="80">
        <f>J52</f>
        <v>1430387524.1999998</v>
      </c>
      <c r="K51" s="152" t="s">
        <v>23</v>
      </c>
      <c r="L51" s="56">
        <f>L52</f>
        <v>0</v>
      </c>
      <c r="M51" s="43"/>
      <c r="N51" s="47">
        <f aca="true" t="shared" si="1" ref="N51:N56">I51+J51+L51</f>
        <v>1430387524.1999998</v>
      </c>
    </row>
    <row r="52" spans="2:14" ht="30.75" customHeight="1">
      <c r="B52" s="323"/>
      <c r="C52" s="323"/>
      <c r="D52" s="404"/>
      <c r="E52" s="148" t="s">
        <v>230</v>
      </c>
      <c r="F52" s="63"/>
      <c r="G52" s="64"/>
      <c r="H52" s="59" t="s">
        <v>231</v>
      </c>
      <c r="I52" s="56">
        <f>I53</f>
        <v>0</v>
      </c>
      <c r="J52" s="28">
        <f>J53</f>
        <v>1430387524.1999998</v>
      </c>
      <c r="K52" s="152"/>
      <c r="L52" s="56">
        <f>L53</f>
        <v>0</v>
      </c>
      <c r="M52" s="43"/>
      <c r="N52" s="47">
        <f t="shared" si="1"/>
        <v>1430387524.1999998</v>
      </c>
    </row>
    <row r="53" spans="2:14" ht="55.5" customHeight="1">
      <c r="B53" s="323"/>
      <c r="C53" s="323"/>
      <c r="D53" s="406"/>
      <c r="E53" s="148"/>
      <c r="F53" s="63" t="s">
        <v>232</v>
      </c>
      <c r="G53" s="150" t="s">
        <v>884</v>
      </c>
      <c r="H53" s="136" t="s">
        <v>233</v>
      </c>
      <c r="I53" s="55">
        <v>0</v>
      </c>
      <c r="J53" s="29">
        <v>1430387524.1999998</v>
      </c>
      <c r="K53" s="152" t="s">
        <v>23</v>
      </c>
      <c r="L53" s="55">
        <v>0</v>
      </c>
      <c r="M53" s="43"/>
      <c r="N53" s="48">
        <f t="shared" si="1"/>
        <v>1430387524.1999998</v>
      </c>
    </row>
    <row r="54" spans="2:14" ht="30" customHeight="1">
      <c r="B54" s="323"/>
      <c r="C54" s="323"/>
      <c r="D54" s="148" t="s">
        <v>12</v>
      </c>
      <c r="E54" s="148"/>
      <c r="F54" s="19"/>
      <c r="G54" s="19"/>
      <c r="H54" s="59" t="s">
        <v>13</v>
      </c>
      <c r="I54" s="37">
        <f>I55+I61+I67</f>
        <v>0</v>
      </c>
      <c r="J54" s="37">
        <f>J55+J61+J67</f>
        <v>0</v>
      </c>
      <c r="K54" s="5"/>
      <c r="L54" s="34">
        <f>L55+L61+L67</f>
        <v>1880746000</v>
      </c>
      <c r="M54" s="161"/>
      <c r="N54" s="47">
        <f t="shared" si="1"/>
        <v>1880746000</v>
      </c>
    </row>
    <row r="55" spans="2:14" ht="27">
      <c r="B55" s="323"/>
      <c r="C55" s="323"/>
      <c r="D55" s="404"/>
      <c r="E55" s="148" t="s">
        <v>234</v>
      </c>
      <c r="F55" s="63"/>
      <c r="G55" s="65"/>
      <c r="H55" s="7" t="s">
        <v>235</v>
      </c>
      <c r="I55" s="37">
        <f>I56</f>
        <v>0</v>
      </c>
      <c r="J55" s="34">
        <v>0</v>
      </c>
      <c r="K55" s="5"/>
      <c r="L55" s="34">
        <f>L56</f>
        <v>1820746000</v>
      </c>
      <c r="M55" s="161"/>
      <c r="N55" s="47">
        <f t="shared" si="1"/>
        <v>1820746000</v>
      </c>
    </row>
    <row r="56" spans="2:14" ht="13.5">
      <c r="B56" s="323"/>
      <c r="C56" s="323"/>
      <c r="D56" s="405"/>
      <c r="E56" s="364"/>
      <c r="F56" s="63" t="s">
        <v>236</v>
      </c>
      <c r="G56" s="326" t="s">
        <v>885</v>
      </c>
      <c r="H56" s="311" t="s">
        <v>237</v>
      </c>
      <c r="I56" s="370">
        <v>0</v>
      </c>
      <c r="J56" s="377">
        <v>0</v>
      </c>
      <c r="K56" s="377"/>
      <c r="L56" s="370">
        <v>1820746000</v>
      </c>
      <c r="M56" s="367" t="s">
        <v>24</v>
      </c>
      <c r="N56" s="367">
        <f t="shared" si="1"/>
        <v>1820746000</v>
      </c>
    </row>
    <row r="57" spans="2:14" ht="13.5">
      <c r="B57" s="323"/>
      <c r="C57" s="323"/>
      <c r="D57" s="405"/>
      <c r="E57" s="365"/>
      <c r="F57" s="63" t="s">
        <v>238</v>
      </c>
      <c r="G57" s="327"/>
      <c r="H57" s="312"/>
      <c r="I57" s="371"/>
      <c r="J57" s="378"/>
      <c r="K57" s="378"/>
      <c r="L57" s="371"/>
      <c r="M57" s="368"/>
      <c r="N57" s="368"/>
    </row>
    <row r="58" spans="2:14" ht="13.5">
      <c r="B58" s="323"/>
      <c r="C58" s="323"/>
      <c r="D58" s="405"/>
      <c r="E58" s="365"/>
      <c r="F58" s="63" t="s">
        <v>239</v>
      </c>
      <c r="G58" s="327"/>
      <c r="H58" s="312"/>
      <c r="I58" s="371"/>
      <c r="J58" s="378"/>
      <c r="K58" s="378"/>
      <c r="L58" s="371"/>
      <c r="M58" s="368"/>
      <c r="N58" s="368"/>
    </row>
    <row r="59" spans="2:14" ht="13.5">
      <c r="B59" s="323"/>
      <c r="C59" s="323"/>
      <c r="D59" s="405"/>
      <c r="E59" s="365"/>
      <c r="F59" s="63" t="s">
        <v>240</v>
      </c>
      <c r="G59" s="327"/>
      <c r="H59" s="312"/>
      <c r="I59" s="371"/>
      <c r="J59" s="378"/>
      <c r="K59" s="378"/>
      <c r="L59" s="371"/>
      <c r="M59" s="368"/>
      <c r="N59" s="368"/>
    </row>
    <row r="60" spans="2:14" ht="13.5">
      <c r="B60" s="323"/>
      <c r="C60" s="323"/>
      <c r="D60" s="405"/>
      <c r="E60" s="366"/>
      <c r="F60" s="63" t="s">
        <v>241</v>
      </c>
      <c r="G60" s="328"/>
      <c r="H60" s="313"/>
      <c r="I60" s="372"/>
      <c r="J60" s="379"/>
      <c r="K60" s="379"/>
      <c r="L60" s="372"/>
      <c r="M60" s="369"/>
      <c r="N60" s="369"/>
    </row>
    <row r="61" spans="2:14" ht="27">
      <c r="B61" s="323"/>
      <c r="C61" s="323"/>
      <c r="D61" s="405"/>
      <c r="E61" s="148" t="s">
        <v>242</v>
      </c>
      <c r="F61" s="63"/>
      <c r="G61" s="143"/>
      <c r="H61" s="7" t="s">
        <v>243</v>
      </c>
      <c r="I61" s="56">
        <f>I62</f>
        <v>0</v>
      </c>
      <c r="J61" s="56">
        <f>J62</f>
        <v>0</v>
      </c>
      <c r="K61" s="5"/>
      <c r="L61" s="34">
        <f>L62</f>
        <v>30000000</v>
      </c>
      <c r="M61" s="161"/>
      <c r="N61" s="47">
        <f>I61+J61+L61</f>
        <v>30000000</v>
      </c>
    </row>
    <row r="62" spans="2:14" ht="13.5">
      <c r="B62" s="323"/>
      <c r="C62" s="323"/>
      <c r="D62" s="405"/>
      <c r="E62" s="364"/>
      <c r="F62" s="63" t="s">
        <v>244</v>
      </c>
      <c r="G62" s="326" t="s">
        <v>886</v>
      </c>
      <c r="H62" s="311" t="s">
        <v>245</v>
      </c>
      <c r="I62" s="377">
        <v>0</v>
      </c>
      <c r="J62" s="377">
        <v>0</v>
      </c>
      <c r="K62" s="377"/>
      <c r="L62" s="370">
        <v>30000000</v>
      </c>
      <c r="M62" s="367" t="s">
        <v>24</v>
      </c>
      <c r="N62" s="367">
        <f>I62+J62+L62</f>
        <v>30000000</v>
      </c>
    </row>
    <row r="63" spans="2:14" ht="13.5">
      <c r="B63" s="323"/>
      <c r="C63" s="323"/>
      <c r="D63" s="405"/>
      <c r="E63" s="365"/>
      <c r="F63" s="63" t="s">
        <v>246</v>
      </c>
      <c r="G63" s="327"/>
      <c r="H63" s="312"/>
      <c r="I63" s="378"/>
      <c r="J63" s="378"/>
      <c r="K63" s="378"/>
      <c r="L63" s="371"/>
      <c r="M63" s="368"/>
      <c r="N63" s="368"/>
    </row>
    <row r="64" spans="2:14" ht="13.5">
      <c r="B64" s="323"/>
      <c r="C64" s="323"/>
      <c r="D64" s="405"/>
      <c r="E64" s="365"/>
      <c r="F64" s="63" t="s">
        <v>247</v>
      </c>
      <c r="G64" s="327"/>
      <c r="H64" s="312"/>
      <c r="I64" s="378"/>
      <c r="J64" s="378"/>
      <c r="K64" s="378"/>
      <c r="L64" s="371"/>
      <c r="M64" s="368"/>
      <c r="N64" s="368"/>
    </row>
    <row r="65" spans="2:14" ht="13.5">
      <c r="B65" s="323"/>
      <c r="C65" s="323"/>
      <c r="D65" s="405"/>
      <c r="E65" s="365"/>
      <c r="F65" s="63" t="s">
        <v>248</v>
      </c>
      <c r="G65" s="327"/>
      <c r="H65" s="312"/>
      <c r="I65" s="378"/>
      <c r="J65" s="378"/>
      <c r="K65" s="378"/>
      <c r="L65" s="371"/>
      <c r="M65" s="368"/>
      <c r="N65" s="368"/>
    </row>
    <row r="66" spans="2:14" ht="13.5">
      <c r="B66" s="323"/>
      <c r="C66" s="323"/>
      <c r="D66" s="405"/>
      <c r="E66" s="366"/>
      <c r="F66" s="63" t="s">
        <v>249</v>
      </c>
      <c r="G66" s="328"/>
      <c r="H66" s="313"/>
      <c r="I66" s="379"/>
      <c r="J66" s="379"/>
      <c r="K66" s="379"/>
      <c r="L66" s="372"/>
      <c r="M66" s="369"/>
      <c r="N66" s="369"/>
    </row>
    <row r="67" spans="2:14" ht="41.25">
      <c r="B67" s="323"/>
      <c r="C67" s="323"/>
      <c r="D67" s="405"/>
      <c r="E67" s="148" t="s">
        <v>250</v>
      </c>
      <c r="F67" s="63"/>
      <c r="G67" s="143"/>
      <c r="H67" s="7" t="s">
        <v>251</v>
      </c>
      <c r="I67" s="56">
        <f>I68</f>
        <v>0</v>
      </c>
      <c r="J67" s="56">
        <f>J68</f>
        <v>0</v>
      </c>
      <c r="K67" s="5"/>
      <c r="L67" s="34">
        <f>L68</f>
        <v>30000000</v>
      </c>
      <c r="M67" s="161"/>
      <c r="N67" s="47">
        <f>I67+J67+L67</f>
        <v>30000000</v>
      </c>
    </row>
    <row r="68" spans="2:14" ht="16.5" customHeight="1">
      <c r="B68" s="323"/>
      <c r="C68" s="323"/>
      <c r="D68" s="405"/>
      <c r="E68" s="364"/>
      <c r="F68" s="63" t="s">
        <v>252</v>
      </c>
      <c r="G68" s="326" t="s">
        <v>887</v>
      </c>
      <c r="H68" s="311" t="s">
        <v>253</v>
      </c>
      <c r="I68" s="377">
        <v>0</v>
      </c>
      <c r="J68" s="377">
        <v>0</v>
      </c>
      <c r="K68" s="377"/>
      <c r="L68" s="370">
        <v>30000000</v>
      </c>
      <c r="M68" s="367" t="s">
        <v>24</v>
      </c>
      <c r="N68" s="370">
        <f>I68+J68+L68</f>
        <v>30000000</v>
      </c>
    </row>
    <row r="69" spans="2:14" ht="16.5" customHeight="1">
      <c r="B69" s="323"/>
      <c r="C69" s="323"/>
      <c r="D69" s="405"/>
      <c r="E69" s="365"/>
      <c r="F69" s="63" t="s">
        <v>254</v>
      </c>
      <c r="G69" s="327"/>
      <c r="H69" s="312"/>
      <c r="I69" s="378"/>
      <c r="J69" s="378"/>
      <c r="K69" s="378"/>
      <c r="L69" s="371"/>
      <c r="M69" s="368"/>
      <c r="N69" s="371"/>
    </row>
    <row r="70" spans="2:14" ht="16.5" customHeight="1">
      <c r="B70" s="323"/>
      <c r="C70" s="323"/>
      <c r="D70" s="405"/>
      <c r="E70" s="365"/>
      <c r="F70" s="63" t="s">
        <v>255</v>
      </c>
      <c r="G70" s="327"/>
      <c r="H70" s="312"/>
      <c r="I70" s="378"/>
      <c r="J70" s="378"/>
      <c r="K70" s="378"/>
      <c r="L70" s="371"/>
      <c r="M70" s="368"/>
      <c r="N70" s="371"/>
    </row>
    <row r="71" spans="2:14" ht="16.5" customHeight="1">
      <c r="B71" s="324"/>
      <c r="C71" s="324"/>
      <c r="D71" s="406"/>
      <c r="E71" s="366"/>
      <c r="F71" s="63" t="s">
        <v>256</v>
      </c>
      <c r="G71" s="328"/>
      <c r="H71" s="313"/>
      <c r="I71" s="379"/>
      <c r="J71" s="379"/>
      <c r="K71" s="379"/>
      <c r="L71" s="372"/>
      <c r="M71" s="369"/>
      <c r="N71" s="372"/>
    </row>
    <row r="72" spans="2:14" ht="13.5">
      <c r="B72" s="58">
        <v>5</v>
      </c>
      <c r="C72" s="58"/>
      <c r="D72" s="148"/>
      <c r="E72" s="148"/>
      <c r="F72" s="148"/>
      <c r="G72" s="148"/>
      <c r="H72" s="3" t="s">
        <v>14</v>
      </c>
      <c r="I72" s="34">
        <f aca="true" t="shared" si="2" ref="I72:J75">I73</f>
        <v>250000000</v>
      </c>
      <c r="J72" s="34">
        <f t="shared" si="2"/>
        <v>0</v>
      </c>
      <c r="K72" s="34"/>
      <c r="L72" s="34">
        <f>L73</f>
        <v>0</v>
      </c>
      <c r="M72" s="161"/>
      <c r="N72" s="47">
        <f>I72+J72+L72</f>
        <v>250000000</v>
      </c>
    </row>
    <row r="73" spans="2:14" ht="27">
      <c r="B73" s="322"/>
      <c r="C73" s="52" t="s">
        <v>15</v>
      </c>
      <c r="D73" s="148"/>
      <c r="E73" s="148"/>
      <c r="F73" s="148"/>
      <c r="G73" s="148"/>
      <c r="H73" s="7" t="s">
        <v>16</v>
      </c>
      <c r="I73" s="34">
        <f t="shared" si="2"/>
        <v>250000000</v>
      </c>
      <c r="J73" s="34">
        <f t="shared" si="2"/>
        <v>0</v>
      </c>
      <c r="K73" s="34"/>
      <c r="L73" s="34">
        <f>L74</f>
        <v>0</v>
      </c>
      <c r="M73" s="161"/>
      <c r="N73" s="47">
        <f>I73+J73+L73</f>
        <v>250000000</v>
      </c>
    </row>
    <row r="74" spans="2:14" ht="27">
      <c r="B74" s="323"/>
      <c r="C74" s="322"/>
      <c r="D74" s="148" t="s">
        <v>18</v>
      </c>
      <c r="E74" s="19"/>
      <c r="F74" s="19"/>
      <c r="G74" s="19"/>
      <c r="H74" s="7" t="s">
        <v>17</v>
      </c>
      <c r="I74" s="34">
        <f t="shared" si="2"/>
        <v>250000000</v>
      </c>
      <c r="J74" s="34">
        <f t="shared" si="2"/>
        <v>0</v>
      </c>
      <c r="K74" s="34"/>
      <c r="L74" s="34">
        <f>L75</f>
        <v>0</v>
      </c>
      <c r="M74" s="161"/>
      <c r="N74" s="47">
        <f>I74+J74+L74</f>
        <v>250000000</v>
      </c>
    </row>
    <row r="75" spans="2:14" ht="27">
      <c r="B75" s="323"/>
      <c r="C75" s="323"/>
      <c r="D75" s="404"/>
      <c r="E75" s="148" t="s">
        <v>257</v>
      </c>
      <c r="F75" s="63"/>
      <c r="G75" s="143"/>
      <c r="H75" s="7" t="s">
        <v>258</v>
      </c>
      <c r="I75" s="34">
        <f t="shared" si="2"/>
        <v>250000000</v>
      </c>
      <c r="J75" s="34">
        <f t="shared" si="2"/>
        <v>0</v>
      </c>
      <c r="K75" s="34"/>
      <c r="L75" s="34">
        <f>L76</f>
        <v>0</v>
      </c>
      <c r="M75" s="161"/>
      <c r="N75" s="47">
        <f>I75+J75+L75</f>
        <v>250000000</v>
      </c>
    </row>
    <row r="76" spans="2:14" ht="12.75" customHeight="1">
      <c r="B76" s="323"/>
      <c r="C76" s="323"/>
      <c r="D76" s="405"/>
      <c r="E76" s="364"/>
      <c r="F76" s="63" t="s">
        <v>259</v>
      </c>
      <c r="G76" s="326" t="s">
        <v>888</v>
      </c>
      <c r="H76" s="311" t="s">
        <v>260</v>
      </c>
      <c r="I76" s="291">
        <v>250000000</v>
      </c>
      <c r="J76" s="291">
        <v>0</v>
      </c>
      <c r="K76" s="291"/>
      <c r="L76" s="291">
        <v>0</v>
      </c>
      <c r="M76" s="291"/>
      <c r="N76" s="375">
        <f>I76+J76+L76</f>
        <v>250000000</v>
      </c>
    </row>
    <row r="77" spans="2:14" ht="15" customHeight="1">
      <c r="B77" s="323"/>
      <c r="C77" s="323"/>
      <c r="D77" s="405"/>
      <c r="E77" s="365"/>
      <c r="F77" s="63" t="s">
        <v>261</v>
      </c>
      <c r="G77" s="327"/>
      <c r="H77" s="312"/>
      <c r="I77" s="305"/>
      <c r="J77" s="305"/>
      <c r="K77" s="305"/>
      <c r="L77" s="305"/>
      <c r="M77" s="305"/>
      <c r="N77" s="416"/>
    </row>
    <row r="78" spans="2:14" ht="15" customHeight="1">
      <c r="B78" s="323"/>
      <c r="C78" s="323"/>
      <c r="D78" s="405"/>
      <c r="E78" s="365"/>
      <c r="F78" s="63" t="s">
        <v>262</v>
      </c>
      <c r="G78" s="327"/>
      <c r="H78" s="312"/>
      <c r="I78" s="305"/>
      <c r="J78" s="305"/>
      <c r="K78" s="305"/>
      <c r="L78" s="305"/>
      <c r="M78" s="305"/>
      <c r="N78" s="416"/>
    </row>
    <row r="79" spans="2:14" ht="15" customHeight="1">
      <c r="B79" s="323"/>
      <c r="C79" s="323"/>
      <c r="D79" s="405"/>
      <c r="E79" s="365"/>
      <c r="F79" s="63" t="s">
        <v>263</v>
      </c>
      <c r="G79" s="327"/>
      <c r="H79" s="312"/>
      <c r="I79" s="305"/>
      <c r="J79" s="305"/>
      <c r="K79" s="305"/>
      <c r="L79" s="305"/>
      <c r="M79" s="305"/>
      <c r="N79" s="416"/>
    </row>
    <row r="80" spans="2:14" ht="15" customHeight="1">
      <c r="B80" s="323"/>
      <c r="C80" s="323"/>
      <c r="D80" s="405"/>
      <c r="E80" s="365"/>
      <c r="F80" s="63" t="s">
        <v>264</v>
      </c>
      <c r="G80" s="327"/>
      <c r="H80" s="312"/>
      <c r="I80" s="305"/>
      <c r="J80" s="305"/>
      <c r="K80" s="305"/>
      <c r="L80" s="305"/>
      <c r="M80" s="305"/>
      <c r="N80" s="416"/>
    </row>
    <row r="81" spans="2:14" ht="15" customHeight="1">
      <c r="B81" s="324"/>
      <c r="C81" s="324"/>
      <c r="D81" s="406"/>
      <c r="E81" s="366"/>
      <c r="F81" s="63" t="s">
        <v>265</v>
      </c>
      <c r="G81" s="328"/>
      <c r="H81" s="313"/>
      <c r="I81" s="292"/>
      <c r="J81" s="292"/>
      <c r="K81" s="292"/>
      <c r="L81" s="292"/>
      <c r="M81" s="292"/>
      <c r="N81" s="376"/>
    </row>
    <row r="82" spans="2:14" ht="13.5" customHeight="1">
      <c r="B82" s="329" t="s">
        <v>163</v>
      </c>
      <c r="C82" s="330"/>
      <c r="D82" s="330"/>
      <c r="E82" s="330"/>
      <c r="F82" s="330"/>
      <c r="G82" s="330"/>
      <c r="H82" s="331"/>
      <c r="I82" s="32">
        <f>I83</f>
        <v>177800000</v>
      </c>
      <c r="J82" s="27">
        <f>J83</f>
        <v>1443634443.45</v>
      </c>
      <c r="K82" s="27"/>
      <c r="L82" s="33">
        <f>L83</f>
        <v>0</v>
      </c>
      <c r="M82" s="42"/>
      <c r="N82" s="45">
        <f aca="true" t="shared" si="3" ref="N82:N87">I82+J82+L82</f>
        <v>1621434443.45</v>
      </c>
    </row>
    <row r="83" spans="2:14" ht="13.5">
      <c r="B83" s="58">
        <v>1</v>
      </c>
      <c r="C83" s="58"/>
      <c r="D83" s="148"/>
      <c r="E83" s="148"/>
      <c r="F83" s="148"/>
      <c r="G83" s="148"/>
      <c r="H83" s="9" t="s">
        <v>1</v>
      </c>
      <c r="I83" s="37">
        <f>I84</f>
        <v>177800000</v>
      </c>
      <c r="J83" s="50">
        <f>J84</f>
        <v>1443634443.45</v>
      </c>
      <c r="K83" s="50"/>
      <c r="L83" s="37">
        <f>L84</f>
        <v>0</v>
      </c>
      <c r="M83" s="158"/>
      <c r="N83" s="47">
        <f t="shared" si="3"/>
        <v>1621434443.45</v>
      </c>
    </row>
    <row r="84" spans="2:14" ht="13.5">
      <c r="B84" s="322"/>
      <c r="C84" s="58" t="s">
        <v>26</v>
      </c>
      <c r="D84" s="148"/>
      <c r="E84" s="148"/>
      <c r="F84" s="148"/>
      <c r="G84" s="148"/>
      <c r="H84" s="9" t="s">
        <v>27</v>
      </c>
      <c r="I84" s="37">
        <f>I85+I93+I104+I110</f>
        <v>177800000</v>
      </c>
      <c r="J84" s="37">
        <f>J85+J93+J104+J110</f>
        <v>1443634443.45</v>
      </c>
      <c r="K84" s="37"/>
      <c r="L84" s="37">
        <f>L85+L93+L104+L110</f>
        <v>0</v>
      </c>
      <c r="M84" s="158"/>
      <c r="N84" s="47">
        <f t="shared" si="3"/>
        <v>1621434443.45</v>
      </c>
    </row>
    <row r="85" spans="2:14" ht="41.25">
      <c r="B85" s="323"/>
      <c r="C85" s="322"/>
      <c r="D85" s="148" t="s">
        <v>28</v>
      </c>
      <c r="E85" s="19"/>
      <c r="F85" s="19"/>
      <c r="G85" s="19"/>
      <c r="H85" s="9" t="s">
        <v>29</v>
      </c>
      <c r="I85" s="34">
        <f>I86+I91</f>
        <v>41200000</v>
      </c>
      <c r="J85" s="34">
        <f>J86+J91</f>
        <v>0</v>
      </c>
      <c r="K85" s="34"/>
      <c r="L85" s="34">
        <f>L86+L91</f>
        <v>0</v>
      </c>
      <c r="M85" s="158"/>
      <c r="N85" s="47">
        <f t="shared" si="3"/>
        <v>41200000</v>
      </c>
    </row>
    <row r="86" spans="2:14" ht="27">
      <c r="B86" s="323"/>
      <c r="C86" s="323"/>
      <c r="D86" s="364"/>
      <c r="E86" s="148" t="s">
        <v>266</v>
      </c>
      <c r="F86" s="63"/>
      <c r="G86" s="143"/>
      <c r="H86" s="9" t="s">
        <v>267</v>
      </c>
      <c r="I86" s="34">
        <f>I87</f>
        <v>27500000</v>
      </c>
      <c r="J86" s="34">
        <f>J87</f>
        <v>0</v>
      </c>
      <c r="K86" s="203"/>
      <c r="L86" s="34">
        <f>L87</f>
        <v>0</v>
      </c>
      <c r="M86" s="158"/>
      <c r="N86" s="47">
        <f t="shared" si="3"/>
        <v>27500000</v>
      </c>
    </row>
    <row r="87" spans="2:14" ht="15" customHeight="1">
      <c r="B87" s="323"/>
      <c r="C87" s="323"/>
      <c r="D87" s="365"/>
      <c r="E87" s="364"/>
      <c r="F87" s="63" t="s">
        <v>268</v>
      </c>
      <c r="G87" s="420" t="s">
        <v>889</v>
      </c>
      <c r="H87" s="309" t="s">
        <v>269</v>
      </c>
      <c r="I87" s="291">
        <v>27500000</v>
      </c>
      <c r="J87" s="291">
        <v>0</v>
      </c>
      <c r="K87" s="291"/>
      <c r="L87" s="291">
        <v>0</v>
      </c>
      <c r="M87" s="291"/>
      <c r="N87" s="291">
        <f t="shared" si="3"/>
        <v>27500000</v>
      </c>
    </row>
    <row r="88" spans="2:14" ht="13.5">
      <c r="B88" s="323"/>
      <c r="C88" s="323"/>
      <c r="D88" s="365"/>
      <c r="E88" s="365"/>
      <c r="F88" s="63" t="s">
        <v>270</v>
      </c>
      <c r="G88" s="301"/>
      <c r="H88" s="336"/>
      <c r="I88" s="305"/>
      <c r="J88" s="305"/>
      <c r="K88" s="305"/>
      <c r="L88" s="305"/>
      <c r="M88" s="305"/>
      <c r="N88" s="305"/>
    </row>
    <row r="89" spans="2:14" ht="13.5">
      <c r="B89" s="323"/>
      <c r="C89" s="323"/>
      <c r="D89" s="365"/>
      <c r="E89" s="365"/>
      <c r="F89" s="63" t="s">
        <v>271</v>
      </c>
      <c r="G89" s="301"/>
      <c r="H89" s="336"/>
      <c r="I89" s="305"/>
      <c r="J89" s="305"/>
      <c r="K89" s="305"/>
      <c r="L89" s="305"/>
      <c r="M89" s="305"/>
      <c r="N89" s="305"/>
    </row>
    <row r="90" spans="2:14" ht="13.5">
      <c r="B90" s="323"/>
      <c r="C90" s="323"/>
      <c r="D90" s="365"/>
      <c r="E90" s="366"/>
      <c r="F90" s="63" t="s">
        <v>272</v>
      </c>
      <c r="G90" s="302"/>
      <c r="H90" s="310"/>
      <c r="I90" s="292"/>
      <c r="J90" s="292"/>
      <c r="K90" s="292"/>
      <c r="L90" s="292"/>
      <c r="M90" s="292"/>
      <c r="N90" s="292"/>
    </row>
    <row r="91" spans="2:14" ht="13.5">
      <c r="B91" s="323"/>
      <c r="C91" s="323"/>
      <c r="D91" s="365"/>
      <c r="E91" s="148" t="s">
        <v>273</v>
      </c>
      <c r="F91" s="63"/>
      <c r="G91" s="143"/>
      <c r="H91" s="9" t="s">
        <v>274</v>
      </c>
      <c r="I91" s="34">
        <f>I92</f>
        <v>13700000</v>
      </c>
      <c r="J91" s="34">
        <f>J92</f>
        <v>0</v>
      </c>
      <c r="K91" s="4"/>
      <c r="L91" s="34">
        <f>L92</f>
        <v>0</v>
      </c>
      <c r="M91" s="58"/>
      <c r="N91" s="47">
        <f>I91+J91+L91</f>
        <v>13700000</v>
      </c>
    </row>
    <row r="92" spans="2:14" ht="45" customHeight="1">
      <c r="B92" s="323"/>
      <c r="C92" s="323"/>
      <c r="D92" s="366"/>
      <c r="E92" s="67"/>
      <c r="F92" s="63" t="s">
        <v>869</v>
      </c>
      <c r="G92" s="141" t="s">
        <v>890</v>
      </c>
      <c r="H92" s="142" t="s">
        <v>275</v>
      </c>
      <c r="I92" s="133">
        <v>13700000</v>
      </c>
      <c r="J92" s="34">
        <v>0</v>
      </c>
      <c r="K92" s="203"/>
      <c r="L92" s="34">
        <v>0</v>
      </c>
      <c r="M92" s="158"/>
      <c r="N92" s="48">
        <f>I92+J92+L92</f>
        <v>13700000</v>
      </c>
    </row>
    <row r="93" spans="2:14" ht="27">
      <c r="B93" s="323"/>
      <c r="C93" s="323"/>
      <c r="D93" s="148" t="s">
        <v>35</v>
      </c>
      <c r="E93" s="19"/>
      <c r="F93" s="19"/>
      <c r="G93" s="19"/>
      <c r="H93" s="9" t="s">
        <v>36</v>
      </c>
      <c r="I93" s="34">
        <f>I94+I98+I100</f>
        <v>92300000</v>
      </c>
      <c r="J93" s="34">
        <f>J94+J98+J100</f>
        <v>1109210400</v>
      </c>
      <c r="K93" s="34"/>
      <c r="L93" s="34">
        <f>L94+L98+L100</f>
        <v>0</v>
      </c>
      <c r="M93" s="58"/>
      <c r="N93" s="47">
        <f>I93+J93+L93</f>
        <v>1201510400</v>
      </c>
    </row>
    <row r="94" spans="2:14" ht="27">
      <c r="B94" s="323"/>
      <c r="C94" s="323"/>
      <c r="D94" s="364"/>
      <c r="E94" s="148" t="s">
        <v>276</v>
      </c>
      <c r="F94" s="63"/>
      <c r="G94" s="143"/>
      <c r="H94" s="9" t="s">
        <v>277</v>
      </c>
      <c r="I94" s="34">
        <f>I95</f>
        <v>64800000</v>
      </c>
      <c r="J94" s="34">
        <f>J95</f>
        <v>773245600</v>
      </c>
      <c r="K94" s="34"/>
      <c r="L94" s="34">
        <f>L95</f>
        <v>0</v>
      </c>
      <c r="M94" s="58"/>
      <c r="N94" s="47">
        <f>I94+J94+L94</f>
        <v>838045600</v>
      </c>
    </row>
    <row r="95" spans="2:14" ht="15" customHeight="1">
      <c r="B95" s="323"/>
      <c r="C95" s="323"/>
      <c r="D95" s="365"/>
      <c r="E95" s="364"/>
      <c r="F95" s="63" t="s">
        <v>278</v>
      </c>
      <c r="G95" s="326" t="s">
        <v>891</v>
      </c>
      <c r="H95" s="311" t="s">
        <v>279</v>
      </c>
      <c r="I95" s="291">
        <v>64800000</v>
      </c>
      <c r="J95" s="370">
        <v>773245600</v>
      </c>
      <c r="K95" s="291" t="s">
        <v>34</v>
      </c>
      <c r="L95" s="291">
        <v>0</v>
      </c>
      <c r="M95" s="291"/>
      <c r="N95" s="291">
        <f>I95+J95+L95</f>
        <v>838045600</v>
      </c>
    </row>
    <row r="96" spans="2:14" ht="13.5">
      <c r="B96" s="323"/>
      <c r="C96" s="323"/>
      <c r="D96" s="365"/>
      <c r="E96" s="365"/>
      <c r="F96" s="63" t="s">
        <v>280</v>
      </c>
      <c r="G96" s="327"/>
      <c r="H96" s="312"/>
      <c r="I96" s="305"/>
      <c r="J96" s="371"/>
      <c r="K96" s="305"/>
      <c r="L96" s="305"/>
      <c r="M96" s="305"/>
      <c r="N96" s="305"/>
    </row>
    <row r="97" spans="2:14" ht="13.5">
      <c r="B97" s="323"/>
      <c r="C97" s="323"/>
      <c r="D97" s="365"/>
      <c r="E97" s="366"/>
      <c r="F97" s="63" t="s">
        <v>281</v>
      </c>
      <c r="G97" s="328"/>
      <c r="H97" s="313"/>
      <c r="I97" s="292"/>
      <c r="J97" s="372"/>
      <c r="K97" s="292"/>
      <c r="L97" s="292"/>
      <c r="M97" s="292"/>
      <c r="N97" s="292"/>
    </row>
    <row r="98" spans="2:14" ht="20.25" customHeight="1">
      <c r="B98" s="323"/>
      <c r="C98" s="323"/>
      <c r="D98" s="365"/>
      <c r="E98" s="148" t="s">
        <v>282</v>
      </c>
      <c r="F98" s="68"/>
      <c r="G98" s="141"/>
      <c r="H98" s="7" t="s">
        <v>283</v>
      </c>
      <c r="I98" s="34">
        <f>I99</f>
        <v>13750000</v>
      </c>
      <c r="J98" s="34">
        <f>J99</f>
        <v>212719200</v>
      </c>
      <c r="K98" s="65"/>
      <c r="L98" s="34">
        <f>L99</f>
        <v>0</v>
      </c>
      <c r="M98" s="58"/>
      <c r="N98" s="47">
        <f>I98+J98+L98</f>
        <v>226469200</v>
      </c>
    </row>
    <row r="99" spans="2:14" ht="41.25" customHeight="1">
      <c r="B99" s="323"/>
      <c r="C99" s="323"/>
      <c r="D99" s="365"/>
      <c r="E99" s="67"/>
      <c r="F99" s="63" t="s">
        <v>284</v>
      </c>
      <c r="G99" s="141" t="s">
        <v>892</v>
      </c>
      <c r="H99" s="140" t="s">
        <v>285</v>
      </c>
      <c r="I99" s="133">
        <v>13750000</v>
      </c>
      <c r="J99" s="123">
        <v>212719200</v>
      </c>
      <c r="K99" s="143" t="s">
        <v>34</v>
      </c>
      <c r="L99" s="34">
        <v>0</v>
      </c>
      <c r="M99" s="158"/>
      <c r="N99" s="48">
        <f>I99+J99+L99</f>
        <v>226469200</v>
      </c>
    </row>
    <row r="100" spans="2:14" ht="27">
      <c r="B100" s="323"/>
      <c r="C100" s="323"/>
      <c r="D100" s="365"/>
      <c r="E100" s="144" t="s">
        <v>286</v>
      </c>
      <c r="F100" s="63"/>
      <c r="G100" s="143"/>
      <c r="H100" s="69" t="s">
        <v>287</v>
      </c>
      <c r="I100" s="34">
        <f>I101</f>
        <v>13750000</v>
      </c>
      <c r="J100" s="34">
        <f>J101</f>
        <v>123245600</v>
      </c>
      <c r="K100" s="65"/>
      <c r="L100" s="34">
        <f>L101</f>
        <v>0</v>
      </c>
      <c r="M100" s="58"/>
      <c r="N100" s="47">
        <f>I100+J100+L100</f>
        <v>136995600</v>
      </c>
    </row>
    <row r="101" spans="2:14" ht="15" customHeight="1">
      <c r="B101" s="323"/>
      <c r="C101" s="323"/>
      <c r="D101" s="365"/>
      <c r="E101" s="417"/>
      <c r="F101" s="70" t="s">
        <v>288</v>
      </c>
      <c r="G101" s="326" t="s">
        <v>893</v>
      </c>
      <c r="H101" s="309" t="s">
        <v>289</v>
      </c>
      <c r="I101" s="291">
        <v>13750000</v>
      </c>
      <c r="J101" s="370">
        <v>123245600</v>
      </c>
      <c r="K101" s="291" t="s">
        <v>34</v>
      </c>
      <c r="L101" s="291">
        <v>0</v>
      </c>
      <c r="M101" s="291"/>
      <c r="N101" s="291">
        <f>I101+J101+L101</f>
        <v>136995600</v>
      </c>
    </row>
    <row r="102" spans="2:14" ht="13.5">
      <c r="B102" s="323"/>
      <c r="C102" s="323"/>
      <c r="D102" s="365"/>
      <c r="E102" s="418"/>
      <c r="F102" s="70" t="s">
        <v>290</v>
      </c>
      <c r="G102" s="327"/>
      <c r="H102" s="336"/>
      <c r="I102" s="305"/>
      <c r="J102" s="371"/>
      <c r="K102" s="305"/>
      <c r="L102" s="305"/>
      <c r="M102" s="305"/>
      <c r="N102" s="305"/>
    </row>
    <row r="103" spans="2:14" ht="13.5">
      <c r="B103" s="323"/>
      <c r="C103" s="323"/>
      <c r="D103" s="366"/>
      <c r="E103" s="419"/>
      <c r="F103" s="70" t="s">
        <v>291</v>
      </c>
      <c r="G103" s="328"/>
      <c r="H103" s="310"/>
      <c r="I103" s="292"/>
      <c r="J103" s="372"/>
      <c r="K103" s="292"/>
      <c r="L103" s="292"/>
      <c r="M103" s="292"/>
      <c r="N103" s="292"/>
    </row>
    <row r="104" spans="2:14" ht="13.5">
      <c r="B104" s="323"/>
      <c r="C104" s="323"/>
      <c r="D104" s="148" t="s">
        <v>32</v>
      </c>
      <c r="E104" s="19"/>
      <c r="F104" s="19"/>
      <c r="G104" s="19"/>
      <c r="H104" s="9" t="s">
        <v>33</v>
      </c>
      <c r="I104" s="34">
        <f>I105+I108</f>
        <v>29300000</v>
      </c>
      <c r="J104" s="34">
        <f>J105+J108</f>
        <v>123245600</v>
      </c>
      <c r="K104" s="34"/>
      <c r="L104" s="34">
        <f>L105+L108</f>
        <v>0</v>
      </c>
      <c r="M104" s="58"/>
      <c r="N104" s="47">
        <f>I104+J104+L104</f>
        <v>152545600</v>
      </c>
    </row>
    <row r="105" spans="2:14" ht="13.5">
      <c r="B105" s="323"/>
      <c r="C105" s="323"/>
      <c r="D105" s="364"/>
      <c r="E105" s="148" t="s">
        <v>292</v>
      </c>
      <c r="F105" s="63"/>
      <c r="G105" s="143"/>
      <c r="H105" s="9" t="s">
        <v>293</v>
      </c>
      <c r="I105" s="34">
        <f>I106</f>
        <v>15000000</v>
      </c>
      <c r="J105" s="34">
        <f>J106</f>
        <v>0</v>
      </c>
      <c r="K105" s="34"/>
      <c r="L105" s="34">
        <f>L106</f>
        <v>0</v>
      </c>
      <c r="M105" s="34"/>
      <c r="N105" s="47">
        <f>I105+J105+L105</f>
        <v>15000000</v>
      </c>
    </row>
    <row r="106" spans="2:14" ht="19.5" customHeight="1">
      <c r="B106" s="323"/>
      <c r="C106" s="323"/>
      <c r="D106" s="365"/>
      <c r="E106" s="364"/>
      <c r="F106" s="63" t="s">
        <v>294</v>
      </c>
      <c r="G106" s="420" t="s">
        <v>894</v>
      </c>
      <c r="H106" s="311" t="s">
        <v>295</v>
      </c>
      <c r="I106" s="291">
        <v>15000000</v>
      </c>
      <c r="J106" s="421">
        <v>0</v>
      </c>
      <c r="K106" s="291" t="s">
        <v>34</v>
      </c>
      <c r="L106" s="291"/>
      <c r="M106" s="291"/>
      <c r="N106" s="375">
        <f>I106+J106+L106</f>
        <v>15000000</v>
      </c>
    </row>
    <row r="107" spans="2:14" ht="13.5">
      <c r="B107" s="323"/>
      <c r="C107" s="323"/>
      <c r="D107" s="365"/>
      <c r="E107" s="366"/>
      <c r="F107" s="63" t="s">
        <v>296</v>
      </c>
      <c r="G107" s="302"/>
      <c r="H107" s="313"/>
      <c r="I107" s="292"/>
      <c r="J107" s="422"/>
      <c r="K107" s="292"/>
      <c r="L107" s="292"/>
      <c r="M107" s="292"/>
      <c r="N107" s="376"/>
    </row>
    <row r="108" spans="2:14" ht="31.5" customHeight="1">
      <c r="B108" s="323"/>
      <c r="C108" s="323"/>
      <c r="D108" s="365"/>
      <c r="E108" s="71" t="s">
        <v>297</v>
      </c>
      <c r="F108" s="63"/>
      <c r="G108" s="143"/>
      <c r="H108" s="9" t="s">
        <v>298</v>
      </c>
      <c r="I108" s="34">
        <f>I109</f>
        <v>14300000</v>
      </c>
      <c r="J108" s="34">
        <f>J109</f>
        <v>123245600</v>
      </c>
      <c r="K108" s="34"/>
      <c r="L108" s="34">
        <f>L109</f>
        <v>0</v>
      </c>
      <c r="M108" s="34"/>
      <c r="N108" s="34">
        <f>I108+J108+L108</f>
        <v>137545600</v>
      </c>
    </row>
    <row r="109" spans="2:14" ht="33" customHeight="1">
      <c r="B109" s="323"/>
      <c r="C109" s="323"/>
      <c r="D109" s="366"/>
      <c r="E109" s="71"/>
      <c r="F109" s="63" t="s">
        <v>299</v>
      </c>
      <c r="G109" s="143" t="s">
        <v>895</v>
      </c>
      <c r="H109" s="140" t="s">
        <v>300</v>
      </c>
      <c r="I109" s="133">
        <v>14300000</v>
      </c>
      <c r="J109" s="29">
        <v>123245600</v>
      </c>
      <c r="K109" s="143" t="s">
        <v>34</v>
      </c>
      <c r="L109" s="34">
        <v>0</v>
      </c>
      <c r="M109" s="158"/>
      <c r="N109" s="48">
        <f>I109+J109+L109</f>
        <v>137545600</v>
      </c>
    </row>
    <row r="110" spans="2:14" ht="32.25" customHeight="1">
      <c r="B110" s="323"/>
      <c r="C110" s="323"/>
      <c r="D110" s="148" t="s">
        <v>30</v>
      </c>
      <c r="E110" s="19"/>
      <c r="F110" s="19"/>
      <c r="G110" s="19"/>
      <c r="H110" s="9" t="s">
        <v>31</v>
      </c>
      <c r="I110" s="34">
        <f>I111+I115</f>
        <v>15000000</v>
      </c>
      <c r="J110" s="36">
        <f>J111+J115</f>
        <v>211178443.45</v>
      </c>
      <c r="K110" s="36"/>
      <c r="L110" s="34">
        <f>L111+L115</f>
        <v>0</v>
      </c>
      <c r="M110" s="58"/>
      <c r="N110" s="47">
        <f>I110+J110+L110</f>
        <v>226178443.45</v>
      </c>
    </row>
    <row r="111" spans="2:14" ht="27">
      <c r="B111" s="323"/>
      <c r="C111" s="323"/>
      <c r="D111" s="364"/>
      <c r="E111" s="148" t="s">
        <v>301</v>
      </c>
      <c r="F111" s="63"/>
      <c r="G111" s="143"/>
      <c r="H111" s="9" t="s">
        <v>302</v>
      </c>
      <c r="I111" s="34">
        <f>I112</f>
        <v>15000000</v>
      </c>
      <c r="J111" s="34">
        <f>J112</f>
        <v>0</v>
      </c>
      <c r="K111" s="4"/>
      <c r="L111" s="34">
        <f>L112</f>
        <v>0</v>
      </c>
      <c r="M111" s="58"/>
      <c r="N111" s="47">
        <f>I111+J111+L111</f>
        <v>15000000</v>
      </c>
    </row>
    <row r="112" spans="2:14" ht="17.25" customHeight="1">
      <c r="B112" s="323"/>
      <c r="C112" s="323"/>
      <c r="D112" s="365"/>
      <c r="E112" s="364"/>
      <c r="F112" s="63" t="s">
        <v>303</v>
      </c>
      <c r="G112" s="326" t="s">
        <v>896</v>
      </c>
      <c r="H112" s="311" t="s">
        <v>304</v>
      </c>
      <c r="I112" s="291">
        <v>15000000</v>
      </c>
      <c r="J112" s="293">
        <v>0</v>
      </c>
      <c r="K112" s="291"/>
      <c r="L112" s="293">
        <v>0</v>
      </c>
      <c r="M112" s="295"/>
      <c r="N112" s="295">
        <f>I112+J112+L112</f>
        <v>15000000</v>
      </c>
    </row>
    <row r="113" spans="2:14" ht="17.25" customHeight="1">
      <c r="B113" s="323"/>
      <c r="C113" s="323"/>
      <c r="D113" s="365"/>
      <c r="E113" s="365"/>
      <c r="F113" s="63" t="s">
        <v>305</v>
      </c>
      <c r="G113" s="327"/>
      <c r="H113" s="312"/>
      <c r="I113" s="305"/>
      <c r="J113" s="319"/>
      <c r="K113" s="296"/>
      <c r="L113" s="319"/>
      <c r="M113" s="296"/>
      <c r="N113" s="296"/>
    </row>
    <row r="114" spans="2:14" ht="17.25" customHeight="1">
      <c r="B114" s="323"/>
      <c r="C114" s="323"/>
      <c r="D114" s="365"/>
      <c r="E114" s="366"/>
      <c r="F114" s="63" t="s">
        <v>306</v>
      </c>
      <c r="G114" s="328"/>
      <c r="H114" s="313"/>
      <c r="I114" s="292"/>
      <c r="J114" s="294"/>
      <c r="K114" s="297"/>
      <c r="L114" s="294"/>
      <c r="M114" s="297"/>
      <c r="N114" s="297"/>
    </row>
    <row r="115" spans="2:14" ht="30" customHeight="1">
      <c r="B115" s="323"/>
      <c r="C115" s="323"/>
      <c r="D115" s="365"/>
      <c r="E115" s="148" t="s">
        <v>307</v>
      </c>
      <c r="F115" s="63"/>
      <c r="G115" s="143"/>
      <c r="H115" s="9" t="s">
        <v>308</v>
      </c>
      <c r="I115" s="34">
        <f>I116</f>
        <v>0</v>
      </c>
      <c r="J115" s="100">
        <f>J116</f>
        <v>211178443.45</v>
      </c>
      <c r="K115" s="4"/>
      <c r="L115" s="34">
        <f>L116</f>
        <v>0</v>
      </c>
      <c r="M115" s="58"/>
      <c r="N115" s="47">
        <f aca="true" t="shared" si="4" ref="N115:N122">I115+J115+L115</f>
        <v>211178443.45</v>
      </c>
    </row>
    <row r="116" spans="2:14" ht="45.75" customHeight="1">
      <c r="B116" s="324"/>
      <c r="C116" s="324"/>
      <c r="D116" s="366"/>
      <c r="E116" s="148"/>
      <c r="F116" s="63" t="s">
        <v>309</v>
      </c>
      <c r="G116" s="141" t="s">
        <v>897</v>
      </c>
      <c r="H116" s="136" t="s">
        <v>310</v>
      </c>
      <c r="I116" s="34">
        <v>0</v>
      </c>
      <c r="J116" s="122">
        <v>211178443.45</v>
      </c>
      <c r="K116" s="156" t="s">
        <v>863</v>
      </c>
      <c r="L116" s="34">
        <v>0</v>
      </c>
      <c r="M116" s="158"/>
      <c r="N116" s="48">
        <f t="shared" si="4"/>
        <v>211178443.45</v>
      </c>
    </row>
    <row r="117" spans="2:14" ht="13.5" customHeight="1">
      <c r="B117" s="329" t="s">
        <v>56</v>
      </c>
      <c r="C117" s="330"/>
      <c r="D117" s="330"/>
      <c r="E117" s="330"/>
      <c r="F117" s="330"/>
      <c r="G117" s="330"/>
      <c r="H117" s="331"/>
      <c r="I117" s="32">
        <f>I118+I144+I156</f>
        <v>526216043</v>
      </c>
      <c r="J117" s="32">
        <f>J118+J144+J156</f>
        <v>0</v>
      </c>
      <c r="K117" s="32"/>
      <c r="L117" s="32">
        <f>L118+L144+L156</f>
        <v>0</v>
      </c>
      <c r="M117" s="42"/>
      <c r="N117" s="45">
        <f t="shared" si="4"/>
        <v>526216043</v>
      </c>
    </row>
    <row r="118" spans="2:14" ht="13.5">
      <c r="B118" s="58">
        <v>1</v>
      </c>
      <c r="C118" s="58"/>
      <c r="D118" s="135"/>
      <c r="E118" s="135"/>
      <c r="F118" s="135"/>
      <c r="G118" s="135"/>
      <c r="H118" s="13" t="s">
        <v>37</v>
      </c>
      <c r="I118" s="34">
        <f>I119+I131</f>
        <v>375566043</v>
      </c>
      <c r="J118" s="133">
        <v>0</v>
      </c>
      <c r="K118" s="4"/>
      <c r="L118" s="133">
        <v>0</v>
      </c>
      <c r="M118" s="158"/>
      <c r="N118" s="46">
        <f t="shared" si="4"/>
        <v>375566043</v>
      </c>
    </row>
    <row r="119" spans="2:14" ht="13.5">
      <c r="B119" s="322"/>
      <c r="C119" s="58" t="s">
        <v>38</v>
      </c>
      <c r="D119" s="135"/>
      <c r="E119" s="135"/>
      <c r="F119" s="135"/>
      <c r="G119" s="135"/>
      <c r="H119" s="13" t="s">
        <v>39</v>
      </c>
      <c r="I119" s="34">
        <f>I120+I126</f>
        <v>87425000</v>
      </c>
      <c r="J119" s="34">
        <f>J120+J126</f>
        <v>0</v>
      </c>
      <c r="K119" s="34"/>
      <c r="L119" s="34">
        <f>L120+L126</f>
        <v>0</v>
      </c>
      <c r="M119" s="158"/>
      <c r="N119" s="46">
        <f t="shared" si="4"/>
        <v>87425000</v>
      </c>
    </row>
    <row r="120" spans="2:14" ht="13.5">
      <c r="B120" s="323"/>
      <c r="C120" s="322"/>
      <c r="D120" s="135" t="s">
        <v>40</v>
      </c>
      <c r="E120" s="20"/>
      <c r="F120" s="20"/>
      <c r="G120" s="20"/>
      <c r="H120" s="9" t="s">
        <v>41</v>
      </c>
      <c r="I120" s="34">
        <f>I121</f>
        <v>50025000</v>
      </c>
      <c r="J120" s="34">
        <f aca="true" t="shared" si="5" ref="J120:L121">J121</f>
        <v>0</v>
      </c>
      <c r="K120" s="34"/>
      <c r="L120" s="34">
        <f t="shared" si="5"/>
        <v>0</v>
      </c>
      <c r="M120" s="58"/>
      <c r="N120" s="47">
        <f t="shared" si="4"/>
        <v>50025000</v>
      </c>
    </row>
    <row r="121" spans="2:14" ht="41.25">
      <c r="B121" s="323"/>
      <c r="C121" s="323"/>
      <c r="D121" s="391"/>
      <c r="E121" s="135" t="s">
        <v>311</v>
      </c>
      <c r="F121" s="72"/>
      <c r="G121" s="13"/>
      <c r="H121" s="9" t="s">
        <v>312</v>
      </c>
      <c r="I121" s="34">
        <f>I122</f>
        <v>50025000</v>
      </c>
      <c r="J121" s="34">
        <f t="shared" si="5"/>
        <v>0</v>
      </c>
      <c r="K121" s="34"/>
      <c r="L121" s="34">
        <f t="shared" si="5"/>
        <v>0</v>
      </c>
      <c r="M121" s="58"/>
      <c r="N121" s="47">
        <f t="shared" si="4"/>
        <v>50025000</v>
      </c>
    </row>
    <row r="122" spans="2:14" ht="13.5">
      <c r="B122" s="323"/>
      <c r="C122" s="323"/>
      <c r="D122" s="392"/>
      <c r="E122" s="391"/>
      <c r="F122" s="72" t="s">
        <v>313</v>
      </c>
      <c r="G122" s="407" t="s">
        <v>898</v>
      </c>
      <c r="H122" s="309" t="s">
        <v>314</v>
      </c>
      <c r="I122" s="291">
        <v>50025000</v>
      </c>
      <c r="J122" s="291">
        <v>0</v>
      </c>
      <c r="K122" s="291"/>
      <c r="L122" s="291">
        <v>0</v>
      </c>
      <c r="M122" s="291"/>
      <c r="N122" s="375">
        <f t="shared" si="4"/>
        <v>50025000</v>
      </c>
    </row>
    <row r="123" spans="2:14" ht="13.5">
      <c r="B123" s="323"/>
      <c r="C123" s="323"/>
      <c r="D123" s="392"/>
      <c r="E123" s="392"/>
      <c r="F123" s="72" t="s">
        <v>315</v>
      </c>
      <c r="G123" s="412"/>
      <c r="H123" s="336"/>
      <c r="I123" s="305"/>
      <c r="J123" s="305"/>
      <c r="K123" s="305"/>
      <c r="L123" s="305"/>
      <c r="M123" s="305"/>
      <c r="N123" s="416"/>
    </row>
    <row r="124" spans="2:14" ht="13.5">
      <c r="B124" s="323"/>
      <c r="C124" s="323"/>
      <c r="D124" s="392"/>
      <c r="E124" s="392"/>
      <c r="F124" s="72" t="s">
        <v>316</v>
      </c>
      <c r="G124" s="412"/>
      <c r="H124" s="336"/>
      <c r="I124" s="305"/>
      <c r="J124" s="305"/>
      <c r="K124" s="305"/>
      <c r="L124" s="305"/>
      <c r="M124" s="305"/>
      <c r="N124" s="416"/>
    </row>
    <row r="125" spans="2:14" ht="13.5">
      <c r="B125" s="323"/>
      <c r="C125" s="323"/>
      <c r="D125" s="393"/>
      <c r="E125" s="393"/>
      <c r="F125" s="72" t="s">
        <v>317</v>
      </c>
      <c r="G125" s="408"/>
      <c r="H125" s="310"/>
      <c r="I125" s="292"/>
      <c r="J125" s="292"/>
      <c r="K125" s="292"/>
      <c r="L125" s="292"/>
      <c r="M125" s="292"/>
      <c r="N125" s="376"/>
    </row>
    <row r="126" spans="2:14" ht="18" customHeight="1">
      <c r="B126" s="323"/>
      <c r="C126" s="323"/>
      <c r="D126" s="135" t="s">
        <v>42</v>
      </c>
      <c r="E126" s="20"/>
      <c r="F126" s="20"/>
      <c r="G126" s="20"/>
      <c r="H126" s="9" t="s">
        <v>43</v>
      </c>
      <c r="I126" s="34">
        <f>I127</f>
        <v>37400000</v>
      </c>
      <c r="J126" s="34">
        <f aca="true" t="shared" si="6" ref="J126:L127">J127</f>
        <v>0</v>
      </c>
      <c r="K126" s="34"/>
      <c r="L126" s="34">
        <f t="shared" si="6"/>
        <v>0</v>
      </c>
      <c r="M126" s="58"/>
      <c r="N126" s="46">
        <f>I126+J126+L126</f>
        <v>37400000</v>
      </c>
    </row>
    <row r="127" spans="2:14" ht="13.5">
      <c r="B127" s="323"/>
      <c r="C127" s="323"/>
      <c r="D127" s="391"/>
      <c r="E127" s="135" t="s">
        <v>318</v>
      </c>
      <c r="F127" s="72"/>
      <c r="G127" s="13"/>
      <c r="H127" s="14" t="s">
        <v>43</v>
      </c>
      <c r="I127" s="34">
        <f>I128</f>
        <v>37400000</v>
      </c>
      <c r="J127" s="34">
        <f t="shared" si="6"/>
        <v>0</v>
      </c>
      <c r="K127" s="34"/>
      <c r="L127" s="34">
        <f t="shared" si="6"/>
        <v>0</v>
      </c>
      <c r="M127" s="58"/>
      <c r="N127" s="46">
        <f>I127+J127+L127</f>
        <v>37400000</v>
      </c>
    </row>
    <row r="128" spans="2:14" ht="13.5">
      <c r="B128" s="323"/>
      <c r="C128" s="323"/>
      <c r="D128" s="392"/>
      <c r="E128" s="391"/>
      <c r="F128" s="72" t="s">
        <v>319</v>
      </c>
      <c r="G128" s="407" t="s">
        <v>899</v>
      </c>
      <c r="H128" s="309" t="s">
        <v>320</v>
      </c>
      <c r="I128" s="291">
        <v>37400000</v>
      </c>
      <c r="J128" s="291">
        <v>0</v>
      </c>
      <c r="K128" s="291"/>
      <c r="L128" s="291">
        <v>0</v>
      </c>
      <c r="M128" s="291"/>
      <c r="N128" s="291">
        <f>I128+J128+L128</f>
        <v>37400000</v>
      </c>
    </row>
    <row r="129" spans="2:14" ht="13.5">
      <c r="B129" s="323"/>
      <c r="C129" s="323"/>
      <c r="D129" s="392"/>
      <c r="E129" s="392"/>
      <c r="F129" s="72" t="s">
        <v>321</v>
      </c>
      <c r="G129" s="412"/>
      <c r="H129" s="336"/>
      <c r="I129" s="305"/>
      <c r="J129" s="305"/>
      <c r="K129" s="305"/>
      <c r="L129" s="305"/>
      <c r="M129" s="305"/>
      <c r="N129" s="305"/>
    </row>
    <row r="130" spans="2:14" ht="13.5">
      <c r="B130" s="323"/>
      <c r="C130" s="324"/>
      <c r="D130" s="393"/>
      <c r="E130" s="393"/>
      <c r="F130" s="72" t="s">
        <v>322</v>
      </c>
      <c r="G130" s="408"/>
      <c r="H130" s="310"/>
      <c r="I130" s="292"/>
      <c r="J130" s="292"/>
      <c r="K130" s="292"/>
      <c r="L130" s="292"/>
      <c r="M130" s="292"/>
      <c r="N130" s="292"/>
    </row>
    <row r="131" spans="2:14" ht="13.5">
      <c r="B131" s="323"/>
      <c r="C131" s="58" t="s">
        <v>323</v>
      </c>
      <c r="D131" s="147"/>
      <c r="E131" s="147"/>
      <c r="F131" s="72"/>
      <c r="G131" s="192"/>
      <c r="H131" s="9" t="s">
        <v>859</v>
      </c>
      <c r="I131" s="34">
        <f>I132</f>
        <v>288141043</v>
      </c>
      <c r="J131" s="34">
        <f>J132</f>
        <v>0</v>
      </c>
      <c r="K131" s="34"/>
      <c r="L131" s="34">
        <f>L132</f>
        <v>0</v>
      </c>
      <c r="M131" s="58"/>
      <c r="N131" s="46">
        <f>I131+J131+L131</f>
        <v>288141043</v>
      </c>
    </row>
    <row r="132" spans="2:14" ht="13.5">
      <c r="B132" s="323"/>
      <c r="C132" s="322"/>
      <c r="D132" s="135" t="s">
        <v>44</v>
      </c>
      <c r="E132" s="20"/>
      <c r="F132" s="20"/>
      <c r="G132" s="20"/>
      <c r="H132" s="14" t="s">
        <v>45</v>
      </c>
      <c r="I132" s="16">
        <f>I133+I136+I141</f>
        <v>288141043</v>
      </c>
      <c r="J132" s="34">
        <f>J133+J136+J141</f>
        <v>0</v>
      </c>
      <c r="K132" s="16"/>
      <c r="L132" s="34">
        <f>L133+L136+L141</f>
        <v>0</v>
      </c>
      <c r="M132" s="58"/>
      <c r="N132" s="47">
        <f>I132+J132+L132</f>
        <v>288141043</v>
      </c>
    </row>
    <row r="133" spans="2:14" ht="27">
      <c r="B133" s="323"/>
      <c r="C133" s="323"/>
      <c r="D133" s="391"/>
      <c r="E133" s="135" t="s">
        <v>324</v>
      </c>
      <c r="F133" s="72"/>
      <c r="G133" s="21"/>
      <c r="H133" s="9" t="s">
        <v>325</v>
      </c>
      <c r="I133" s="16">
        <f>I134</f>
        <v>66970193</v>
      </c>
      <c r="J133" s="34">
        <f>J134</f>
        <v>0</v>
      </c>
      <c r="K133" s="16"/>
      <c r="L133" s="34">
        <f>L134</f>
        <v>0</v>
      </c>
      <c r="M133" s="58"/>
      <c r="N133" s="47">
        <f>I133+J133+L133</f>
        <v>66970193</v>
      </c>
    </row>
    <row r="134" spans="2:14" ht="13.5">
      <c r="B134" s="323"/>
      <c r="C134" s="323"/>
      <c r="D134" s="392"/>
      <c r="E134" s="391"/>
      <c r="F134" s="72" t="s">
        <v>326</v>
      </c>
      <c r="G134" s="400" t="s">
        <v>900</v>
      </c>
      <c r="H134" s="309" t="s">
        <v>327</v>
      </c>
      <c r="I134" s="291">
        <v>66970193</v>
      </c>
      <c r="J134" s="291">
        <v>0</v>
      </c>
      <c r="K134" s="355"/>
      <c r="L134" s="291">
        <v>0</v>
      </c>
      <c r="M134" s="355"/>
      <c r="N134" s="291">
        <f>I134+J134+L134</f>
        <v>66970193</v>
      </c>
    </row>
    <row r="135" spans="2:14" ht="13.5">
      <c r="B135" s="323"/>
      <c r="C135" s="323"/>
      <c r="D135" s="392"/>
      <c r="E135" s="393"/>
      <c r="F135" s="72" t="s">
        <v>328</v>
      </c>
      <c r="G135" s="402"/>
      <c r="H135" s="310"/>
      <c r="I135" s="292"/>
      <c r="J135" s="292"/>
      <c r="K135" s="357"/>
      <c r="L135" s="292"/>
      <c r="M135" s="357"/>
      <c r="N135" s="292"/>
    </row>
    <row r="136" spans="2:14" ht="27.75" customHeight="1">
      <c r="B136" s="323"/>
      <c r="C136" s="323"/>
      <c r="D136" s="392"/>
      <c r="E136" s="135" t="s">
        <v>329</v>
      </c>
      <c r="F136" s="72"/>
      <c r="G136" s="21"/>
      <c r="H136" s="9" t="s">
        <v>330</v>
      </c>
      <c r="I136" s="16">
        <f>I137</f>
        <v>207420850</v>
      </c>
      <c r="J136" s="133">
        <v>0</v>
      </c>
      <c r="K136" s="203"/>
      <c r="L136" s="133">
        <v>0</v>
      </c>
      <c r="M136" s="158"/>
      <c r="N136" s="47">
        <f>I136+J136+L136</f>
        <v>207420850</v>
      </c>
    </row>
    <row r="137" spans="2:14" ht="13.5">
      <c r="B137" s="323"/>
      <c r="C137" s="323"/>
      <c r="D137" s="392"/>
      <c r="E137" s="391"/>
      <c r="F137" s="72" t="s">
        <v>331</v>
      </c>
      <c r="G137" s="400" t="s">
        <v>901</v>
      </c>
      <c r="H137" s="309" t="s">
        <v>332</v>
      </c>
      <c r="I137" s="298">
        <v>207420850</v>
      </c>
      <c r="J137" s="291">
        <v>0</v>
      </c>
      <c r="K137" s="298"/>
      <c r="L137" s="291">
        <v>0</v>
      </c>
      <c r="M137" s="298"/>
      <c r="N137" s="298">
        <f>I137+J137+L137</f>
        <v>207420850</v>
      </c>
    </row>
    <row r="138" spans="2:14" ht="13.5">
      <c r="B138" s="323"/>
      <c r="C138" s="323"/>
      <c r="D138" s="392"/>
      <c r="E138" s="392"/>
      <c r="F138" s="72" t="s">
        <v>333</v>
      </c>
      <c r="G138" s="401"/>
      <c r="H138" s="336"/>
      <c r="I138" s="299"/>
      <c r="J138" s="305"/>
      <c r="K138" s="299"/>
      <c r="L138" s="305"/>
      <c r="M138" s="299"/>
      <c r="N138" s="299"/>
    </row>
    <row r="139" spans="2:14" ht="13.5">
      <c r="B139" s="323"/>
      <c r="C139" s="323"/>
      <c r="D139" s="392"/>
      <c r="E139" s="392"/>
      <c r="F139" s="72" t="s">
        <v>334</v>
      </c>
      <c r="G139" s="401"/>
      <c r="H139" s="336"/>
      <c r="I139" s="299"/>
      <c r="J139" s="305"/>
      <c r="K139" s="299"/>
      <c r="L139" s="305"/>
      <c r="M139" s="299"/>
      <c r="N139" s="299"/>
    </row>
    <row r="140" spans="2:14" ht="13.5">
      <c r="B140" s="323"/>
      <c r="C140" s="323"/>
      <c r="D140" s="392"/>
      <c r="E140" s="393"/>
      <c r="F140" s="72" t="s">
        <v>335</v>
      </c>
      <c r="G140" s="402"/>
      <c r="H140" s="310"/>
      <c r="I140" s="300"/>
      <c r="J140" s="292"/>
      <c r="K140" s="300"/>
      <c r="L140" s="292"/>
      <c r="M140" s="300"/>
      <c r="N140" s="300"/>
    </row>
    <row r="141" spans="2:14" ht="41.25">
      <c r="B141" s="323"/>
      <c r="C141" s="323"/>
      <c r="D141" s="392"/>
      <c r="E141" s="135" t="s">
        <v>336</v>
      </c>
      <c r="F141" s="72"/>
      <c r="G141" s="21"/>
      <c r="H141" s="9" t="s">
        <v>337</v>
      </c>
      <c r="I141" s="34">
        <f>I142</f>
        <v>13750000</v>
      </c>
      <c r="J141" s="34">
        <f>J142</f>
        <v>0</v>
      </c>
      <c r="K141" s="16"/>
      <c r="L141" s="34">
        <f>L142</f>
        <v>0</v>
      </c>
      <c r="M141" s="158"/>
      <c r="N141" s="47">
        <f>I141+J141+L141</f>
        <v>13750000</v>
      </c>
    </row>
    <row r="142" spans="2:14" ht="13.5">
      <c r="B142" s="323"/>
      <c r="C142" s="323"/>
      <c r="D142" s="392"/>
      <c r="E142" s="391"/>
      <c r="F142" s="72" t="s">
        <v>338</v>
      </c>
      <c r="G142" s="407" t="s">
        <v>902</v>
      </c>
      <c r="H142" s="309" t="s">
        <v>339</v>
      </c>
      <c r="I142" s="298">
        <v>13750000</v>
      </c>
      <c r="J142" s="291">
        <v>0</v>
      </c>
      <c r="K142" s="298"/>
      <c r="L142" s="291">
        <v>0</v>
      </c>
      <c r="M142" s="298"/>
      <c r="N142" s="291">
        <f>I142+J142+L142</f>
        <v>13750000</v>
      </c>
    </row>
    <row r="143" spans="2:14" ht="13.5">
      <c r="B143" s="324"/>
      <c r="C143" s="324"/>
      <c r="D143" s="393"/>
      <c r="E143" s="393"/>
      <c r="F143" s="72" t="s">
        <v>340</v>
      </c>
      <c r="G143" s="408"/>
      <c r="H143" s="310"/>
      <c r="I143" s="300"/>
      <c r="J143" s="292"/>
      <c r="K143" s="300"/>
      <c r="L143" s="292"/>
      <c r="M143" s="300"/>
      <c r="N143" s="292"/>
    </row>
    <row r="144" spans="2:14" ht="13.5">
      <c r="B144" s="58">
        <v>4</v>
      </c>
      <c r="C144" s="58"/>
      <c r="D144" s="137"/>
      <c r="E144" s="137"/>
      <c r="F144" s="137"/>
      <c r="G144" s="137"/>
      <c r="H144" s="9" t="s">
        <v>46</v>
      </c>
      <c r="I144" s="34">
        <f>I145</f>
        <v>87400000</v>
      </c>
      <c r="J144" s="34">
        <f aca="true" t="shared" si="7" ref="J144:L145">J145</f>
        <v>0</v>
      </c>
      <c r="K144" s="34"/>
      <c r="L144" s="34">
        <f t="shared" si="7"/>
        <v>0</v>
      </c>
      <c r="M144" s="158"/>
      <c r="N144" s="46">
        <f>I144+J144+L144</f>
        <v>87400000</v>
      </c>
    </row>
    <row r="145" spans="2:14" ht="13.5">
      <c r="B145" s="322"/>
      <c r="C145" s="58" t="s">
        <v>47</v>
      </c>
      <c r="D145" s="137"/>
      <c r="E145" s="137"/>
      <c r="F145" s="137"/>
      <c r="G145" s="137"/>
      <c r="H145" s="9" t="s">
        <v>48</v>
      </c>
      <c r="I145" s="34">
        <f>I146</f>
        <v>87400000</v>
      </c>
      <c r="J145" s="34">
        <f t="shared" si="7"/>
        <v>0</v>
      </c>
      <c r="K145" s="34"/>
      <c r="L145" s="34">
        <f t="shared" si="7"/>
        <v>0</v>
      </c>
      <c r="M145" s="158"/>
      <c r="N145" s="46">
        <f>I145+J145+L145</f>
        <v>87400000</v>
      </c>
    </row>
    <row r="146" spans="2:14" ht="29.25" customHeight="1">
      <c r="B146" s="323"/>
      <c r="C146" s="322"/>
      <c r="D146" s="137" t="s">
        <v>49</v>
      </c>
      <c r="E146" s="138"/>
      <c r="F146" s="138"/>
      <c r="G146" s="138"/>
      <c r="H146" s="14" t="s">
        <v>50</v>
      </c>
      <c r="I146" s="34">
        <f>I147+I151</f>
        <v>87400000</v>
      </c>
      <c r="J146" s="34">
        <f>J147+J151</f>
        <v>0</v>
      </c>
      <c r="K146" s="34"/>
      <c r="L146" s="34">
        <f>L147+L151</f>
        <v>0</v>
      </c>
      <c r="M146" s="58"/>
      <c r="N146" s="47">
        <f>I146+J146+L146</f>
        <v>87400000</v>
      </c>
    </row>
    <row r="147" spans="2:14" ht="13.5">
      <c r="B147" s="323"/>
      <c r="C147" s="323"/>
      <c r="D147" s="320"/>
      <c r="E147" s="135" t="s">
        <v>341</v>
      </c>
      <c r="F147" s="169"/>
      <c r="G147" s="143"/>
      <c r="H147" s="9" t="s">
        <v>342</v>
      </c>
      <c r="I147" s="34">
        <f>I148</f>
        <v>43450000</v>
      </c>
      <c r="J147" s="34">
        <f>J148</f>
        <v>0</v>
      </c>
      <c r="K147" s="34"/>
      <c r="L147" s="34">
        <f>L148</f>
        <v>0</v>
      </c>
      <c r="M147" s="58"/>
      <c r="N147" s="46">
        <f>I147+J147+L147</f>
        <v>43450000</v>
      </c>
    </row>
    <row r="148" spans="2:14" ht="13.5">
      <c r="B148" s="323"/>
      <c r="C148" s="323"/>
      <c r="D148" s="358"/>
      <c r="E148" s="320"/>
      <c r="F148" s="169" t="s">
        <v>343</v>
      </c>
      <c r="G148" s="326" t="s">
        <v>903</v>
      </c>
      <c r="H148" s="309" t="s">
        <v>344</v>
      </c>
      <c r="I148" s="291">
        <v>43450000</v>
      </c>
      <c r="J148" s="291">
        <v>0</v>
      </c>
      <c r="K148" s="291"/>
      <c r="L148" s="291">
        <v>0</v>
      </c>
      <c r="M148" s="291"/>
      <c r="N148" s="291">
        <f>I148+J148+L148</f>
        <v>43450000</v>
      </c>
    </row>
    <row r="149" spans="2:14" ht="13.5">
      <c r="B149" s="323"/>
      <c r="C149" s="323"/>
      <c r="D149" s="358"/>
      <c r="E149" s="358"/>
      <c r="F149" s="169" t="s">
        <v>345</v>
      </c>
      <c r="G149" s="327"/>
      <c r="H149" s="336"/>
      <c r="I149" s="305"/>
      <c r="J149" s="305"/>
      <c r="K149" s="305"/>
      <c r="L149" s="305"/>
      <c r="M149" s="305"/>
      <c r="N149" s="305"/>
    </row>
    <row r="150" spans="2:14" ht="13.5">
      <c r="B150" s="323"/>
      <c r="C150" s="323"/>
      <c r="D150" s="358"/>
      <c r="E150" s="321"/>
      <c r="F150" s="169" t="s">
        <v>346</v>
      </c>
      <c r="G150" s="328"/>
      <c r="H150" s="310"/>
      <c r="I150" s="292"/>
      <c r="J150" s="292"/>
      <c r="K150" s="292"/>
      <c r="L150" s="292"/>
      <c r="M150" s="292"/>
      <c r="N150" s="292"/>
    </row>
    <row r="151" spans="2:14" ht="13.5">
      <c r="B151" s="323"/>
      <c r="C151" s="323"/>
      <c r="D151" s="358"/>
      <c r="E151" s="135" t="s">
        <v>347</v>
      </c>
      <c r="F151" s="169"/>
      <c r="G151" s="143"/>
      <c r="H151" s="9" t="s">
        <v>348</v>
      </c>
      <c r="I151" s="34">
        <f>I152</f>
        <v>43950000</v>
      </c>
      <c r="J151" s="34">
        <f>J152</f>
        <v>0</v>
      </c>
      <c r="K151" s="34"/>
      <c r="L151" s="34">
        <f>L152</f>
        <v>0</v>
      </c>
      <c r="M151" s="158"/>
      <c r="N151" s="46">
        <f>I151+J151+L151</f>
        <v>43950000</v>
      </c>
    </row>
    <row r="152" spans="2:14" ht="13.5">
      <c r="B152" s="323"/>
      <c r="C152" s="323"/>
      <c r="D152" s="358"/>
      <c r="E152" s="320"/>
      <c r="F152" s="169" t="s">
        <v>349</v>
      </c>
      <c r="G152" s="326" t="s">
        <v>904</v>
      </c>
      <c r="H152" s="309" t="s">
        <v>350</v>
      </c>
      <c r="I152" s="291">
        <v>43950000</v>
      </c>
      <c r="J152" s="291">
        <v>0</v>
      </c>
      <c r="K152" s="291"/>
      <c r="L152" s="291">
        <v>0</v>
      </c>
      <c r="M152" s="291"/>
      <c r="N152" s="291">
        <f>I152+J152+L152</f>
        <v>43950000</v>
      </c>
    </row>
    <row r="153" spans="2:14" ht="13.5">
      <c r="B153" s="323"/>
      <c r="C153" s="323"/>
      <c r="D153" s="358"/>
      <c r="E153" s="358"/>
      <c r="F153" s="169" t="s">
        <v>351</v>
      </c>
      <c r="G153" s="327"/>
      <c r="H153" s="336"/>
      <c r="I153" s="305"/>
      <c r="J153" s="305"/>
      <c r="K153" s="305"/>
      <c r="L153" s="305"/>
      <c r="M153" s="305"/>
      <c r="N153" s="305"/>
    </row>
    <row r="154" spans="2:14" ht="13.5">
      <c r="B154" s="323"/>
      <c r="C154" s="323"/>
      <c r="D154" s="358"/>
      <c r="E154" s="358"/>
      <c r="F154" s="169" t="s">
        <v>352</v>
      </c>
      <c r="G154" s="327"/>
      <c r="H154" s="336"/>
      <c r="I154" s="305"/>
      <c r="J154" s="305"/>
      <c r="K154" s="305"/>
      <c r="L154" s="305"/>
      <c r="M154" s="305"/>
      <c r="N154" s="305"/>
    </row>
    <row r="155" spans="2:14" ht="13.5">
      <c r="B155" s="324"/>
      <c r="C155" s="324"/>
      <c r="D155" s="321"/>
      <c r="E155" s="321"/>
      <c r="F155" s="169" t="s">
        <v>353</v>
      </c>
      <c r="G155" s="328"/>
      <c r="H155" s="310"/>
      <c r="I155" s="292"/>
      <c r="J155" s="292"/>
      <c r="K155" s="292"/>
      <c r="L155" s="292"/>
      <c r="M155" s="292"/>
      <c r="N155" s="292"/>
    </row>
    <row r="156" spans="2:14" ht="13.5">
      <c r="B156" s="58">
        <v>5</v>
      </c>
      <c r="C156" s="58"/>
      <c r="D156" s="137"/>
      <c r="E156" s="137"/>
      <c r="F156" s="137"/>
      <c r="G156" s="137"/>
      <c r="H156" s="9" t="s">
        <v>51</v>
      </c>
      <c r="I156" s="34">
        <f>I157</f>
        <v>63250000</v>
      </c>
      <c r="J156" s="34">
        <f aca="true" t="shared" si="8" ref="J156:L159">J157</f>
        <v>0</v>
      </c>
      <c r="K156" s="34"/>
      <c r="L156" s="34">
        <f t="shared" si="8"/>
        <v>0</v>
      </c>
      <c r="M156" s="58"/>
      <c r="N156" s="46">
        <f>I156+J156+L156</f>
        <v>63250000</v>
      </c>
    </row>
    <row r="157" spans="2:14" ht="13.5">
      <c r="B157" s="322"/>
      <c r="C157" s="58" t="s">
        <v>52</v>
      </c>
      <c r="D157" s="137"/>
      <c r="E157" s="137"/>
      <c r="F157" s="137"/>
      <c r="G157" s="137"/>
      <c r="H157" s="9" t="s">
        <v>53</v>
      </c>
      <c r="I157" s="34">
        <f>I158</f>
        <v>63250000</v>
      </c>
      <c r="J157" s="34">
        <f t="shared" si="8"/>
        <v>0</v>
      </c>
      <c r="K157" s="34"/>
      <c r="L157" s="34">
        <f t="shared" si="8"/>
        <v>0</v>
      </c>
      <c r="M157" s="58"/>
      <c r="N157" s="46">
        <f>I157+J157+L157</f>
        <v>63250000</v>
      </c>
    </row>
    <row r="158" spans="2:14" ht="13.5">
      <c r="B158" s="323"/>
      <c r="C158" s="322"/>
      <c r="D158" s="137" t="s">
        <v>54</v>
      </c>
      <c r="E158" s="138"/>
      <c r="F158" s="138"/>
      <c r="G158" s="138"/>
      <c r="H158" s="14" t="s">
        <v>55</v>
      </c>
      <c r="I158" s="34">
        <f>I159</f>
        <v>63250000</v>
      </c>
      <c r="J158" s="34">
        <f t="shared" si="8"/>
        <v>0</v>
      </c>
      <c r="K158" s="34"/>
      <c r="L158" s="34">
        <f t="shared" si="8"/>
        <v>0</v>
      </c>
      <c r="M158" s="58"/>
      <c r="N158" s="46">
        <f>I158+J158+L158</f>
        <v>63250000</v>
      </c>
    </row>
    <row r="159" spans="2:14" ht="27">
      <c r="B159" s="323"/>
      <c r="C159" s="323"/>
      <c r="D159" s="320"/>
      <c r="E159" s="137" t="s">
        <v>354</v>
      </c>
      <c r="F159" s="169"/>
      <c r="G159" s="143"/>
      <c r="H159" s="9" t="s">
        <v>355</v>
      </c>
      <c r="I159" s="34">
        <f>I160</f>
        <v>63250000</v>
      </c>
      <c r="J159" s="34">
        <f t="shared" si="8"/>
        <v>0</v>
      </c>
      <c r="K159" s="34"/>
      <c r="L159" s="34">
        <f t="shared" si="8"/>
        <v>0</v>
      </c>
      <c r="M159" s="58"/>
      <c r="N159" s="47">
        <f>I159+J159+L159</f>
        <v>63250000</v>
      </c>
    </row>
    <row r="160" spans="2:14" ht="15.75" customHeight="1">
      <c r="B160" s="323"/>
      <c r="C160" s="323"/>
      <c r="D160" s="358"/>
      <c r="E160" s="320"/>
      <c r="F160" s="169" t="s">
        <v>356</v>
      </c>
      <c r="G160" s="420" t="s">
        <v>905</v>
      </c>
      <c r="H160" s="311" t="s">
        <v>357</v>
      </c>
      <c r="I160" s="291">
        <v>63250000</v>
      </c>
      <c r="J160" s="291">
        <v>0</v>
      </c>
      <c r="K160" s="291"/>
      <c r="L160" s="291">
        <v>0</v>
      </c>
      <c r="M160" s="291"/>
      <c r="N160" s="291">
        <f>I160+J160+L160</f>
        <v>63250000</v>
      </c>
    </row>
    <row r="161" spans="2:14" ht="15.75" customHeight="1">
      <c r="B161" s="323"/>
      <c r="C161" s="323"/>
      <c r="D161" s="358"/>
      <c r="E161" s="358"/>
      <c r="F161" s="169" t="s">
        <v>358</v>
      </c>
      <c r="G161" s="301"/>
      <c r="H161" s="312"/>
      <c r="I161" s="305"/>
      <c r="J161" s="305"/>
      <c r="K161" s="305"/>
      <c r="L161" s="305"/>
      <c r="M161" s="305"/>
      <c r="N161" s="305"/>
    </row>
    <row r="162" spans="2:14" ht="15.75" customHeight="1">
      <c r="B162" s="323"/>
      <c r="C162" s="323"/>
      <c r="D162" s="358"/>
      <c r="E162" s="358"/>
      <c r="F162" s="169" t="s">
        <v>359</v>
      </c>
      <c r="G162" s="301"/>
      <c r="H162" s="312"/>
      <c r="I162" s="305"/>
      <c r="J162" s="305"/>
      <c r="K162" s="305"/>
      <c r="L162" s="305"/>
      <c r="M162" s="305"/>
      <c r="N162" s="305"/>
    </row>
    <row r="163" spans="2:14" ht="15.75" customHeight="1">
      <c r="B163" s="324"/>
      <c r="C163" s="324"/>
      <c r="D163" s="321"/>
      <c r="E163" s="321"/>
      <c r="F163" s="169" t="s">
        <v>360</v>
      </c>
      <c r="G163" s="302"/>
      <c r="H163" s="313"/>
      <c r="I163" s="292"/>
      <c r="J163" s="292"/>
      <c r="K163" s="292"/>
      <c r="L163" s="292"/>
      <c r="M163" s="292"/>
      <c r="N163" s="292"/>
    </row>
    <row r="164" spans="2:14" ht="13.5" customHeight="1">
      <c r="B164" s="329" t="s">
        <v>164</v>
      </c>
      <c r="C164" s="330"/>
      <c r="D164" s="330"/>
      <c r="E164" s="330"/>
      <c r="F164" s="330"/>
      <c r="G164" s="330"/>
      <c r="H164" s="331"/>
      <c r="I164" s="31">
        <f>I165</f>
        <v>2580397000</v>
      </c>
      <c r="J164" s="31">
        <f>J165</f>
        <v>2836000000</v>
      </c>
      <c r="K164" s="24"/>
      <c r="L164" s="33">
        <v>0</v>
      </c>
      <c r="M164" s="42"/>
      <c r="N164" s="49">
        <f>I164+J164+L164</f>
        <v>5416397000</v>
      </c>
    </row>
    <row r="165" spans="2:14" ht="13.5">
      <c r="B165" s="58">
        <v>1</v>
      </c>
      <c r="C165" s="58"/>
      <c r="D165" s="137"/>
      <c r="E165" s="137"/>
      <c r="F165" s="137"/>
      <c r="G165" s="137"/>
      <c r="H165" s="9" t="s">
        <v>1</v>
      </c>
      <c r="I165" s="36">
        <f>I166+I170+I182+I204+I251</f>
        <v>2580397000</v>
      </c>
      <c r="J165" s="36">
        <f>J166+J170+J182+J204+J251</f>
        <v>2836000000</v>
      </c>
      <c r="K165" s="36"/>
      <c r="L165" s="133">
        <f>L166+L170+L182+L204+L251</f>
        <v>0</v>
      </c>
      <c r="M165" s="158"/>
      <c r="N165" s="47">
        <f>I165+J165+L165</f>
        <v>5416397000</v>
      </c>
    </row>
    <row r="166" spans="2:14" ht="13.5">
      <c r="B166" s="322"/>
      <c r="C166" s="137" t="s">
        <v>57</v>
      </c>
      <c r="D166" s="137"/>
      <c r="E166" s="137"/>
      <c r="F166" s="137"/>
      <c r="G166" s="137"/>
      <c r="H166" s="9" t="s">
        <v>58</v>
      </c>
      <c r="I166" s="4">
        <f aca="true" t="shared" si="9" ref="I166:L168">I167</f>
        <v>36850000</v>
      </c>
      <c r="J166" s="133">
        <f t="shared" si="9"/>
        <v>0</v>
      </c>
      <c r="K166" s="4"/>
      <c r="L166" s="133">
        <f t="shared" si="9"/>
        <v>0</v>
      </c>
      <c r="M166" s="158"/>
      <c r="N166" s="47">
        <f aca="true" t="shared" si="10" ref="N166:N174">I166+J166+L166</f>
        <v>36850000</v>
      </c>
    </row>
    <row r="167" spans="2:14" ht="13.5">
      <c r="B167" s="323"/>
      <c r="C167" s="322"/>
      <c r="D167" s="137" t="s">
        <v>59</v>
      </c>
      <c r="E167" s="138"/>
      <c r="F167" s="138"/>
      <c r="G167" s="138"/>
      <c r="H167" s="9" t="s">
        <v>165</v>
      </c>
      <c r="I167" s="4">
        <f t="shared" si="9"/>
        <v>36850000</v>
      </c>
      <c r="J167" s="133">
        <f t="shared" si="9"/>
        <v>0</v>
      </c>
      <c r="K167" s="4"/>
      <c r="L167" s="133">
        <f t="shared" si="9"/>
        <v>0</v>
      </c>
      <c r="M167" s="158"/>
      <c r="N167" s="47">
        <f t="shared" si="10"/>
        <v>36850000</v>
      </c>
    </row>
    <row r="168" spans="2:14" ht="13.5">
      <c r="B168" s="323"/>
      <c r="C168" s="323"/>
      <c r="D168" s="306"/>
      <c r="E168" s="145" t="s">
        <v>361</v>
      </c>
      <c r="F168" s="169"/>
      <c r="G168" s="143"/>
      <c r="H168" s="9" t="s">
        <v>362</v>
      </c>
      <c r="I168" s="4">
        <f t="shared" si="9"/>
        <v>36850000</v>
      </c>
      <c r="J168" s="133">
        <f t="shared" si="9"/>
        <v>0</v>
      </c>
      <c r="K168" s="4"/>
      <c r="L168" s="133">
        <f t="shared" si="9"/>
        <v>0</v>
      </c>
      <c r="M168" s="158"/>
      <c r="N168" s="47">
        <f t="shared" si="10"/>
        <v>36850000</v>
      </c>
    </row>
    <row r="169" spans="2:14" ht="41.25">
      <c r="B169" s="323"/>
      <c r="C169" s="324"/>
      <c r="D169" s="307"/>
      <c r="E169" s="146"/>
      <c r="F169" s="169" t="s">
        <v>363</v>
      </c>
      <c r="G169" s="141" t="s">
        <v>906</v>
      </c>
      <c r="H169" s="140" t="s">
        <v>364</v>
      </c>
      <c r="I169" s="203">
        <v>36850000</v>
      </c>
      <c r="J169" s="133">
        <f aca="true" t="shared" si="11" ref="J169:J174">J170</f>
        <v>0</v>
      </c>
      <c r="K169" s="203"/>
      <c r="L169" s="133">
        <v>0</v>
      </c>
      <c r="M169" s="158"/>
      <c r="N169" s="48">
        <f t="shared" si="10"/>
        <v>36850000</v>
      </c>
    </row>
    <row r="170" spans="2:14" ht="13.5">
      <c r="B170" s="323"/>
      <c r="C170" s="54" t="s">
        <v>61</v>
      </c>
      <c r="D170" s="54"/>
      <c r="E170" s="54"/>
      <c r="F170" s="54"/>
      <c r="G170" s="54"/>
      <c r="H170" s="9" t="s">
        <v>62</v>
      </c>
      <c r="I170" s="36">
        <f>I171</f>
        <v>332550000</v>
      </c>
      <c r="J170" s="133">
        <f t="shared" si="11"/>
        <v>0</v>
      </c>
      <c r="K170" s="36"/>
      <c r="L170" s="133">
        <f>L171</f>
        <v>0</v>
      </c>
      <c r="M170" s="158"/>
      <c r="N170" s="47">
        <f t="shared" si="10"/>
        <v>332550000</v>
      </c>
    </row>
    <row r="171" spans="2:14" ht="13.5">
      <c r="B171" s="323"/>
      <c r="C171" s="322"/>
      <c r="D171" s="137" t="s">
        <v>63</v>
      </c>
      <c r="E171" s="138"/>
      <c r="F171" s="138"/>
      <c r="G171" s="138"/>
      <c r="H171" s="9" t="s">
        <v>64</v>
      </c>
      <c r="I171" s="36">
        <f>I172+I174+I177+I180</f>
        <v>332550000</v>
      </c>
      <c r="J171" s="133">
        <f t="shared" si="11"/>
        <v>0</v>
      </c>
      <c r="K171" s="36"/>
      <c r="L171" s="133">
        <f>L172</f>
        <v>0</v>
      </c>
      <c r="M171" s="158"/>
      <c r="N171" s="47">
        <f t="shared" si="10"/>
        <v>332550000</v>
      </c>
    </row>
    <row r="172" spans="2:14" ht="13.5">
      <c r="B172" s="323"/>
      <c r="C172" s="323"/>
      <c r="D172" s="320"/>
      <c r="E172" s="145" t="s">
        <v>365</v>
      </c>
      <c r="F172" s="75"/>
      <c r="G172" s="143"/>
      <c r="H172" s="9" t="s">
        <v>366</v>
      </c>
      <c r="I172" s="36">
        <f>I173</f>
        <v>13750000</v>
      </c>
      <c r="J172" s="133">
        <f t="shared" si="11"/>
        <v>0</v>
      </c>
      <c r="K172" s="36"/>
      <c r="L172" s="133">
        <f>L173</f>
        <v>0</v>
      </c>
      <c r="M172" s="158"/>
      <c r="N172" s="47">
        <f t="shared" si="10"/>
        <v>13750000</v>
      </c>
    </row>
    <row r="173" spans="2:14" ht="27">
      <c r="B173" s="323"/>
      <c r="C173" s="323"/>
      <c r="D173" s="358"/>
      <c r="E173" s="76"/>
      <c r="F173" s="169" t="s">
        <v>367</v>
      </c>
      <c r="G173" s="141" t="s">
        <v>907</v>
      </c>
      <c r="H173" s="140" t="s">
        <v>368</v>
      </c>
      <c r="I173" s="153">
        <v>13750000</v>
      </c>
      <c r="J173" s="133">
        <f t="shared" si="11"/>
        <v>0</v>
      </c>
      <c r="K173" s="203"/>
      <c r="L173" s="133">
        <v>0</v>
      </c>
      <c r="M173" s="158"/>
      <c r="N173" s="48">
        <f t="shared" si="10"/>
        <v>13750000</v>
      </c>
    </row>
    <row r="174" spans="2:14" ht="13.5">
      <c r="B174" s="323"/>
      <c r="C174" s="323"/>
      <c r="D174" s="358"/>
      <c r="E174" s="145" t="s">
        <v>369</v>
      </c>
      <c r="F174" s="169"/>
      <c r="G174" s="141"/>
      <c r="H174" s="9" t="s">
        <v>370</v>
      </c>
      <c r="I174" s="36">
        <f>I175</f>
        <v>137400000</v>
      </c>
      <c r="J174" s="133">
        <f t="shared" si="11"/>
        <v>0</v>
      </c>
      <c r="K174" s="36"/>
      <c r="L174" s="133">
        <f>L175</f>
        <v>0</v>
      </c>
      <c r="M174" s="158"/>
      <c r="N174" s="47">
        <f t="shared" si="10"/>
        <v>137400000</v>
      </c>
    </row>
    <row r="175" spans="2:14" ht="19.5" customHeight="1">
      <c r="B175" s="323"/>
      <c r="C175" s="323"/>
      <c r="D175" s="358"/>
      <c r="E175" s="359"/>
      <c r="F175" s="169" t="s">
        <v>371</v>
      </c>
      <c r="G175" s="326" t="s">
        <v>908</v>
      </c>
      <c r="H175" s="309" t="s">
        <v>372</v>
      </c>
      <c r="I175" s="295">
        <v>137400000</v>
      </c>
      <c r="J175" s="355">
        <v>0</v>
      </c>
      <c r="K175" s="295"/>
      <c r="L175" s="355">
        <v>0</v>
      </c>
      <c r="M175" s="295"/>
      <c r="N175" s="295">
        <f>I175+J175+L175</f>
        <v>137400000</v>
      </c>
    </row>
    <row r="176" spans="2:14" ht="20.25" customHeight="1">
      <c r="B176" s="323"/>
      <c r="C176" s="323"/>
      <c r="D176" s="358"/>
      <c r="E176" s="360"/>
      <c r="F176" s="169" t="s">
        <v>373</v>
      </c>
      <c r="G176" s="328"/>
      <c r="H176" s="310"/>
      <c r="I176" s="297"/>
      <c r="J176" s="357"/>
      <c r="K176" s="297"/>
      <c r="L176" s="357"/>
      <c r="M176" s="297"/>
      <c r="N176" s="297"/>
    </row>
    <row r="177" spans="2:14" ht="27" customHeight="1">
      <c r="B177" s="323"/>
      <c r="C177" s="323"/>
      <c r="D177" s="358"/>
      <c r="E177" s="145" t="s">
        <v>374</v>
      </c>
      <c r="F177" s="169"/>
      <c r="G177" s="77"/>
      <c r="H177" s="9" t="s">
        <v>375</v>
      </c>
      <c r="I177" s="36">
        <f>I178</f>
        <v>137400000</v>
      </c>
      <c r="J177" s="34">
        <f>J178</f>
        <v>0</v>
      </c>
      <c r="K177" s="36"/>
      <c r="L177" s="34">
        <f>L178</f>
        <v>0</v>
      </c>
      <c r="M177" s="158"/>
      <c r="N177" s="47">
        <f>I177+J177+L177</f>
        <v>137400000</v>
      </c>
    </row>
    <row r="178" spans="2:14" ht="20.25" customHeight="1">
      <c r="B178" s="323"/>
      <c r="C178" s="323"/>
      <c r="D178" s="358"/>
      <c r="E178" s="359"/>
      <c r="F178" s="169" t="s">
        <v>376</v>
      </c>
      <c r="G178" s="326" t="s">
        <v>909</v>
      </c>
      <c r="H178" s="309" t="s">
        <v>377</v>
      </c>
      <c r="I178" s="295">
        <v>137400000</v>
      </c>
      <c r="J178" s="355">
        <v>0</v>
      </c>
      <c r="K178" s="295"/>
      <c r="L178" s="355">
        <v>0</v>
      </c>
      <c r="M178" s="295"/>
      <c r="N178" s="295">
        <f>I178+J178+L178</f>
        <v>137400000</v>
      </c>
    </row>
    <row r="179" spans="2:14" ht="15.75" customHeight="1">
      <c r="B179" s="323"/>
      <c r="C179" s="323"/>
      <c r="D179" s="358"/>
      <c r="E179" s="360"/>
      <c r="F179" s="169" t="s">
        <v>378</v>
      </c>
      <c r="G179" s="328"/>
      <c r="H179" s="310"/>
      <c r="I179" s="297"/>
      <c r="J179" s="357"/>
      <c r="K179" s="297"/>
      <c r="L179" s="357"/>
      <c r="M179" s="297"/>
      <c r="N179" s="297"/>
    </row>
    <row r="180" spans="2:14" ht="13.5">
      <c r="B180" s="323"/>
      <c r="C180" s="323"/>
      <c r="D180" s="358"/>
      <c r="E180" s="145" t="s">
        <v>379</v>
      </c>
      <c r="F180" s="169"/>
      <c r="G180" s="77"/>
      <c r="H180" s="9" t="s">
        <v>380</v>
      </c>
      <c r="I180" s="36">
        <f>I181</f>
        <v>44000000</v>
      </c>
      <c r="J180" s="34">
        <f>J181</f>
        <v>0</v>
      </c>
      <c r="K180" s="36"/>
      <c r="L180" s="34">
        <f>L181</f>
        <v>0</v>
      </c>
      <c r="M180" s="158"/>
      <c r="N180" s="47">
        <f aca="true" t="shared" si="12" ref="N180:N192">I180+J180+L180</f>
        <v>44000000</v>
      </c>
    </row>
    <row r="181" spans="2:14" ht="28.5" customHeight="1">
      <c r="B181" s="323"/>
      <c r="C181" s="323"/>
      <c r="D181" s="358"/>
      <c r="E181" s="163"/>
      <c r="F181" s="169" t="s">
        <v>381</v>
      </c>
      <c r="G181" s="185" t="s">
        <v>910</v>
      </c>
      <c r="H181" s="162" t="s">
        <v>382</v>
      </c>
      <c r="I181" s="196">
        <v>44000000</v>
      </c>
      <c r="J181" s="199">
        <v>0</v>
      </c>
      <c r="K181" s="196"/>
      <c r="L181" s="199">
        <v>0</v>
      </c>
      <c r="M181" s="196"/>
      <c r="N181" s="196">
        <f t="shared" si="12"/>
        <v>44000000</v>
      </c>
    </row>
    <row r="182" spans="2:14" ht="25.5" customHeight="1">
      <c r="B182" s="323"/>
      <c r="C182" s="54" t="s">
        <v>65</v>
      </c>
      <c r="D182" s="74"/>
      <c r="E182" s="2"/>
      <c r="F182" s="101"/>
      <c r="G182" s="101"/>
      <c r="H182" s="9" t="s">
        <v>66</v>
      </c>
      <c r="I182" s="36">
        <f>I183+I188+I196</f>
        <v>401500000</v>
      </c>
      <c r="J182" s="34">
        <f>J183</f>
        <v>0</v>
      </c>
      <c r="K182" s="36"/>
      <c r="L182" s="34">
        <f>L183</f>
        <v>0</v>
      </c>
      <c r="M182" s="158"/>
      <c r="N182" s="47">
        <f t="shared" si="12"/>
        <v>401500000</v>
      </c>
    </row>
    <row r="183" spans="2:14" ht="15.75" customHeight="1">
      <c r="B183" s="323"/>
      <c r="C183" s="322"/>
      <c r="D183" s="137" t="s">
        <v>67</v>
      </c>
      <c r="E183" s="138"/>
      <c r="F183" s="138"/>
      <c r="G183" s="138"/>
      <c r="H183" s="9" t="s">
        <v>68</v>
      </c>
      <c r="I183" s="36">
        <f>I184+I186</f>
        <v>98890000</v>
      </c>
      <c r="J183" s="34">
        <f>J184+J186</f>
        <v>0</v>
      </c>
      <c r="K183" s="34"/>
      <c r="L183" s="34">
        <f>L184+L186</f>
        <v>0</v>
      </c>
      <c r="M183" s="58"/>
      <c r="N183" s="47">
        <f t="shared" si="12"/>
        <v>98890000</v>
      </c>
    </row>
    <row r="184" spans="2:14" ht="13.5">
      <c r="B184" s="323"/>
      <c r="C184" s="323"/>
      <c r="D184" s="320"/>
      <c r="E184" s="145" t="s">
        <v>383</v>
      </c>
      <c r="F184" s="268"/>
      <c r="G184" s="75"/>
      <c r="H184" s="9" t="s">
        <v>384</v>
      </c>
      <c r="I184" s="36">
        <f>I185</f>
        <v>19778000</v>
      </c>
      <c r="J184" s="34">
        <f>J185</f>
        <v>0</v>
      </c>
      <c r="K184" s="34"/>
      <c r="L184" s="34">
        <f>L185</f>
        <v>0</v>
      </c>
      <c r="M184" s="58"/>
      <c r="N184" s="47">
        <f t="shared" si="12"/>
        <v>19778000</v>
      </c>
    </row>
    <row r="185" spans="2:14" ht="41.25">
      <c r="B185" s="323"/>
      <c r="C185" s="323"/>
      <c r="D185" s="358"/>
      <c r="E185" s="76"/>
      <c r="F185" s="169" t="s">
        <v>385</v>
      </c>
      <c r="G185" s="143" t="s">
        <v>911</v>
      </c>
      <c r="H185" s="140" t="s">
        <v>386</v>
      </c>
      <c r="I185" s="153">
        <v>19778000</v>
      </c>
      <c r="J185" s="133">
        <v>0</v>
      </c>
      <c r="K185" s="203"/>
      <c r="L185" s="133">
        <v>0</v>
      </c>
      <c r="M185" s="158"/>
      <c r="N185" s="48">
        <f t="shared" si="12"/>
        <v>19778000</v>
      </c>
    </row>
    <row r="186" spans="2:14" ht="13.5">
      <c r="B186" s="323"/>
      <c r="C186" s="323"/>
      <c r="D186" s="358"/>
      <c r="E186" s="145" t="s">
        <v>387</v>
      </c>
      <c r="F186" s="169"/>
      <c r="G186" s="78"/>
      <c r="H186" s="69" t="s">
        <v>388</v>
      </c>
      <c r="I186" s="36">
        <f>I187</f>
        <v>79112000</v>
      </c>
      <c r="J186" s="34">
        <f>J187</f>
        <v>0</v>
      </c>
      <c r="K186" s="34"/>
      <c r="L186" s="34">
        <f>L187</f>
        <v>0</v>
      </c>
      <c r="M186" s="58"/>
      <c r="N186" s="47">
        <f t="shared" si="12"/>
        <v>79112000</v>
      </c>
    </row>
    <row r="187" spans="2:14" ht="27.75" customHeight="1">
      <c r="B187" s="323"/>
      <c r="C187" s="323"/>
      <c r="D187" s="321"/>
      <c r="E187" s="164"/>
      <c r="F187" s="169" t="s">
        <v>390</v>
      </c>
      <c r="G187" s="141" t="s">
        <v>912</v>
      </c>
      <c r="H187" s="140" t="s">
        <v>389</v>
      </c>
      <c r="I187" s="165">
        <v>79112000</v>
      </c>
      <c r="J187" s="34">
        <v>0</v>
      </c>
      <c r="K187" s="127"/>
      <c r="L187" s="34">
        <v>0</v>
      </c>
      <c r="M187" s="127"/>
      <c r="N187" s="127">
        <f t="shared" si="12"/>
        <v>79112000</v>
      </c>
    </row>
    <row r="188" spans="2:14" ht="30" customHeight="1">
      <c r="B188" s="323"/>
      <c r="C188" s="323"/>
      <c r="D188" s="137" t="s">
        <v>69</v>
      </c>
      <c r="E188" s="138"/>
      <c r="F188" s="138"/>
      <c r="G188" s="138"/>
      <c r="H188" s="9" t="s">
        <v>70</v>
      </c>
      <c r="I188" s="36">
        <f>I189+I191</f>
        <v>92510000</v>
      </c>
      <c r="J188" s="34">
        <f>J189+J191</f>
        <v>0</v>
      </c>
      <c r="K188" s="36"/>
      <c r="L188" s="34">
        <f>L189+L191</f>
        <v>0</v>
      </c>
      <c r="M188" s="58"/>
      <c r="N188" s="47">
        <f t="shared" si="12"/>
        <v>92510000</v>
      </c>
    </row>
    <row r="189" spans="2:14" ht="30" customHeight="1">
      <c r="B189" s="323"/>
      <c r="C189" s="323"/>
      <c r="D189" s="320"/>
      <c r="E189" s="145" t="s">
        <v>391</v>
      </c>
      <c r="F189" s="169"/>
      <c r="G189" s="143"/>
      <c r="H189" s="9" t="s">
        <v>392</v>
      </c>
      <c r="I189" s="36">
        <f>I190</f>
        <v>20000000</v>
      </c>
      <c r="J189" s="34">
        <f>J190</f>
        <v>0</v>
      </c>
      <c r="K189" s="34"/>
      <c r="L189" s="34">
        <f>L190</f>
        <v>0</v>
      </c>
      <c r="M189" s="58"/>
      <c r="N189" s="47">
        <f t="shared" si="12"/>
        <v>20000000</v>
      </c>
    </row>
    <row r="190" spans="2:14" ht="46.5" customHeight="1">
      <c r="B190" s="323"/>
      <c r="C190" s="323"/>
      <c r="D190" s="358"/>
      <c r="E190" s="164"/>
      <c r="F190" s="169" t="s">
        <v>394</v>
      </c>
      <c r="G190" s="186" t="s">
        <v>913</v>
      </c>
      <c r="H190" s="140" t="s">
        <v>393</v>
      </c>
      <c r="I190" s="165">
        <v>20000000</v>
      </c>
      <c r="J190" s="127">
        <v>0</v>
      </c>
      <c r="K190" s="127"/>
      <c r="L190" s="127">
        <v>0</v>
      </c>
      <c r="M190" s="127"/>
      <c r="N190" s="127">
        <f t="shared" si="12"/>
        <v>20000000</v>
      </c>
    </row>
    <row r="191" spans="2:14" ht="13.5">
      <c r="B191" s="323"/>
      <c r="C191" s="323"/>
      <c r="D191" s="358"/>
      <c r="E191" s="145" t="s">
        <v>395</v>
      </c>
      <c r="F191" s="137"/>
      <c r="G191" s="189"/>
      <c r="H191" s="79" t="s">
        <v>396</v>
      </c>
      <c r="I191" s="36">
        <f>I192</f>
        <v>72510000</v>
      </c>
      <c r="J191" s="34">
        <f>J192</f>
        <v>0</v>
      </c>
      <c r="K191" s="34"/>
      <c r="L191" s="34">
        <f>L192</f>
        <v>0</v>
      </c>
      <c r="M191" s="58"/>
      <c r="N191" s="47">
        <f t="shared" si="12"/>
        <v>72510000</v>
      </c>
    </row>
    <row r="192" spans="2:14" ht="13.5">
      <c r="B192" s="323"/>
      <c r="C192" s="323"/>
      <c r="D192" s="358"/>
      <c r="E192" s="359"/>
      <c r="F192" s="169" t="s">
        <v>397</v>
      </c>
      <c r="G192" s="326" t="s">
        <v>914</v>
      </c>
      <c r="H192" s="309" t="s">
        <v>398</v>
      </c>
      <c r="I192" s="295">
        <v>72510000</v>
      </c>
      <c r="J192" s="291">
        <v>0</v>
      </c>
      <c r="K192" s="295"/>
      <c r="L192" s="291">
        <v>0</v>
      </c>
      <c r="M192" s="295"/>
      <c r="N192" s="295">
        <f t="shared" si="12"/>
        <v>72510000</v>
      </c>
    </row>
    <row r="193" spans="2:14" ht="13.5">
      <c r="B193" s="323"/>
      <c r="C193" s="323"/>
      <c r="D193" s="358"/>
      <c r="E193" s="403"/>
      <c r="F193" s="169" t="s">
        <v>399</v>
      </c>
      <c r="G193" s="327"/>
      <c r="H193" s="336"/>
      <c r="I193" s="296"/>
      <c r="J193" s="305"/>
      <c r="K193" s="296"/>
      <c r="L193" s="305"/>
      <c r="M193" s="296"/>
      <c r="N193" s="296"/>
    </row>
    <row r="194" spans="2:14" ht="13.5">
      <c r="B194" s="323"/>
      <c r="C194" s="323"/>
      <c r="D194" s="358"/>
      <c r="E194" s="403"/>
      <c r="F194" s="169" t="s">
        <v>400</v>
      </c>
      <c r="G194" s="327"/>
      <c r="H194" s="336"/>
      <c r="I194" s="296"/>
      <c r="J194" s="305"/>
      <c r="K194" s="296"/>
      <c r="L194" s="305"/>
      <c r="M194" s="296"/>
      <c r="N194" s="296"/>
    </row>
    <row r="195" spans="2:14" ht="13.5">
      <c r="B195" s="323"/>
      <c r="C195" s="323"/>
      <c r="D195" s="321"/>
      <c r="E195" s="360"/>
      <c r="F195" s="169" t="s">
        <v>401</v>
      </c>
      <c r="G195" s="328"/>
      <c r="H195" s="310"/>
      <c r="I195" s="297"/>
      <c r="J195" s="292"/>
      <c r="K195" s="297"/>
      <c r="L195" s="292"/>
      <c r="M195" s="297"/>
      <c r="N195" s="297"/>
    </row>
    <row r="196" spans="2:14" ht="13.5">
      <c r="B196" s="323"/>
      <c r="C196" s="323"/>
      <c r="D196" s="137" t="s">
        <v>71</v>
      </c>
      <c r="E196" s="138"/>
      <c r="F196" s="138"/>
      <c r="G196" s="138"/>
      <c r="H196" s="9" t="s">
        <v>72</v>
      </c>
      <c r="I196" s="36">
        <f>I197+I201</f>
        <v>210100000</v>
      </c>
      <c r="J196" s="34">
        <f>J197+J201</f>
        <v>0</v>
      </c>
      <c r="K196" s="34"/>
      <c r="L196" s="34">
        <f>L197+L201</f>
        <v>0</v>
      </c>
      <c r="M196" s="58"/>
      <c r="N196" s="47">
        <f>I196+J196+L196</f>
        <v>210100000</v>
      </c>
    </row>
    <row r="197" spans="2:14" ht="13.5">
      <c r="B197" s="323"/>
      <c r="C197" s="323"/>
      <c r="D197" s="320"/>
      <c r="E197" s="145" t="s">
        <v>402</v>
      </c>
      <c r="F197" s="169"/>
      <c r="G197" s="143"/>
      <c r="H197" s="9" t="s">
        <v>403</v>
      </c>
      <c r="I197" s="36">
        <f>I198</f>
        <v>119900000</v>
      </c>
      <c r="J197" s="34">
        <f>J198</f>
        <v>0</v>
      </c>
      <c r="K197" s="34"/>
      <c r="L197" s="34">
        <f>L198</f>
        <v>0</v>
      </c>
      <c r="M197" s="58"/>
      <c r="N197" s="47">
        <f>I197+J197+L197</f>
        <v>119900000</v>
      </c>
    </row>
    <row r="198" spans="2:14" ht="13.5">
      <c r="B198" s="323"/>
      <c r="C198" s="323"/>
      <c r="D198" s="358"/>
      <c r="E198" s="359"/>
      <c r="F198" s="169" t="s">
        <v>404</v>
      </c>
      <c r="G198" s="326" t="s">
        <v>915</v>
      </c>
      <c r="H198" s="309" t="s">
        <v>405</v>
      </c>
      <c r="I198" s="295">
        <v>119900000</v>
      </c>
      <c r="J198" s="291">
        <v>0</v>
      </c>
      <c r="K198" s="295"/>
      <c r="L198" s="291">
        <v>0</v>
      </c>
      <c r="M198" s="295"/>
      <c r="N198" s="295">
        <f>I198+J198+L198</f>
        <v>119900000</v>
      </c>
    </row>
    <row r="199" spans="2:14" ht="13.5">
      <c r="B199" s="323"/>
      <c r="C199" s="323"/>
      <c r="D199" s="358"/>
      <c r="E199" s="403"/>
      <c r="F199" s="169" t="s">
        <v>406</v>
      </c>
      <c r="G199" s="327"/>
      <c r="H199" s="336"/>
      <c r="I199" s="296"/>
      <c r="J199" s="305"/>
      <c r="K199" s="296"/>
      <c r="L199" s="305"/>
      <c r="M199" s="296"/>
      <c r="N199" s="296"/>
    </row>
    <row r="200" spans="2:14" ht="13.5">
      <c r="B200" s="323"/>
      <c r="C200" s="323"/>
      <c r="D200" s="358"/>
      <c r="E200" s="360"/>
      <c r="F200" s="169" t="s">
        <v>407</v>
      </c>
      <c r="G200" s="328"/>
      <c r="H200" s="310"/>
      <c r="I200" s="297"/>
      <c r="J200" s="292"/>
      <c r="K200" s="297"/>
      <c r="L200" s="292"/>
      <c r="M200" s="297"/>
      <c r="N200" s="297"/>
    </row>
    <row r="201" spans="2:14" ht="13.5">
      <c r="B201" s="323"/>
      <c r="C201" s="323"/>
      <c r="D201" s="358"/>
      <c r="E201" s="145" t="s">
        <v>408</v>
      </c>
      <c r="F201" s="169"/>
      <c r="G201" s="143"/>
      <c r="H201" s="9" t="s">
        <v>409</v>
      </c>
      <c r="I201" s="36">
        <f>I202</f>
        <v>90200000</v>
      </c>
      <c r="J201" s="34">
        <f>J202</f>
        <v>0</v>
      </c>
      <c r="K201" s="34"/>
      <c r="L201" s="34">
        <f>L202</f>
        <v>0</v>
      </c>
      <c r="M201" s="58"/>
      <c r="N201" s="47">
        <f>I201+J201+L201</f>
        <v>90200000</v>
      </c>
    </row>
    <row r="202" spans="2:14" ht="18.75" customHeight="1">
      <c r="B202" s="323"/>
      <c r="C202" s="323"/>
      <c r="D202" s="358"/>
      <c r="E202" s="359"/>
      <c r="F202" s="169" t="s">
        <v>410</v>
      </c>
      <c r="G202" s="326" t="s">
        <v>916</v>
      </c>
      <c r="H202" s="309" t="s">
        <v>411</v>
      </c>
      <c r="I202" s="295">
        <v>90200000</v>
      </c>
      <c r="J202" s="291">
        <v>0</v>
      </c>
      <c r="K202" s="295"/>
      <c r="L202" s="291">
        <v>0</v>
      </c>
      <c r="M202" s="295"/>
      <c r="N202" s="295">
        <f>I202+J202+L202</f>
        <v>90200000</v>
      </c>
    </row>
    <row r="203" spans="2:14" ht="22.5" customHeight="1">
      <c r="B203" s="323"/>
      <c r="C203" s="324"/>
      <c r="D203" s="321"/>
      <c r="E203" s="360"/>
      <c r="F203" s="169" t="s">
        <v>412</v>
      </c>
      <c r="G203" s="328"/>
      <c r="H203" s="310"/>
      <c r="I203" s="297"/>
      <c r="J203" s="292"/>
      <c r="K203" s="297"/>
      <c r="L203" s="292"/>
      <c r="M203" s="297"/>
      <c r="N203" s="297"/>
    </row>
    <row r="204" spans="2:14" ht="27">
      <c r="B204" s="323"/>
      <c r="C204" s="137" t="s">
        <v>73</v>
      </c>
      <c r="D204" s="74"/>
      <c r="E204" s="138"/>
      <c r="F204" s="101"/>
      <c r="G204" s="101"/>
      <c r="H204" s="9" t="s">
        <v>74</v>
      </c>
      <c r="I204" s="36">
        <f>I205+I228+I244</f>
        <v>1666597000</v>
      </c>
      <c r="J204" s="36">
        <f>J205+J228+J244</f>
        <v>2836000000</v>
      </c>
      <c r="K204" s="36"/>
      <c r="L204" s="34">
        <f>L205+L228+L244</f>
        <v>0</v>
      </c>
      <c r="M204" s="58"/>
      <c r="N204" s="47">
        <f aca="true" t="shared" si="13" ref="N204:N209">I204+J204+L204</f>
        <v>4502597000</v>
      </c>
    </row>
    <row r="205" spans="2:14" ht="27">
      <c r="B205" s="323"/>
      <c r="C205" s="322"/>
      <c r="D205" s="137" t="s">
        <v>75</v>
      </c>
      <c r="E205" s="2"/>
      <c r="F205" s="138"/>
      <c r="G205" s="138"/>
      <c r="H205" s="9" t="s">
        <v>76</v>
      </c>
      <c r="I205" s="36">
        <f>I206+I208+I214+I221+I225</f>
        <v>96800000</v>
      </c>
      <c r="J205" s="34">
        <f>J206+J208+J214+J221+J225</f>
        <v>0</v>
      </c>
      <c r="K205" s="34"/>
      <c r="L205" s="34">
        <f>L206+L208+L214+L221+L225</f>
        <v>0</v>
      </c>
      <c r="M205" s="58"/>
      <c r="N205" s="47">
        <f t="shared" si="13"/>
        <v>96800000</v>
      </c>
    </row>
    <row r="206" spans="2:14" ht="13.5">
      <c r="B206" s="323"/>
      <c r="C206" s="323"/>
      <c r="D206" s="320"/>
      <c r="E206" s="145" t="s">
        <v>413</v>
      </c>
      <c r="F206" s="169"/>
      <c r="G206" s="143"/>
      <c r="H206" s="9" t="s">
        <v>414</v>
      </c>
      <c r="I206" s="36">
        <f>I207</f>
        <v>13750000</v>
      </c>
      <c r="J206" s="34">
        <f>J207</f>
        <v>0</v>
      </c>
      <c r="K206" s="34"/>
      <c r="L206" s="34">
        <f>L207</f>
        <v>0</v>
      </c>
      <c r="M206" s="58"/>
      <c r="N206" s="47">
        <f t="shared" si="13"/>
        <v>13750000</v>
      </c>
    </row>
    <row r="207" spans="2:14" ht="42.75" customHeight="1">
      <c r="B207" s="323"/>
      <c r="C207" s="323"/>
      <c r="D207" s="358"/>
      <c r="E207" s="164"/>
      <c r="F207" s="169" t="s">
        <v>416</v>
      </c>
      <c r="G207" s="186" t="s">
        <v>917</v>
      </c>
      <c r="H207" s="140" t="s">
        <v>415</v>
      </c>
      <c r="I207" s="165">
        <v>13750000</v>
      </c>
      <c r="J207" s="165">
        <v>0</v>
      </c>
      <c r="K207" s="165"/>
      <c r="L207" s="165">
        <v>0</v>
      </c>
      <c r="M207" s="165"/>
      <c r="N207" s="165">
        <f t="shared" si="13"/>
        <v>13750000</v>
      </c>
    </row>
    <row r="208" spans="2:14" ht="41.25">
      <c r="B208" s="323"/>
      <c r="C208" s="323"/>
      <c r="D208" s="358"/>
      <c r="E208" s="145" t="s">
        <v>417</v>
      </c>
      <c r="F208" s="169"/>
      <c r="G208" s="143"/>
      <c r="H208" s="9" t="s">
        <v>418</v>
      </c>
      <c r="I208" s="36">
        <f>I209</f>
        <v>27500000</v>
      </c>
      <c r="J208" s="34">
        <f>J209</f>
        <v>0</v>
      </c>
      <c r="K208" s="34"/>
      <c r="L208" s="34">
        <f>L209</f>
        <v>0</v>
      </c>
      <c r="M208" s="58"/>
      <c r="N208" s="47">
        <f t="shared" si="13"/>
        <v>27500000</v>
      </c>
    </row>
    <row r="209" spans="2:14" ht="19.5" customHeight="1">
      <c r="B209" s="323"/>
      <c r="C209" s="323"/>
      <c r="D209" s="358"/>
      <c r="E209" s="359"/>
      <c r="F209" s="169" t="s">
        <v>419</v>
      </c>
      <c r="G209" s="326" t="s">
        <v>918</v>
      </c>
      <c r="H209" s="423" t="s">
        <v>420</v>
      </c>
      <c r="I209" s="295">
        <v>27500000</v>
      </c>
      <c r="J209" s="291">
        <v>0</v>
      </c>
      <c r="K209" s="361"/>
      <c r="L209" s="291">
        <v>0</v>
      </c>
      <c r="M209" s="361"/>
      <c r="N209" s="361">
        <f t="shared" si="13"/>
        <v>27500000</v>
      </c>
    </row>
    <row r="210" spans="2:14" ht="13.5">
      <c r="B210" s="323"/>
      <c r="C210" s="323"/>
      <c r="D210" s="358"/>
      <c r="E210" s="403"/>
      <c r="F210" s="169" t="s">
        <v>421</v>
      </c>
      <c r="G210" s="327"/>
      <c r="H210" s="424"/>
      <c r="I210" s="296"/>
      <c r="J210" s="305"/>
      <c r="K210" s="362"/>
      <c r="L210" s="305"/>
      <c r="M210" s="362"/>
      <c r="N210" s="362"/>
    </row>
    <row r="211" spans="2:14" ht="13.5">
      <c r="B211" s="323"/>
      <c r="C211" s="323"/>
      <c r="D211" s="358"/>
      <c r="E211" s="403"/>
      <c r="F211" s="169" t="s">
        <v>422</v>
      </c>
      <c r="G211" s="327"/>
      <c r="H211" s="424"/>
      <c r="I211" s="296"/>
      <c r="J211" s="305"/>
      <c r="K211" s="362"/>
      <c r="L211" s="305"/>
      <c r="M211" s="362"/>
      <c r="N211" s="362"/>
    </row>
    <row r="212" spans="2:14" ht="13.5">
      <c r="B212" s="323"/>
      <c r="C212" s="323"/>
      <c r="D212" s="358"/>
      <c r="E212" s="403"/>
      <c r="F212" s="169" t="s">
        <v>423</v>
      </c>
      <c r="G212" s="327"/>
      <c r="H212" s="424"/>
      <c r="I212" s="296"/>
      <c r="J212" s="305"/>
      <c r="K212" s="362"/>
      <c r="L212" s="305"/>
      <c r="M212" s="362"/>
      <c r="N212" s="362"/>
    </row>
    <row r="213" spans="2:14" ht="13.5">
      <c r="B213" s="323"/>
      <c r="C213" s="323"/>
      <c r="D213" s="358"/>
      <c r="E213" s="360"/>
      <c r="F213" s="169" t="s">
        <v>424</v>
      </c>
      <c r="G213" s="328"/>
      <c r="H213" s="425"/>
      <c r="I213" s="297"/>
      <c r="J213" s="292"/>
      <c r="K213" s="363"/>
      <c r="L213" s="292"/>
      <c r="M213" s="363"/>
      <c r="N213" s="363"/>
    </row>
    <row r="214" spans="2:14" ht="13.5">
      <c r="B214" s="323"/>
      <c r="C214" s="323"/>
      <c r="D214" s="358"/>
      <c r="E214" s="145" t="s">
        <v>425</v>
      </c>
      <c r="F214" s="169"/>
      <c r="G214" s="143"/>
      <c r="H214" s="9" t="s">
        <v>426</v>
      </c>
      <c r="I214" s="36">
        <f>I215</f>
        <v>27500000</v>
      </c>
      <c r="J214" s="34">
        <f>J215</f>
        <v>0</v>
      </c>
      <c r="K214" s="34"/>
      <c r="L214" s="34">
        <f>L215</f>
        <v>0</v>
      </c>
      <c r="M214" s="58"/>
      <c r="N214" s="47">
        <f>I214+J214+L214</f>
        <v>27500000</v>
      </c>
    </row>
    <row r="215" spans="2:14" ht="13.5">
      <c r="B215" s="323"/>
      <c r="C215" s="323"/>
      <c r="D215" s="358"/>
      <c r="E215" s="359"/>
      <c r="F215" s="169" t="s">
        <v>427</v>
      </c>
      <c r="G215" s="326" t="s">
        <v>919</v>
      </c>
      <c r="H215" s="309" t="s">
        <v>428</v>
      </c>
      <c r="I215" s="295">
        <v>27500000</v>
      </c>
      <c r="J215" s="291">
        <v>0</v>
      </c>
      <c r="K215" s="361"/>
      <c r="L215" s="291">
        <v>0</v>
      </c>
      <c r="M215" s="361"/>
      <c r="N215" s="361">
        <f>I215+J215+L215</f>
        <v>27500000</v>
      </c>
    </row>
    <row r="216" spans="2:14" ht="13.5">
      <c r="B216" s="323"/>
      <c r="C216" s="323"/>
      <c r="D216" s="358"/>
      <c r="E216" s="403"/>
      <c r="F216" s="169" t="s">
        <v>429</v>
      </c>
      <c r="G216" s="327"/>
      <c r="H216" s="336"/>
      <c r="I216" s="296"/>
      <c r="J216" s="305"/>
      <c r="K216" s="362"/>
      <c r="L216" s="305"/>
      <c r="M216" s="362"/>
      <c r="N216" s="362"/>
    </row>
    <row r="217" spans="2:14" ht="13.5">
      <c r="B217" s="323"/>
      <c r="C217" s="323"/>
      <c r="D217" s="358"/>
      <c r="E217" s="403"/>
      <c r="F217" s="169" t="s">
        <v>430</v>
      </c>
      <c r="G217" s="327"/>
      <c r="H217" s="336"/>
      <c r="I217" s="296"/>
      <c r="J217" s="305"/>
      <c r="K217" s="362"/>
      <c r="L217" s="305"/>
      <c r="M217" s="362"/>
      <c r="N217" s="362"/>
    </row>
    <row r="218" spans="2:14" ht="13.5">
      <c r="B218" s="323"/>
      <c r="C218" s="323"/>
      <c r="D218" s="358"/>
      <c r="E218" s="403"/>
      <c r="F218" s="169" t="s">
        <v>431</v>
      </c>
      <c r="G218" s="327"/>
      <c r="H218" s="336"/>
      <c r="I218" s="296"/>
      <c r="J218" s="305"/>
      <c r="K218" s="362"/>
      <c r="L218" s="305"/>
      <c r="M218" s="362"/>
      <c r="N218" s="362"/>
    </row>
    <row r="219" spans="2:14" ht="13.5">
      <c r="B219" s="323"/>
      <c r="C219" s="323"/>
      <c r="D219" s="358"/>
      <c r="E219" s="403"/>
      <c r="F219" s="169" t="s">
        <v>432</v>
      </c>
      <c r="G219" s="327"/>
      <c r="H219" s="336"/>
      <c r="I219" s="296"/>
      <c r="J219" s="305"/>
      <c r="K219" s="362"/>
      <c r="L219" s="305"/>
      <c r="M219" s="362"/>
      <c r="N219" s="362"/>
    </row>
    <row r="220" spans="2:14" ht="13.5">
      <c r="B220" s="323"/>
      <c r="C220" s="323"/>
      <c r="D220" s="358"/>
      <c r="E220" s="360"/>
      <c r="F220" s="169" t="s">
        <v>433</v>
      </c>
      <c r="G220" s="328"/>
      <c r="H220" s="310"/>
      <c r="I220" s="297"/>
      <c r="J220" s="292"/>
      <c r="K220" s="363"/>
      <c r="L220" s="292"/>
      <c r="M220" s="363"/>
      <c r="N220" s="363"/>
    </row>
    <row r="221" spans="2:14" ht="27">
      <c r="B221" s="323"/>
      <c r="C221" s="323"/>
      <c r="D221" s="358"/>
      <c r="E221" s="145" t="s">
        <v>434</v>
      </c>
      <c r="F221" s="169"/>
      <c r="G221" s="143"/>
      <c r="H221" s="9" t="s">
        <v>435</v>
      </c>
      <c r="I221" s="36">
        <f>I222</f>
        <v>13750000</v>
      </c>
      <c r="J221" s="34">
        <f>J222</f>
        <v>0</v>
      </c>
      <c r="K221" s="34"/>
      <c r="L221" s="34">
        <f>L222</f>
        <v>0</v>
      </c>
      <c r="M221" s="58"/>
      <c r="N221" s="47">
        <f>I221+J221+L221</f>
        <v>13750000</v>
      </c>
    </row>
    <row r="222" spans="2:14" ht="17.25" customHeight="1">
      <c r="B222" s="323"/>
      <c r="C222" s="323"/>
      <c r="D222" s="358"/>
      <c r="E222" s="359"/>
      <c r="F222" s="169" t="s">
        <v>436</v>
      </c>
      <c r="G222" s="326" t="s">
        <v>920</v>
      </c>
      <c r="H222" s="309" t="s">
        <v>437</v>
      </c>
      <c r="I222" s="295">
        <v>13750000</v>
      </c>
      <c r="J222" s="293">
        <v>0</v>
      </c>
      <c r="K222" s="361"/>
      <c r="L222" s="293">
        <v>0</v>
      </c>
      <c r="M222" s="361"/>
      <c r="N222" s="361">
        <f>I222+J222+L222</f>
        <v>13750000</v>
      </c>
    </row>
    <row r="223" spans="2:14" ht="17.25" customHeight="1">
      <c r="B223" s="323"/>
      <c r="C223" s="323"/>
      <c r="D223" s="358"/>
      <c r="E223" s="403"/>
      <c r="F223" s="169" t="s">
        <v>438</v>
      </c>
      <c r="G223" s="327"/>
      <c r="H223" s="336"/>
      <c r="I223" s="296"/>
      <c r="J223" s="319"/>
      <c r="K223" s="362"/>
      <c r="L223" s="319"/>
      <c r="M223" s="362"/>
      <c r="N223" s="362"/>
    </row>
    <row r="224" spans="2:14" ht="17.25" customHeight="1">
      <c r="B224" s="323"/>
      <c r="C224" s="323"/>
      <c r="D224" s="358"/>
      <c r="E224" s="360"/>
      <c r="F224" s="169" t="s">
        <v>439</v>
      </c>
      <c r="G224" s="328"/>
      <c r="H224" s="310"/>
      <c r="I224" s="297"/>
      <c r="J224" s="294"/>
      <c r="K224" s="363"/>
      <c r="L224" s="294"/>
      <c r="M224" s="363"/>
      <c r="N224" s="363"/>
    </row>
    <row r="225" spans="2:14" ht="13.5">
      <c r="B225" s="323"/>
      <c r="C225" s="323"/>
      <c r="D225" s="358"/>
      <c r="E225" s="145" t="s">
        <v>440</v>
      </c>
      <c r="F225" s="169"/>
      <c r="G225" s="143"/>
      <c r="H225" s="9" t="s">
        <v>441</v>
      </c>
      <c r="I225" s="36">
        <f>I226</f>
        <v>14300000</v>
      </c>
      <c r="J225" s="34">
        <f>J226</f>
        <v>0</v>
      </c>
      <c r="K225" s="34"/>
      <c r="L225" s="34">
        <f>L226</f>
        <v>0</v>
      </c>
      <c r="M225" s="58"/>
      <c r="N225" s="47">
        <f>I225+J225+L225</f>
        <v>14300000</v>
      </c>
    </row>
    <row r="226" spans="2:14" ht="13.5">
      <c r="B226" s="323"/>
      <c r="C226" s="323"/>
      <c r="D226" s="358"/>
      <c r="E226" s="359"/>
      <c r="F226" s="169" t="s">
        <v>442</v>
      </c>
      <c r="G226" s="326" t="s">
        <v>921</v>
      </c>
      <c r="H226" s="309" t="s">
        <v>443</v>
      </c>
      <c r="I226" s="295">
        <v>14300000</v>
      </c>
      <c r="J226" s="293">
        <v>0</v>
      </c>
      <c r="K226" s="361"/>
      <c r="L226" s="293">
        <v>0</v>
      </c>
      <c r="M226" s="361"/>
      <c r="N226" s="361">
        <f>I226+J226+L226</f>
        <v>14300000</v>
      </c>
    </row>
    <row r="227" spans="2:14" ht="13.5">
      <c r="B227" s="323"/>
      <c r="C227" s="323"/>
      <c r="D227" s="321"/>
      <c r="E227" s="360"/>
      <c r="F227" s="169" t="s">
        <v>444</v>
      </c>
      <c r="G227" s="328"/>
      <c r="H227" s="310"/>
      <c r="I227" s="297"/>
      <c r="J227" s="294"/>
      <c r="K227" s="363"/>
      <c r="L227" s="294"/>
      <c r="M227" s="363"/>
      <c r="N227" s="363"/>
    </row>
    <row r="228" spans="2:14" ht="13.5">
      <c r="B228" s="323"/>
      <c r="C228" s="323"/>
      <c r="D228" s="137" t="s">
        <v>77</v>
      </c>
      <c r="E228" s="138"/>
      <c r="F228" s="138"/>
      <c r="G228" s="138"/>
      <c r="H228" s="9" t="s">
        <v>78</v>
      </c>
      <c r="I228" s="36">
        <f>I229+I231+I236+I239+I241</f>
        <v>166650000</v>
      </c>
      <c r="J228" s="34">
        <f>J229+J231+J236+J239+J241</f>
        <v>0</v>
      </c>
      <c r="K228" s="34"/>
      <c r="L228" s="34">
        <f>L229+L231+L236+L239+L241</f>
        <v>0</v>
      </c>
      <c r="M228" s="58"/>
      <c r="N228" s="47">
        <f>I228+J228+L228</f>
        <v>166650000</v>
      </c>
    </row>
    <row r="229" spans="2:14" ht="13.5">
      <c r="B229" s="323"/>
      <c r="C229" s="323"/>
      <c r="D229" s="320"/>
      <c r="E229" s="145" t="s">
        <v>445</v>
      </c>
      <c r="F229" s="169"/>
      <c r="G229" s="143"/>
      <c r="H229" s="9" t="s">
        <v>446</v>
      </c>
      <c r="I229" s="36">
        <f>I230</f>
        <v>27500000</v>
      </c>
      <c r="J229" s="34">
        <f>J230</f>
        <v>0</v>
      </c>
      <c r="K229" s="34"/>
      <c r="L229" s="34">
        <f>L230</f>
        <v>0</v>
      </c>
      <c r="M229" s="58"/>
      <c r="N229" s="47">
        <f>I229+J229+L229</f>
        <v>27500000</v>
      </c>
    </row>
    <row r="230" spans="2:14" ht="27">
      <c r="B230" s="323"/>
      <c r="C230" s="323"/>
      <c r="D230" s="358"/>
      <c r="E230" s="145"/>
      <c r="F230" s="169" t="s">
        <v>447</v>
      </c>
      <c r="G230" s="141" t="s">
        <v>922</v>
      </c>
      <c r="H230" s="140" t="s">
        <v>448</v>
      </c>
      <c r="I230" s="153">
        <v>27500000</v>
      </c>
      <c r="J230" s="34">
        <v>0</v>
      </c>
      <c r="K230" s="203"/>
      <c r="L230" s="34">
        <v>0</v>
      </c>
      <c r="M230" s="158"/>
      <c r="N230" s="48">
        <f>I230+J230+L230</f>
        <v>27500000</v>
      </c>
    </row>
    <row r="231" spans="2:14" ht="13.5">
      <c r="B231" s="323"/>
      <c r="C231" s="323"/>
      <c r="D231" s="358"/>
      <c r="E231" s="145" t="s">
        <v>449</v>
      </c>
      <c r="F231" s="169"/>
      <c r="G231" s="143"/>
      <c r="H231" s="9" t="s">
        <v>450</v>
      </c>
      <c r="I231" s="36">
        <f>I232</f>
        <v>56650000</v>
      </c>
      <c r="J231" s="34">
        <f>J232</f>
        <v>0</v>
      </c>
      <c r="K231" s="34"/>
      <c r="L231" s="34">
        <f>L232</f>
        <v>0</v>
      </c>
      <c r="M231" s="58"/>
      <c r="N231" s="47">
        <f>I231+J231+L231</f>
        <v>56650000</v>
      </c>
    </row>
    <row r="232" spans="2:14" ht="13.5">
      <c r="B232" s="323"/>
      <c r="C232" s="323"/>
      <c r="D232" s="358"/>
      <c r="E232" s="359"/>
      <c r="F232" s="169" t="s">
        <v>451</v>
      </c>
      <c r="G232" s="326" t="s">
        <v>923</v>
      </c>
      <c r="H232" s="309" t="s">
        <v>452</v>
      </c>
      <c r="I232" s="295">
        <v>56650000</v>
      </c>
      <c r="J232" s="293">
        <v>0</v>
      </c>
      <c r="K232" s="295"/>
      <c r="L232" s="293">
        <v>0</v>
      </c>
      <c r="M232" s="295"/>
      <c r="N232" s="295">
        <f>I232+J232+L232</f>
        <v>56650000</v>
      </c>
    </row>
    <row r="233" spans="2:14" ht="13.5">
      <c r="B233" s="323"/>
      <c r="C233" s="323"/>
      <c r="D233" s="358"/>
      <c r="E233" s="403"/>
      <c r="F233" s="169" t="s">
        <v>453</v>
      </c>
      <c r="G233" s="327"/>
      <c r="H233" s="336"/>
      <c r="I233" s="296"/>
      <c r="J233" s="319"/>
      <c r="K233" s="296"/>
      <c r="L233" s="319"/>
      <c r="M233" s="296"/>
      <c r="N233" s="296"/>
    </row>
    <row r="234" spans="2:14" ht="13.5">
      <c r="B234" s="323"/>
      <c r="C234" s="323"/>
      <c r="D234" s="358"/>
      <c r="E234" s="403"/>
      <c r="F234" s="169" t="s">
        <v>454</v>
      </c>
      <c r="G234" s="327"/>
      <c r="H234" s="336"/>
      <c r="I234" s="296"/>
      <c r="J234" s="319"/>
      <c r="K234" s="296"/>
      <c r="L234" s="319"/>
      <c r="M234" s="296"/>
      <c r="N234" s="296"/>
    </row>
    <row r="235" spans="2:14" ht="13.5">
      <c r="B235" s="323"/>
      <c r="C235" s="323"/>
      <c r="D235" s="358"/>
      <c r="E235" s="360"/>
      <c r="F235" s="169" t="s">
        <v>455</v>
      </c>
      <c r="G235" s="328"/>
      <c r="H235" s="310"/>
      <c r="I235" s="297"/>
      <c r="J235" s="294"/>
      <c r="K235" s="297"/>
      <c r="L235" s="294"/>
      <c r="M235" s="297"/>
      <c r="N235" s="297"/>
    </row>
    <row r="236" spans="2:14" ht="13.5">
      <c r="B236" s="323"/>
      <c r="C236" s="323"/>
      <c r="D236" s="358"/>
      <c r="E236" s="145" t="s">
        <v>456</v>
      </c>
      <c r="F236" s="169"/>
      <c r="G236" s="143"/>
      <c r="H236" s="9" t="s">
        <v>457</v>
      </c>
      <c r="I236" s="36">
        <f>I237</f>
        <v>39050000</v>
      </c>
      <c r="J236" s="34">
        <f>J237</f>
        <v>0</v>
      </c>
      <c r="K236" s="34"/>
      <c r="L236" s="34">
        <f>L237</f>
        <v>0</v>
      </c>
      <c r="M236" s="58"/>
      <c r="N236" s="47">
        <f>I236+J236+L236</f>
        <v>39050000</v>
      </c>
    </row>
    <row r="237" spans="2:14" ht="15" customHeight="1">
      <c r="B237" s="323"/>
      <c r="C237" s="323"/>
      <c r="D237" s="358"/>
      <c r="E237" s="403"/>
      <c r="F237" s="169" t="s">
        <v>459</v>
      </c>
      <c r="G237" s="327" t="s">
        <v>924</v>
      </c>
      <c r="H237" s="309" t="s">
        <v>458</v>
      </c>
      <c r="I237" s="295">
        <v>39050000</v>
      </c>
      <c r="J237" s="293">
        <v>0</v>
      </c>
      <c r="K237" s="293"/>
      <c r="L237" s="293">
        <v>0</v>
      </c>
      <c r="M237" s="295"/>
      <c r="N237" s="295">
        <f>I237+J237+L237</f>
        <v>39050000</v>
      </c>
    </row>
    <row r="238" spans="2:14" ht="15" customHeight="1">
      <c r="B238" s="323"/>
      <c r="C238" s="323"/>
      <c r="D238" s="358"/>
      <c r="E238" s="360"/>
      <c r="F238" s="169" t="s">
        <v>460</v>
      </c>
      <c r="G238" s="328"/>
      <c r="H238" s="310"/>
      <c r="I238" s="297"/>
      <c r="J238" s="294"/>
      <c r="K238" s="294"/>
      <c r="L238" s="294"/>
      <c r="M238" s="297"/>
      <c r="N238" s="297"/>
    </row>
    <row r="239" spans="2:14" ht="15" customHeight="1">
      <c r="B239" s="323"/>
      <c r="C239" s="323"/>
      <c r="D239" s="358"/>
      <c r="E239" s="145" t="s">
        <v>461</v>
      </c>
      <c r="F239" s="169"/>
      <c r="G239" s="143"/>
      <c r="H239" s="9" t="s">
        <v>462</v>
      </c>
      <c r="I239" s="36">
        <f>I240</f>
        <v>15950000</v>
      </c>
      <c r="J239" s="34">
        <f>J240</f>
        <v>0</v>
      </c>
      <c r="K239" s="34"/>
      <c r="L239" s="34">
        <f>L240</f>
        <v>0</v>
      </c>
      <c r="M239" s="58"/>
      <c r="N239" s="47">
        <f>I239+J239+L239</f>
        <v>15950000</v>
      </c>
    </row>
    <row r="240" spans="2:14" ht="41.25">
      <c r="B240" s="323"/>
      <c r="C240" s="323"/>
      <c r="D240" s="358"/>
      <c r="E240" s="145"/>
      <c r="F240" s="169" t="s">
        <v>463</v>
      </c>
      <c r="G240" s="141" t="s">
        <v>925</v>
      </c>
      <c r="H240" s="140" t="s">
        <v>464</v>
      </c>
      <c r="I240" s="153">
        <v>15950000</v>
      </c>
      <c r="J240" s="34">
        <v>0</v>
      </c>
      <c r="K240" s="203"/>
      <c r="L240" s="34">
        <v>0</v>
      </c>
      <c r="M240" s="158"/>
      <c r="N240" s="48">
        <f>I240+J240+L240</f>
        <v>15950000</v>
      </c>
    </row>
    <row r="241" spans="2:14" ht="13.5">
      <c r="B241" s="323"/>
      <c r="C241" s="323"/>
      <c r="D241" s="358"/>
      <c r="E241" s="145" t="s">
        <v>465</v>
      </c>
      <c r="F241" s="169"/>
      <c r="G241" s="190"/>
      <c r="H241" s="9" t="s">
        <v>466</v>
      </c>
      <c r="I241" s="36">
        <f>I242</f>
        <v>27500000</v>
      </c>
      <c r="J241" s="34">
        <f>J242</f>
        <v>0</v>
      </c>
      <c r="K241" s="34"/>
      <c r="L241" s="34">
        <f>L242</f>
        <v>0</v>
      </c>
      <c r="M241" s="58"/>
      <c r="N241" s="47">
        <f>I241+J241+L241</f>
        <v>27500000</v>
      </c>
    </row>
    <row r="242" spans="2:14" ht="13.5">
      <c r="B242" s="323"/>
      <c r="C242" s="323"/>
      <c r="D242" s="358"/>
      <c r="E242" s="359"/>
      <c r="F242" s="169" t="s">
        <v>467</v>
      </c>
      <c r="G242" s="326" t="s">
        <v>926</v>
      </c>
      <c r="H242" s="309" t="s">
        <v>468</v>
      </c>
      <c r="I242" s="295">
        <v>27500000</v>
      </c>
      <c r="J242" s="293">
        <v>0</v>
      </c>
      <c r="K242" s="295"/>
      <c r="L242" s="293">
        <v>0</v>
      </c>
      <c r="M242" s="295"/>
      <c r="N242" s="295">
        <f>I242+J242+L242</f>
        <v>27500000</v>
      </c>
    </row>
    <row r="243" spans="2:14" ht="13.5">
      <c r="B243" s="323"/>
      <c r="C243" s="323"/>
      <c r="D243" s="321"/>
      <c r="E243" s="360"/>
      <c r="F243" s="169" t="s">
        <v>469</v>
      </c>
      <c r="G243" s="328"/>
      <c r="H243" s="310"/>
      <c r="I243" s="297"/>
      <c r="J243" s="294"/>
      <c r="K243" s="297"/>
      <c r="L243" s="294"/>
      <c r="M243" s="297"/>
      <c r="N243" s="297"/>
    </row>
    <row r="244" spans="2:14" ht="13.5">
      <c r="B244" s="323"/>
      <c r="C244" s="323"/>
      <c r="D244" s="137" t="s">
        <v>79</v>
      </c>
      <c r="E244" s="138"/>
      <c r="F244" s="138"/>
      <c r="G244" s="138"/>
      <c r="H244" s="9" t="s">
        <v>80</v>
      </c>
      <c r="I244" s="36">
        <f>I245+I248</f>
        <v>1403147000</v>
      </c>
      <c r="J244" s="36">
        <f>J245+J248</f>
        <v>2836000000</v>
      </c>
      <c r="K244" s="36"/>
      <c r="L244" s="34">
        <f>L245+L248</f>
        <v>0</v>
      </c>
      <c r="M244" s="58"/>
      <c r="N244" s="47">
        <f>I244+J244+L244</f>
        <v>4239147000</v>
      </c>
    </row>
    <row r="245" spans="2:14" ht="13.5">
      <c r="B245" s="323"/>
      <c r="C245" s="323"/>
      <c r="D245" s="320"/>
      <c r="E245" s="145" t="s">
        <v>470</v>
      </c>
      <c r="F245" s="169"/>
      <c r="G245" s="143"/>
      <c r="H245" s="9" t="s">
        <v>471</v>
      </c>
      <c r="I245" s="36">
        <f>I246</f>
        <v>994700000</v>
      </c>
      <c r="J245" s="34">
        <f>J246</f>
        <v>0</v>
      </c>
      <c r="K245" s="36"/>
      <c r="L245" s="34">
        <f>L246</f>
        <v>0</v>
      </c>
      <c r="M245" s="58"/>
      <c r="N245" s="47">
        <f>I245+J245+L245</f>
        <v>994700000</v>
      </c>
    </row>
    <row r="246" spans="2:14" ht="21" customHeight="1">
      <c r="B246" s="323"/>
      <c r="C246" s="323"/>
      <c r="D246" s="358"/>
      <c r="E246" s="359"/>
      <c r="F246" s="169" t="s">
        <v>472</v>
      </c>
      <c r="G246" s="420" t="s">
        <v>927</v>
      </c>
      <c r="H246" s="309" t="s">
        <v>473</v>
      </c>
      <c r="I246" s="295">
        <v>994700000</v>
      </c>
      <c r="J246" s="293">
        <v>0</v>
      </c>
      <c r="K246" s="295"/>
      <c r="L246" s="293">
        <v>0</v>
      </c>
      <c r="M246" s="295"/>
      <c r="N246" s="295">
        <f>I246+J246+L246</f>
        <v>994700000</v>
      </c>
    </row>
    <row r="247" spans="2:14" ht="21" customHeight="1">
      <c r="B247" s="323"/>
      <c r="C247" s="323"/>
      <c r="D247" s="358"/>
      <c r="E247" s="360"/>
      <c r="F247" s="169" t="s">
        <v>474</v>
      </c>
      <c r="G247" s="302"/>
      <c r="H247" s="310"/>
      <c r="I247" s="297"/>
      <c r="J247" s="294"/>
      <c r="K247" s="297"/>
      <c r="L247" s="294"/>
      <c r="M247" s="297"/>
      <c r="N247" s="297"/>
    </row>
    <row r="248" spans="2:14" ht="13.5">
      <c r="B248" s="323"/>
      <c r="C248" s="323"/>
      <c r="D248" s="358"/>
      <c r="E248" s="145" t="s">
        <v>475</v>
      </c>
      <c r="F248" s="169"/>
      <c r="G248" s="143"/>
      <c r="H248" s="9" t="s">
        <v>476</v>
      </c>
      <c r="I248" s="36">
        <f>I249</f>
        <v>408447000</v>
      </c>
      <c r="J248" s="36">
        <f>J249</f>
        <v>2836000000</v>
      </c>
      <c r="K248" s="36"/>
      <c r="L248" s="34">
        <f>L249</f>
        <v>0</v>
      </c>
      <c r="M248" s="34"/>
      <c r="N248" s="47">
        <f>I248+J248+L248</f>
        <v>3244447000</v>
      </c>
    </row>
    <row r="249" spans="2:14" ht="13.5">
      <c r="B249" s="323"/>
      <c r="C249" s="323"/>
      <c r="D249" s="358"/>
      <c r="E249" s="359"/>
      <c r="F249" s="169" t="s">
        <v>477</v>
      </c>
      <c r="G249" s="420" t="s">
        <v>928</v>
      </c>
      <c r="H249" s="311" t="s">
        <v>478</v>
      </c>
      <c r="I249" s="295">
        <v>408447000</v>
      </c>
      <c r="J249" s="295">
        <v>2836000000</v>
      </c>
      <c r="K249" s="295" t="s">
        <v>81</v>
      </c>
      <c r="L249" s="293">
        <v>0</v>
      </c>
      <c r="M249" s="295"/>
      <c r="N249" s="295">
        <f>I249+J249+L249</f>
        <v>3244447000</v>
      </c>
    </row>
    <row r="250" spans="2:14" ht="13.5">
      <c r="B250" s="323"/>
      <c r="C250" s="324"/>
      <c r="D250" s="321"/>
      <c r="E250" s="360"/>
      <c r="F250" s="169" t="s">
        <v>479</v>
      </c>
      <c r="G250" s="302"/>
      <c r="H250" s="313"/>
      <c r="I250" s="297"/>
      <c r="J250" s="297"/>
      <c r="K250" s="297"/>
      <c r="L250" s="294"/>
      <c r="M250" s="297"/>
      <c r="N250" s="297"/>
    </row>
    <row r="251" spans="2:14" ht="13.5">
      <c r="B251" s="323"/>
      <c r="C251" s="137" t="s">
        <v>82</v>
      </c>
      <c r="D251" s="74"/>
      <c r="E251" s="138"/>
      <c r="F251" s="101"/>
      <c r="G251" s="101"/>
      <c r="H251" s="9" t="s">
        <v>83</v>
      </c>
      <c r="I251" s="36">
        <f>I252</f>
        <v>142900000</v>
      </c>
      <c r="J251" s="34">
        <f>J252</f>
        <v>0</v>
      </c>
      <c r="K251" s="36"/>
      <c r="L251" s="34">
        <f>L252</f>
        <v>0</v>
      </c>
      <c r="M251" s="58"/>
      <c r="N251" s="47">
        <f aca="true" t="shared" si="14" ref="N251:N256">I251+J251+L251</f>
        <v>142900000</v>
      </c>
    </row>
    <row r="252" spans="2:14" ht="13.5">
      <c r="B252" s="323"/>
      <c r="C252" s="322"/>
      <c r="D252" s="137" t="s">
        <v>84</v>
      </c>
      <c r="E252" s="2"/>
      <c r="F252" s="138"/>
      <c r="G252" s="138"/>
      <c r="H252" s="9" t="s">
        <v>85</v>
      </c>
      <c r="I252" s="36">
        <f>I253+I255</f>
        <v>142900000</v>
      </c>
      <c r="J252" s="34">
        <f>J253+J255</f>
        <v>0</v>
      </c>
      <c r="K252" s="36"/>
      <c r="L252" s="34">
        <f>L253+L255</f>
        <v>0</v>
      </c>
      <c r="M252" s="58"/>
      <c r="N252" s="47">
        <f t="shared" si="14"/>
        <v>142900000</v>
      </c>
    </row>
    <row r="253" spans="2:14" ht="13.5">
      <c r="B253" s="323"/>
      <c r="C253" s="323"/>
      <c r="D253" s="320"/>
      <c r="E253" s="145" t="s">
        <v>480</v>
      </c>
      <c r="F253" s="137"/>
      <c r="G253" s="138"/>
      <c r="H253" s="14" t="s">
        <v>481</v>
      </c>
      <c r="I253" s="36">
        <f>I254</f>
        <v>120900000</v>
      </c>
      <c r="J253" s="34">
        <f>J254</f>
        <v>0</v>
      </c>
      <c r="K253" s="36"/>
      <c r="L253" s="34">
        <f>L254</f>
        <v>0</v>
      </c>
      <c r="M253" s="58"/>
      <c r="N253" s="47">
        <f t="shared" si="14"/>
        <v>120900000</v>
      </c>
    </row>
    <row r="254" spans="2:14" ht="41.25">
      <c r="B254" s="323"/>
      <c r="C254" s="323"/>
      <c r="D254" s="358"/>
      <c r="E254" s="145"/>
      <c r="F254" s="137" t="s">
        <v>482</v>
      </c>
      <c r="G254" s="190" t="s">
        <v>929</v>
      </c>
      <c r="H254" s="142" t="s">
        <v>483</v>
      </c>
      <c r="I254" s="153">
        <v>120900000</v>
      </c>
      <c r="J254" s="34">
        <v>0</v>
      </c>
      <c r="K254" s="203"/>
      <c r="L254" s="34">
        <v>0</v>
      </c>
      <c r="M254" s="158"/>
      <c r="N254" s="48">
        <f t="shared" si="14"/>
        <v>120900000</v>
      </c>
    </row>
    <row r="255" spans="2:14" ht="13.5">
      <c r="B255" s="323"/>
      <c r="C255" s="323"/>
      <c r="D255" s="358"/>
      <c r="E255" s="145" t="s">
        <v>484</v>
      </c>
      <c r="F255" s="137"/>
      <c r="G255" s="138"/>
      <c r="H255" s="14" t="s">
        <v>485</v>
      </c>
      <c r="I255" s="36">
        <f>I256</f>
        <v>22000000</v>
      </c>
      <c r="J255" s="34">
        <f>J256</f>
        <v>0</v>
      </c>
      <c r="K255" s="36"/>
      <c r="L255" s="34">
        <f>L256</f>
        <v>0</v>
      </c>
      <c r="M255" s="58"/>
      <c r="N255" s="47">
        <f t="shared" si="14"/>
        <v>22000000</v>
      </c>
    </row>
    <row r="256" spans="2:14" ht="54.75">
      <c r="B256" s="324"/>
      <c r="C256" s="324"/>
      <c r="D256" s="321"/>
      <c r="E256" s="145"/>
      <c r="F256" s="137" t="s">
        <v>486</v>
      </c>
      <c r="G256" s="190" t="s">
        <v>930</v>
      </c>
      <c r="H256" s="142" t="s">
        <v>487</v>
      </c>
      <c r="I256" s="153">
        <v>22000000</v>
      </c>
      <c r="J256" s="34">
        <v>0</v>
      </c>
      <c r="K256" s="203"/>
      <c r="L256" s="34">
        <v>0</v>
      </c>
      <c r="M256" s="158"/>
      <c r="N256" s="48">
        <f t="shared" si="14"/>
        <v>22000000</v>
      </c>
    </row>
    <row r="257" spans="2:14" ht="13.5" customHeight="1">
      <c r="B257" s="329" t="s">
        <v>97</v>
      </c>
      <c r="C257" s="330"/>
      <c r="D257" s="330"/>
      <c r="E257" s="330"/>
      <c r="F257" s="330"/>
      <c r="G257" s="330"/>
      <c r="H257" s="331"/>
      <c r="I257" s="35">
        <f>I258+I271+I276</f>
        <v>938050000</v>
      </c>
      <c r="J257" s="35">
        <f>J258+J271+J276</f>
        <v>0</v>
      </c>
      <c r="K257" s="35"/>
      <c r="L257" s="35">
        <f>L258+L271+L276</f>
        <v>0</v>
      </c>
      <c r="M257" s="42"/>
      <c r="N257" s="45">
        <f aca="true" t="shared" si="15" ref="N257:N262">I257+J257+L257</f>
        <v>938050000</v>
      </c>
    </row>
    <row r="258" spans="2:14" ht="13.5">
      <c r="B258" s="58">
        <v>3</v>
      </c>
      <c r="C258" s="58"/>
      <c r="D258" s="137"/>
      <c r="E258" s="18"/>
      <c r="F258" s="137"/>
      <c r="G258" s="137"/>
      <c r="H258" s="14" t="s">
        <v>86</v>
      </c>
      <c r="I258" s="34">
        <f>I259</f>
        <v>229000000</v>
      </c>
      <c r="J258" s="34">
        <f>J259</f>
        <v>0</v>
      </c>
      <c r="K258" s="34"/>
      <c r="L258" s="34">
        <f>L259</f>
        <v>0</v>
      </c>
      <c r="M258" s="158"/>
      <c r="N258" s="47">
        <f t="shared" si="15"/>
        <v>229000000</v>
      </c>
    </row>
    <row r="259" spans="2:14" ht="27">
      <c r="B259" s="322"/>
      <c r="C259" s="137" t="s">
        <v>87</v>
      </c>
      <c r="D259" s="2"/>
      <c r="E259" s="137"/>
      <c r="F259" s="101"/>
      <c r="G259" s="101"/>
      <c r="H259" s="14" t="s">
        <v>88</v>
      </c>
      <c r="I259" s="34">
        <f>I260</f>
        <v>229000000</v>
      </c>
      <c r="J259" s="34">
        <f>J260+J267+J269</f>
        <v>0</v>
      </c>
      <c r="K259" s="34"/>
      <c r="L259" s="34">
        <f>L260+L267+L269</f>
        <v>0</v>
      </c>
      <c r="M259" s="158"/>
      <c r="N259" s="47">
        <f t="shared" si="15"/>
        <v>229000000</v>
      </c>
    </row>
    <row r="260" spans="2:14" ht="13.5">
      <c r="B260" s="323"/>
      <c r="C260" s="322"/>
      <c r="D260" s="137" t="s">
        <v>89</v>
      </c>
      <c r="E260" s="2"/>
      <c r="F260" s="138"/>
      <c r="G260" s="138"/>
      <c r="H260" s="14" t="s">
        <v>90</v>
      </c>
      <c r="I260" s="34">
        <f>I261+I267+I269</f>
        <v>229000000</v>
      </c>
      <c r="J260" s="34">
        <f>J261+J267+J269</f>
        <v>0</v>
      </c>
      <c r="K260" s="34"/>
      <c r="L260" s="34">
        <f>L261+L267+L269</f>
        <v>0</v>
      </c>
      <c r="M260" s="58"/>
      <c r="N260" s="47">
        <f t="shared" si="15"/>
        <v>229000000</v>
      </c>
    </row>
    <row r="261" spans="2:14" ht="13.5">
      <c r="B261" s="323"/>
      <c r="C261" s="323"/>
      <c r="D261" s="306"/>
      <c r="E261" s="137" t="s">
        <v>488</v>
      </c>
      <c r="F261" s="169"/>
      <c r="G261" s="138"/>
      <c r="H261" s="14" t="s">
        <v>489</v>
      </c>
      <c r="I261" s="34">
        <f>I262+I266</f>
        <v>164100000</v>
      </c>
      <c r="J261" s="34">
        <f>J262+J266</f>
        <v>0</v>
      </c>
      <c r="K261" s="34"/>
      <c r="L261" s="34">
        <f>L262+L266</f>
        <v>0</v>
      </c>
      <c r="M261" s="34"/>
      <c r="N261" s="47">
        <f t="shared" si="15"/>
        <v>164100000</v>
      </c>
    </row>
    <row r="262" spans="2:14" ht="13.5">
      <c r="B262" s="323"/>
      <c r="C262" s="323"/>
      <c r="D262" s="325"/>
      <c r="E262" s="320"/>
      <c r="F262" s="169" t="s">
        <v>490</v>
      </c>
      <c r="G262" s="326" t="s">
        <v>931</v>
      </c>
      <c r="H262" s="309" t="s">
        <v>491</v>
      </c>
      <c r="I262" s="291">
        <v>67100000</v>
      </c>
      <c r="J262" s="291">
        <v>0</v>
      </c>
      <c r="K262" s="291"/>
      <c r="L262" s="291">
        <v>0</v>
      </c>
      <c r="M262" s="291"/>
      <c r="N262" s="291">
        <f t="shared" si="15"/>
        <v>67100000</v>
      </c>
    </row>
    <row r="263" spans="2:14" ht="13.5">
      <c r="B263" s="323"/>
      <c r="C263" s="323"/>
      <c r="D263" s="325"/>
      <c r="E263" s="358"/>
      <c r="F263" s="169" t="s">
        <v>492</v>
      </c>
      <c r="G263" s="327"/>
      <c r="H263" s="336"/>
      <c r="I263" s="305"/>
      <c r="J263" s="305"/>
      <c r="K263" s="305"/>
      <c r="L263" s="305"/>
      <c r="M263" s="305"/>
      <c r="N263" s="305"/>
    </row>
    <row r="264" spans="2:14" ht="13.5">
      <c r="B264" s="323"/>
      <c r="C264" s="323"/>
      <c r="D264" s="325"/>
      <c r="E264" s="358"/>
      <c r="F264" s="169" t="s">
        <v>493</v>
      </c>
      <c r="G264" s="327"/>
      <c r="H264" s="336"/>
      <c r="I264" s="305"/>
      <c r="J264" s="305"/>
      <c r="K264" s="305"/>
      <c r="L264" s="305"/>
      <c r="M264" s="305"/>
      <c r="N264" s="305"/>
    </row>
    <row r="265" spans="2:14" ht="13.5">
      <c r="B265" s="323"/>
      <c r="C265" s="323"/>
      <c r="D265" s="325"/>
      <c r="E265" s="358"/>
      <c r="F265" s="169" t="s">
        <v>494</v>
      </c>
      <c r="G265" s="328"/>
      <c r="H265" s="310"/>
      <c r="I265" s="292"/>
      <c r="J265" s="292"/>
      <c r="K265" s="292"/>
      <c r="L265" s="292"/>
      <c r="M265" s="292"/>
      <c r="N265" s="292"/>
    </row>
    <row r="266" spans="2:14" ht="27">
      <c r="B266" s="323"/>
      <c r="C266" s="323"/>
      <c r="D266" s="325"/>
      <c r="E266" s="321"/>
      <c r="F266" s="169" t="s">
        <v>495</v>
      </c>
      <c r="G266" s="141" t="s">
        <v>932</v>
      </c>
      <c r="H266" s="140" t="s">
        <v>496</v>
      </c>
      <c r="I266" s="133">
        <v>97000000</v>
      </c>
      <c r="J266" s="133">
        <v>0</v>
      </c>
      <c r="K266" s="160"/>
      <c r="L266" s="133">
        <v>0</v>
      </c>
      <c r="M266" s="158"/>
      <c r="N266" s="48">
        <f>I266+J266+L266</f>
        <v>97000000</v>
      </c>
    </row>
    <row r="267" spans="2:14" ht="27">
      <c r="B267" s="323"/>
      <c r="C267" s="323"/>
      <c r="D267" s="325"/>
      <c r="E267" s="137" t="s">
        <v>497</v>
      </c>
      <c r="F267" s="169"/>
      <c r="G267" s="138"/>
      <c r="H267" s="14" t="s">
        <v>498</v>
      </c>
      <c r="I267" s="34">
        <f>I268</f>
        <v>29700000</v>
      </c>
      <c r="J267" s="34">
        <f>J268</f>
        <v>0</v>
      </c>
      <c r="K267" s="34"/>
      <c r="L267" s="34">
        <f>L268</f>
        <v>0</v>
      </c>
      <c r="M267" s="58"/>
      <c r="N267" s="34">
        <f>I267+J267+L267</f>
        <v>29700000</v>
      </c>
    </row>
    <row r="268" spans="2:14" ht="27" customHeight="1">
      <c r="B268" s="323"/>
      <c r="C268" s="323"/>
      <c r="D268" s="325"/>
      <c r="E268" s="137"/>
      <c r="F268" s="169" t="s">
        <v>499</v>
      </c>
      <c r="G268" s="185" t="s">
        <v>933</v>
      </c>
      <c r="H268" s="132" t="s">
        <v>519</v>
      </c>
      <c r="I268" s="127">
        <v>29700000</v>
      </c>
      <c r="J268" s="34">
        <v>0</v>
      </c>
      <c r="K268" s="127"/>
      <c r="L268" s="34">
        <v>0</v>
      </c>
      <c r="M268" s="127"/>
      <c r="N268" s="127">
        <f>I268+J268+L268</f>
        <v>29700000</v>
      </c>
    </row>
    <row r="269" spans="2:14" ht="27">
      <c r="B269" s="323"/>
      <c r="C269" s="323"/>
      <c r="D269" s="325"/>
      <c r="E269" s="137" t="s">
        <v>500</v>
      </c>
      <c r="F269" s="169"/>
      <c r="G269" s="138"/>
      <c r="H269" s="14" t="s">
        <v>501</v>
      </c>
      <c r="I269" s="34">
        <f>I270</f>
        <v>35200000</v>
      </c>
      <c r="J269" s="133">
        <f>J270</f>
        <v>0</v>
      </c>
      <c r="K269" s="133"/>
      <c r="L269" s="133">
        <f>L270</f>
        <v>0</v>
      </c>
      <c r="M269" s="158"/>
      <c r="N269" s="133">
        <f aca="true" t="shared" si="16" ref="N269:N280">I269+J269+L269</f>
        <v>35200000</v>
      </c>
    </row>
    <row r="270" spans="2:14" ht="27">
      <c r="B270" s="324"/>
      <c r="C270" s="324"/>
      <c r="D270" s="307"/>
      <c r="E270" s="137"/>
      <c r="F270" s="169" t="s">
        <v>502</v>
      </c>
      <c r="G270" s="141" t="s">
        <v>931</v>
      </c>
      <c r="H270" s="140" t="s">
        <v>491</v>
      </c>
      <c r="I270" s="133">
        <v>35200000</v>
      </c>
      <c r="J270" s="133">
        <v>0</v>
      </c>
      <c r="K270" s="160"/>
      <c r="L270" s="133">
        <v>0</v>
      </c>
      <c r="M270" s="158"/>
      <c r="N270" s="133">
        <f>I270+J270+L270</f>
        <v>35200000</v>
      </c>
    </row>
    <row r="271" spans="2:14" ht="13.5">
      <c r="B271" s="58">
        <v>4</v>
      </c>
      <c r="C271" s="58"/>
      <c r="D271" s="137"/>
      <c r="E271" s="138"/>
      <c r="F271" s="137"/>
      <c r="G271" s="137"/>
      <c r="H271" s="14" t="s">
        <v>46</v>
      </c>
      <c r="I271" s="34">
        <f>I272</f>
        <v>35200000</v>
      </c>
      <c r="J271" s="34">
        <f aca="true" t="shared" si="17" ref="J271:L274">J272</f>
        <v>0</v>
      </c>
      <c r="K271" s="34"/>
      <c r="L271" s="34">
        <f t="shared" si="17"/>
        <v>0</v>
      </c>
      <c r="M271" s="58"/>
      <c r="N271" s="34">
        <f t="shared" si="16"/>
        <v>35200000</v>
      </c>
    </row>
    <row r="272" spans="2:14" ht="13.5">
      <c r="B272" s="322"/>
      <c r="C272" s="137" t="s">
        <v>47</v>
      </c>
      <c r="D272" s="2"/>
      <c r="E272" s="137"/>
      <c r="F272" s="101"/>
      <c r="G272" s="101"/>
      <c r="H272" s="14" t="s">
        <v>48</v>
      </c>
      <c r="I272" s="34">
        <f>I273</f>
        <v>35200000</v>
      </c>
      <c r="J272" s="34">
        <f t="shared" si="17"/>
        <v>0</v>
      </c>
      <c r="K272" s="34"/>
      <c r="L272" s="34">
        <f t="shared" si="17"/>
        <v>0</v>
      </c>
      <c r="M272" s="58"/>
      <c r="N272" s="34">
        <f t="shared" si="16"/>
        <v>35200000</v>
      </c>
    </row>
    <row r="273" spans="2:14" ht="13.5">
      <c r="B273" s="323"/>
      <c r="C273" s="322"/>
      <c r="D273" s="137" t="s">
        <v>91</v>
      </c>
      <c r="E273" s="2"/>
      <c r="F273" s="138"/>
      <c r="G273" s="138"/>
      <c r="H273" s="14" t="s">
        <v>92</v>
      </c>
      <c r="I273" s="34">
        <f>I274</f>
        <v>35200000</v>
      </c>
      <c r="J273" s="34">
        <f t="shared" si="17"/>
        <v>0</v>
      </c>
      <c r="K273" s="34"/>
      <c r="L273" s="34">
        <f t="shared" si="17"/>
        <v>0</v>
      </c>
      <c r="M273" s="58"/>
      <c r="N273" s="34">
        <f t="shared" si="16"/>
        <v>35200000</v>
      </c>
    </row>
    <row r="274" spans="2:14" ht="27">
      <c r="B274" s="323"/>
      <c r="C274" s="323"/>
      <c r="D274" s="306"/>
      <c r="E274" s="137" t="s">
        <v>503</v>
      </c>
      <c r="F274" s="169"/>
      <c r="G274" s="138"/>
      <c r="H274" s="14" t="s">
        <v>504</v>
      </c>
      <c r="I274" s="34">
        <f>I275</f>
        <v>35200000</v>
      </c>
      <c r="J274" s="34">
        <f t="shared" si="17"/>
        <v>0</v>
      </c>
      <c r="K274" s="34"/>
      <c r="L274" s="34">
        <f t="shared" si="17"/>
        <v>0</v>
      </c>
      <c r="M274" s="58"/>
      <c r="N274" s="34">
        <f t="shared" si="16"/>
        <v>35200000</v>
      </c>
    </row>
    <row r="275" spans="2:14" ht="27">
      <c r="B275" s="324"/>
      <c r="C275" s="324"/>
      <c r="D275" s="307"/>
      <c r="E275" s="137"/>
      <c r="F275" s="169" t="s">
        <v>505</v>
      </c>
      <c r="G275" s="141" t="s">
        <v>931</v>
      </c>
      <c r="H275" s="140" t="s">
        <v>491</v>
      </c>
      <c r="I275" s="133">
        <v>35200000</v>
      </c>
      <c r="J275" s="133">
        <v>0</v>
      </c>
      <c r="K275" s="160"/>
      <c r="L275" s="133">
        <v>0</v>
      </c>
      <c r="M275" s="158"/>
      <c r="N275" s="34">
        <f>I275+J275+L275</f>
        <v>35200000</v>
      </c>
    </row>
    <row r="276" spans="2:14" ht="13.5">
      <c r="B276" s="58">
        <v>5</v>
      </c>
      <c r="C276" s="58"/>
      <c r="D276" s="137"/>
      <c r="E276" s="138"/>
      <c r="F276" s="137"/>
      <c r="G276" s="137"/>
      <c r="H276" s="14" t="s">
        <v>14</v>
      </c>
      <c r="I276" s="34">
        <f>I277</f>
        <v>673850000</v>
      </c>
      <c r="J276" s="34">
        <f aca="true" t="shared" si="18" ref="J276:L279">J277</f>
        <v>0</v>
      </c>
      <c r="K276" s="34"/>
      <c r="L276" s="34">
        <f t="shared" si="18"/>
        <v>0</v>
      </c>
      <c r="M276" s="158"/>
      <c r="N276" s="47">
        <f t="shared" si="16"/>
        <v>673850000</v>
      </c>
    </row>
    <row r="277" spans="2:14" ht="27">
      <c r="B277" s="322"/>
      <c r="C277" s="137" t="s">
        <v>15</v>
      </c>
      <c r="D277" s="2"/>
      <c r="E277" s="137"/>
      <c r="F277" s="101"/>
      <c r="G277" s="101"/>
      <c r="H277" s="14" t="s">
        <v>16</v>
      </c>
      <c r="I277" s="34">
        <f>I278+I282</f>
        <v>673850000</v>
      </c>
      <c r="J277" s="34">
        <f t="shared" si="18"/>
        <v>0</v>
      </c>
      <c r="K277" s="34"/>
      <c r="L277" s="34">
        <f t="shared" si="18"/>
        <v>0</v>
      </c>
      <c r="M277" s="158"/>
      <c r="N277" s="47">
        <f t="shared" si="16"/>
        <v>673850000</v>
      </c>
    </row>
    <row r="278" spans="2:14" ht="16.5" customHeight="1">
      <c r="B278" s="323"/>
      <c r="C278" s="322"/>
      <c r="D278" s="137" t="s">
        <v>93</v>
      </c>
      <c r="E278" s="2"/>
      <c r="F278" s="138"/>
      <c r="G278" s="138"/>
      <c r="H278" s="14" t="s">
        <v>94</v>
      </c>
      <c r="I278" s="34">
        <f>I279</f>
        <v>37400000</v>
      </c>
      <c r="J278" s="34">
        <f t="shared" si="18"/>
        <v>0</v>
      </c>
      <c r="K278" s="34"/>
      <c r="L278" s="34">
        <f t="shared" si="18"/>
        <v>0</v>
      </c>
      <c r="M278" s="58"/>
      <c r="N278" s="47">
        <f t="shared" si="16"/>
        <v>37400000</v>
      </c>
    </row>
    <row r="279" spans="2:14" ht="16.5" customHeight="1">
      <c r="B279" s="323"/>
      <c r="C279" s="323"/>
      <c r="D279" s="320"/>
      <c r="E279" s="135" t="s">
        <v>506</v>
      </c>
      <c r="F279" s="169"/>
      <c r="G279" s="138"/>
      <c r="H279" s="14" t="s">
        <v>507</v>
      </c>
      <c r="I279" s="34">
        <f>I280</f>
        <v>37400000</v>
      </c>
      <c r="J279" s="34">
        <f t="shared" si="18"/>
        <v>0</v>
      </c>
      <c r="K279" s="34"/>
      <c r="L279" s="34">
        <f t="shared" si="18"/>
        <v>0</v>
      </c>
      <c r="M279" s="58"/>
      <c r="N279" s="47">
        <f t="shared" si="16"/>
        <v>37400000</v>
      </c>
    </row>
    <row r="280" spans="2:14" ht="21" customHeight="1">
      <c r="B280" s="323"/>
      <c r="C280" s="323"/>
      <c r="D280" s="358"/>
      <c r="E280" s="320"/>
      <c r="F280" s="169" t="s">
        <v>508</v>
      </c>
      <c r="G280" s="326" t="s">
        <v>934</v>
      </c>
      <c r="H280" s="309" t="s">
        <v>509</v>
      </c>
      <c r="I280" s="291">
        <v>37400000</v>
      </c>
      <c r="J280" s="291">
        <v>0</v>
      </c>
      <c r="K280" s="291"/>
      <c r="L280" s="291">
        <v>0</v>
      </c>
      <c r="M280" s="291"/>
      <c r="N280" s="291">
        <f t="shared" si="16"/>
        <v>37400000</v>
      </c>
    </row>
    <row r="281" spans="2:14" ht="16.5" customHeight="1">
      <c r="B281" s="323"/>
      <c r="C281" s="323"/>
      <c r="D281" s="321"/>
      <c r="E281" s="321"/>
      <c r="F281" s="169" t="s">
        <v>510</v>
      </c>
      <c r="G281" s="328"/>
      <c r="H281" s="310"/>
      <c r="I281" s="292"/>
      <c r="J281" s="292"/>
      <c r="K281" s="292"/>
      <c r="L281" s="292"/>
      <c r="M281" s="292"/>
      <c r="N281" s="292"/>
    </row>
    <row r="282" spans="2:14" ht="16.5" customHeight="1">
      <c r="B282" s="323"/>
      <c r="C282" s="323"/>
      <c r="D282" s="137" t="s">
        <v>95</v>
      </c>
      <c r="E282" s="138"/>
      <c r="F282" s="138"/>
      <c r="G282" s="138"/>
      <c r="H282" s="14" t="s">
        <v>96</v>
      </c>
      <c r="I282" s="34">
        <f>I283+I286+I289+I292</f>
        <v>636450000</v>
      </c>
      <c r="J282" s="34">
        <f>J283</f>
        <v>0</v>
      </c>
      <c r="K282" s="34"/>
      <c r="L282" s="34">
        <f>L283+L286</f>
        <v>0</v>
      </c>
      <c r="M282" s="58"/>
      <c r="N282" s="47">
        <f>I282+J282+L282</f>
        <v>636450000</v>
      </c>
    </row>
    <row r="283" spans="2:14" ht="16.5" customHeight="1">
      <c r="B283" s="323"/>
      <c r="C283" s="323"/>
      <c r="D283" s="320"/>
      <c r="E283" s="137" t="s">
        <v>511</v>
      </c>
      <c r="F283" s="169"/>
      <c r="G283" s="143"/>
      <c r="H283" s="9" t="s">
        <v>512</v>
      </c>
      <c r="I283" s="34">
        <f>I284</f>
        <v>27500000</v>
      </c>
      <c r="J283" s="34">
        <f>J284</f>
        <v>0</v>
      </c>
      <c r="K283" s="34"/>
      <c r="L283" s="34">
        <f>L284</f>
        <v>0</v>
      </c>
      <c r="M283" s="58"/>
      <c r="N283" s="47">
        <f>I283+J283+L283</f>
        <v>27500000</v>
      </c>
    </row>
    <row r="284" spans="2:14" ht="19.5" customHeight="1">
      <c r="B284" s="323"/>
      <c r="C284" s="323"/>
      <c r="D284" s="358"/>
      <c r="E284" s="320"/>
      <c r="F284" s="169" t="s">
        <v>513</v>
      </c>
      <c r="G284" s="326" t="s">
        <v>935</v>
      </c>
      <c r="H284" s="309" t="s">
        <v>514</v>
      </c>
      <c r="I284" s="291">
        <v>27500000</v>
      </c>
      <c r="J284" s="291">
        <v>0</v>
      </c>
      <c r="K284" s="291"/>
      <c r="L284" s="291"/>
      <c r="M284" s="291"/>
      <c r="N284" s="291">
        <f>I284+J284+L284</f>
        <v>27500000</v>
      </c>
    </row>
    <row r="285" spans="2:14" ht="14.25" customHeight="1">
      <c r="B285" s="323"/>
      <c r="C285" s="323"/>
      <c r="D285" s="358"/>
      <c r="E285" s="321"/>
      <c r="F285" s="169" t="s">
        <v>515</v>
      </c>
      <c r="G285" s="328"/>
      <c r="H285" s="310"/>
      <c r="I285" s="292"/>
      <c r="J285" s="292"/>
      <c r="K285" s="292"/>
      <c r="L285" s="292"/>
      <c r="M285" s="292"/>
      <c r="N285" s="292"/>
    </row>
    <row r="286" spans="2:14" ht="16.5" customHeight="1">
      <c r="B286" s="323"/>
      <c r="C286" s="323"/>
      <c r="D286" s="358"/>
      <c r="E286" s="137" t="s">
        <v>516</v>
      </c>
      <c r="F286" s="137"/>
      <c r="G286" s="189"/>
      <c r="H286" s="79" t="s">
        <v>517</v>
      </c>
      <c r="I286" s="34">
        <f>I287+I288</f>
        <v>391250000</v>
      </c>
      <c r="J286" s="34">
        <f>J287+J288</f>
        <v>0</v>
      </c>
      <c r="K286" s="34"/>
      <c r="L286" s="34">
        <f>L287+L288</f>
        <v>0</v>
      </c>
      <c r="M286" s="58"/>
      <c r="N286" s="47">
        <f>I286+J286+L286</f>
        <v>391250000</v>
      </c>
    </row>
    <row r="287" spans="2:14" ht="27">
      <c r="B287" s="323"/>
      <c r="C287" s="323"/>
      <c r="D287" s="358"/>
      <c r="E287" s="320"/>
      <c r="F287" s="93" t="s">
        <v>518</v>
      </c>
      <c r="G287" s="185" t="s">
        <v>933</v>
      </c>
      <c r="H287" s="140" t="s">
        <v>519</v>
      </c>
      <c r="I287" s="133">
        <v>89300000</v>
      </c>
      <c r="J287" s="133">
        <v>0</v>
      </c>
      <c r="K287" s="160"/>
      <c r="L287" s="133">
        <v>0</v>
      </c>
      <c r="M287" s="158"/>
      <c r="N287" s="47">
        <f>I287+J287+L287</f>
        <v>89300000</v>
      </c>
    </row>
    <row r="288" spans="2:14" ht="59.25" customHeight="1">
      <c r="B288" s="323"/>
      <c r="C288" s="323"/>
      <c r="D288" s="358"/>
      <c r="E288" s="321"/>
      <c r="F288" s="169" t="s">
        <v>520</v>
      </c>
      <c r="G288" s="141" t="s">
        <v>936</v>
      </c>
      <c r="H288" s="140" t="s">
        <v>521</v>
      </c>
      <c r="I288" s="133">
        <v>301950000</v>
      </c>
      <c r="J288" s="133">
        <v>0</v>
      </c>
      <c r="K288" s="160"/>
      <c r="L288" s="133">
        <v>0</v>
      </c>
      <c r="M288" s="158"/>
      <c r="N288" s="47">
        <f>I288+J288+L288</f>
        <v>301950000</v>
      </c>
    </row>
    <row r="289" spans="2:14" ht="27">
      <c r="B289" s="323"/>
      <c r="C289" s="323"/>
      <c r="D289" s="358"/>
      <c r="E289" s="137" t="s">
        <v>522</v>
      </c>
      <c r="F289" s="137"/>
      <c r="G289" s="189"/>
      <c r="H289" s="79" t="s">
        <v>523</v>
      </c>
      <c r="I289" s="34">
        <f>I290</f>
        <v>29700000</v>
      </c>
      <c r="J289" s="34">
        <f>J290</f>
        <v>0</v>
      </c>
      <c r="K289" s="34"/>
      <c r="L289" s="34">
        <f>L290</f>
        <v>0</v>
      </c>
      <c r="M289" s="58"/>
      <c r="N289" s="47">
        <f>I289+J289+L289</f>
        <v>29700000</v>
      </c>
    </row>
    <row r="290" spans="2:14" ht="12.75" customHeight="1">
      <c r="B290" s="323"/>
      <c r="C290" s="323"/>
      <c r="D290" s="358"/>
      <c r="E290" s="320"/>
      <c r="F290" s="169" t="s">
        <v>524</v>
      </c>
      <c r="G290" s="326" t="s">
        <v>937</v>
      </c>
      <c r="H290" s="309" t="s">
        <v>525</v>
      </c>
      <c r="I290" s="291">
        <v>29700000</v>
      </c>
      <c r="J290" s="291">
        <v>0</v>
      </c>
      <c r="K290" s="291"/>
      <c r="L290" s="291">
        <v>0</v>
      </c>
      <c r="M290" s="291"/>
      <c r="N290" s="291">
        <f>I290+J290+L290</f>
        <v>29700000</v>
      </c>
    </row>
    <row r="291" spans="2:14" ht="12.75" customHeight="1">
      <c r="B291" s="323"/>
      <c r="C291" s="323"/>
      <c r="D291" s="358"/>
      <c r="E291" s="321"/>
      <c r="F291" s="169" t="s">
        <v>526</v>
      </c>
      <c r="G291" s="328"/>
      <c r="H291" s="310"/>
      <c r="I291" s="292"/>
      <c r="J291" s="292"/>
      <c r="K291" s="292"/>
      <c r="L291" s="292"/>
      <c r="M291" s="292"/>
      <c r="N291" s="292"/>
    </row>
    <row r="292" spans="2:14" ht="13.5">
      <c r="B292" s="323"/>
      <c r="C292" s="323"/>
      <c r="D292" s="358"/>
      <c r="E292" s="137" t="s">
        <v>527</v>
      </c>
      <c r="F292" s="137"/>
      <c r="G292" s="189"/>
      <c r="H292" s="79" t="s">
        <v>528</v>
      </c>
      <c r="I292" s="34">
        <f>I293+I294+I296</f>
        <v>188000000</v>
      </c>
      <c r="J292" s="34">
        <f>J293+J294+J296</f>
        <v>0</v>
      </c>
      <c r="K292" s="34"/>
      <c r="L292" s="34">
        <f>L293+L294+L296</f>
        <v>0</v>
      </c>
      <c r="M292" s="58"/>
      <c r="N292" s="47">
        <f>I292+J292+L292</f>
        <v>188000000</v>
      </c>
    </row>
    <row r="293" spans="2:14" ht="41.25">
      <c r="B293" s="323"/>
      <c r="C293" s="323"/>
      <c r="D293" s="358"/>
      <c r="E293" s="320"/>
      <c r="F293" s="169" t="s">
        <v>529</v>
      </c>
      <c r="G293" s="141" t="s">
        <v>938</v>
      </c>
      <c r="H293" s="140" t="s">
        <v>530</v>
      </c>
      <c r="I293" s="133">
        <v>43450000</v>
      </c>
      <c r="J293" s="133">
        <v>0</v>
      </c>
      <c r="K293" s="160"/>
      <c r="L293" s="133">
        <v>0</v>
      </c>
      <c r="M293" s="158"/>
      <c r="N293" s="48">
        <f>I293+J293+L293</f>
        <v>43450000</v>
      </c>
    </row>
    <row r="294" spans="2:16" s="124" customFormat="1" ht="25.5" customHeight="1">
      <c r="B294" s="323"/>
      <c r="C294" s="323"/>
      <c r="D294" s="358"/>
      <c r="E294" s="358"/>
      <c r="F294" s="169" t="s">
        <v>531</v>
      </c>
      <c r="G294" s="326" t="s">
        <v>939</v>
      </c>
      <c r="H294" s="309" t="s">
        <v>532</v>
      </c>
      <c r="I294" s="291">
        <v>44550000</v>
      </c>
      <c r="J294" s="291">
        <v>0</v>
      </c>
      <c r="K294" s="291"/>
      <c r="L294" s="291">
        <v>0</v>
      </c>
      <c r="M294" s="291"/>
      <c r="N294" s="291">
        <f>I294+J294+L294</f>
        <v>44550000</v>
      </c>
      <c r="O294" s="282"/>
      <c r="P294" s="282"/>
    </row>
    <row r="295" spans="2:16" s="124" customFormat="1" ht="18.75" customHeight="1">
      <c r="B295" s="323"/>
      <c r="C295" s="323"/>
      <c r="D295" s="358"/>
      <c r="E295" s="358"/>
      <c r="F295" s="169" t="s">
        <v>533</v>
      </c>
      <c r="G295" s="328"/>
      <c r="H295" s="310"/>
      <c r="I295" s="292"/>
      <c r="J295" s="292"/>
      <c r="K295" s="292"/>
      <c r="L295" s="292"/>
      <c r="M295" s="292"/>
      <c r="N295" s="292"/>
      <c r="O295" s="282"/>
      <c r="P295" s="282"/>
    </row>
    <row r="296" spans="2:14" ht="27">
      <c r="B296" s="324"/>
      <c r="C296" s="324"/>
      <c r="D296" s="321"/>
      <c r="E296" s="321"/>
      <c r="F296" s="169" t="s">
        <v>534</v>
      </c>
      <c r="G296" s="141" t="s">
        <v>940</v>
      </c>
      <c r="H296" s="140" t="s">
        <v>535</v>
      </c>
      <c r="I296" s="133">
        <v>100000000</v>
      </c>
      <c r="J296" s="133">
        <v>0</v>
      </c>
      <c r="K296" s="160"/>
      <c r="L296" s="133">
        <v>0</v>
      </c>
      <c r="M296" s="158"/>
      <c r="N296" s="48">
        <f>I296+J296+L296</f>
        <v>100000000</v>
      </c>
    </row>
    <row r="297" spans="2:14" ht="13.5" customHeight="1">
      <c r="B297" s="329" t="s">
        <v>108</v>
      </c>
      <c r="C297" s="330"/>
      <c r="D297" s="330"/>
      <c r="E297" s="330"/>
      <c r="F297" s="330"/>
      <c r="G297" s="330"/>
      <c r="H297" s="331"/>
      <c r="I297" s="32">
        <f>I298</f>
        <v>2476245000</v>
      </c>
      <c r="J297" s="32">
        <f>J298</f>
        <v>2598403872.64</v>
      </c>
      <c r="K297" s="32"/>
      <c r="L297" s="32">
        <f>L298</f>
        <v>1957162500</v>
      </c>
      <c r="M297" s="42"/>
      <c r="N297" s="45">
        <f aca="true" t="shared" si="19" ref="N297:N302">I297+J297+L297</f>
        <v>7031811372.639999</v>
      </c>
    </row>
    <row r="298" spans="2:14" ht="13.5">
      <c r="B298" s="58">
        <v>3</v>
      </c>
      <c r="C298" s="58"/>
      <c r="D298" s="137"/>
      <c r="E298" s="18"/>
      <c r="F298" s="137"/>
      <c r="G298" s="137"/>
      <c r="H298" s="14" t="s">
        <v>98</v>
      </c>
      <c r="I298" s="37">
        <f>I299</f>
        <v>2476245000</v>
      </c>
      <c r="J298" s="37">
        <f>J299</f>
        <v>2598403872.64</v>
      </c>
      <c r="K298" s="37"/>
      <c r="L298" s="37">
        <f>L299</f>
        <v>1957162500</v>
      </c>
      <c r="M298" s="58"/>
      <c r="N298" s="47">
        <f t="shared" si="19"/>
        <v>7031811372.639999</v>
      </c>
    </row>
    <row r="299" spans="2:14" ht="15" customHeight="1">
      <c r="B299" s="322"/>
      <c r="C299" s="137" t="s">
        <v>99</v>
      </c>
      <c r="D299" s="2"/>
      <c r="E299" s="137"/>
      <c r="F299" s="101"/>
      <c r="G299" s="101"/>
      <c r="H299" s="14" t="s">
        <v>100</v>
      </c>
      <c r="I299" s="37">
        <f>I300+I309+I327</f>
        <v>2476245000</v>
      </c>
      <c r="J299" s="37">
        <f>J300+J309+J327</f>
        <v>2598403872.64</v>
      </c>
      <c r="K299" s="37">
        <f>K300+K309+K327</f>
        <v>0</v>
      </c>
      <c r="L299" s="37">
        <f>L300+L309+L327</f>
        <v>1957162500</v>
      </c>
      <c r="M299" s="58"/>
      <c r="N299" s="47">
        <f t="shared" si="19"/>
        <v>7031811372.639999</v>
      </c>
    </row>
    <row r="300" spans="2:17" ht="27">
      <c r="B300" s="323"/>
      <c r="C300" s="322"/>
      <c r="D300" s="137" t="s">
        <v>101</v>
      </c>
      <c r="E300" s="2"/>
      <c r="F300" s="138"/>
      <c r="G300" s="138"/>
      <c r="H300" s="14" t="s">
        <v>102</v>
      </c>
      <c r="I300" s="34">
        <f>I301</f>
        <v>664600000</v>
      </c>
      <c r="J300" s="34">
        <f aca="true" t="shared" si="20" ref="J300:L301">J301</f>
        <v>283403872.64</v>
      </c>
      <c r="K300" s="34"/>
      <c r="L300" s="34">
        <f t="shared" si="20"/>
        <v>0</v>
      </c>
      <c r="M300" s="58"/>
      <c r="N300" s="47">
        <f t="shared" si="19"/>
        <v>948003872.64</v>
      </c>
      <c r="P300" s="282"/>
      <c r="Q300" s="124"/>
    </row>
    <row r="301" spans="2:17" ht="27">
      <c r="B301" s="323"/>
      <c r="C301" s="323"/>
      <c r="D301" s="306"/>
      <c r="E301" s="137" t="s">
        <v>536</v>
      </c>
      <c r="F301" s="137"/>
      <c r="G301" s="138"/>
      <c r="H301" s="14" t="s">
        <v>537</v>
      </c>
      <c r="I301" s="34">
        <f>I302</f>
        <v>664600000</v>
      </c>
      <c r="J301" s="34">
        <f t="shared" si="20"/>
        <v>283403872.64</v>
      </c>
      <c r="K301" s="34"/>
      <c r="L301" s="34">
        <f t="shared" si="20"/>
        <v>0</v>
      </c>
      <c r="M301" s="58"/>
      <c r="N301" s="47">
        <f t="shared" si="19"/>
        <v>948003872.64</v>
      </c>
      <c r="P301" s="282"/>
      <c r="Q301" s="124"/>
    </row>
    <row r="302" spans="2:17" ht="13.5">
      <c r="B302" s="323"/>
      <c r="C302" s="323"/>
      <c r="D302" s="325"/>
      <c r="E302" s="320"/>
      <c r="F302" s="169" t="s">
        <v>538</v>
      </c>
      <c r="G302" s="326" t="s">
        <v>941</v>
      </c>
      <c r="H302" s="311" t="s">
        <v>539</v>
      </c>
      <c r="I302" s="291">
        <v>664600000</v>
      </c>
      <c r="J302" s="291">
        <v>283403872.64</v>
      </c>
      <c r="K302" s="291" t="s">
        <v>103</v>
      </c>
      <c r="L302" s="291">
        <v>0</v>
      </c>
      <c r="M302" s="291"/>
      <c r="N302" s="291">
        <f t="shared" si="19"/>
        <v>948003872.64</v>
      </c>
      <c r="P302" s="283"/>
      <c r="Q302" s="124"/>
    </row>
    <row r="303" spans="2:17" ht="13.5">
      <c r="B303" s="323"/>
      <c r="C303" s="323"/>
      <c r="D303" s="325"/>
      <c r="E303" s="358"/>
      <c r="F303" s="169" t="s">
        <v>540</v>
      </c>
      <c r="G303" s="327"/>
      <c r="H303" s="312"/>
      <c r="I303" s="305"/>
      <c r="J303" s="305"/>
      <c r="K303" s="305"/>
      <c r="L303" s="305"/>
      <c r="M303" s="305"/>
      <c r="N303" s="305"/>
      <c r="P303" s="282"/>
      <c r="Q303" s="124"/>
    </row>
    <row r="304" spans="2:17" ht="13.5">
      <c r="B304" s="323"/>
      <c r="C304" s="323"/>
      <c r="D304" s="325"/>
      <c r="E304" s="358"/>
      <c r="F304" s="169" t="s">
        <v>541</v>
      </c>
      <c r="G304" s="327"/>
      <c r="H304" s="312"/>
      <c r="I304" s="305"/>
      <c r="J304" s="305"/>
      <c r="K304" s="305"/>
      <c r="L304" s="305"/>
      <c r="M304" s="305"/>
      <c r="N304" s="305"/>
      <c r="P304" s="282"/>
      <c r="Q304" s="124"/>
    </row>
    <row r="305" spans="2:14" ht="13.5">
      <c r="B305" s="323"/>
      <c r="C305" s="323"/>
      <c r="D305" s="325"/>
      <c r="E305" s="358"/>
      <c r="F305" s="169" t="s">
        <v>542</v>
      </c>
      <c r="G305" s="327"/>
      <c r="H305" s="312"/>
      <c r="I305" s="305"/>
      <c r="J305" s="305"/>
      <c r="K305" s="305"/>
      <c r="L305" s="305"/>
      <c r="M305" s="305"/>
      <c r="N305" s="305"/>
    </row>
    <row r="306" spans="2:14" ht="13.5">
      <c r="B306" s="323"/>
      <c r="C306" s="323"/>
      <c r="D306" s="325"/>
      <c r="E306" s="358"/>
      <c r="F306" s="169" t="s">
        <v>1059</v>
      </c>
      <c r="G306" s="327"/>
      <c r="H306" s="312"/>
      <c r="I306" s="305"/>
      <c r="J306" s="305"/>
      <c r="K306" s="305"/>
      <c r="L306" s="305"/>
      <c r="M306" s="305"/>
      <c r="N306" s="305"/>
    </row>
    <row r="307" spans="2:14" ht="13.5">
      <c r="B307" s="323"/>
      <c r="C307" s="323"/>
      <c r="D307" s="325"/>
      <c r="E307" s="358"/>
      <c r="F307" s="169" t="s">
        <v>543</v>
      </c>
      <c r="G307" s="327"/>
      <c r="H307" s="312"/>
      <c r="I307" s="305"/>
      <c r="J307" s="305"/>
      <c r="K307" s="305"/>
      <c r="L307" s="305"/>
      <c r="M307" s="305"/>
      <c r="N307" s="305"/>
    </row>
    <row r="308" spans="2:14" ht="13.5">
      <c r="B308" s="323"/>
      <c r="C308" s="323"/>
      <c r="D308" s="307"/>
      <c r="E308" s="321"/>
      <c r="F308" s="169" t="s">
        <v>544</v>
      </c>
      <c r="G308" s="328"/>
      <c r="H308" s="313"/>
      <c r="I308" s="292"/>
      <c r="J308" s="292"/>
      <c r="K308" s="292"/>
      <c r="L308" s="292"/>
      <c r="M308" s="292"/>
      <c r="N308" s="292"/>
    </row>
    <row r="309" spans="2:14" ht="13.5">
      <c r="B309" s="323"/>
      <c r="C309" s="323"/>
      <c r="D309" s="137" t="s">
        <v>104</v>
      </c>
      <c r="E309" s="138"/>
      <c r="F309" s="138"/>
      <c r="G309" s="138"/>
      <c r="H309" s="14" t="s">
        <v>105</v>
      </c>
      <c r="I309" s="34">
        <f>I310+I312+I316+I323+I325</f>
        <v>679945000</v>
      </c>
      <c r="J309" s="34">
        <f>J310+J312+J316+J323+J325</f>
        <v>0</v>
      </c>
      <c r="K309" s="34"/>
      <c r="L309" s="34">
        <f>L310+L312+L316+L323+L325</f>
        <v>1957162500</v>
      </c>
      <c r="M309" s="104"/>
      <c r="N309" s="47">
        <f>I309+J309+L309</f>
        <v>2637107500</v>
      </c>
    </row>
    <row r="310" spans="2:14" ht="13.5">
      <c r="B310" s="323"/>
      <c r="C310" s="323"/>
      <c r="D310" s="320"/>
      <c r="E310" s="137" t="s">
        <v>545</v>
      </c>
      <c r="F310" s="137"/>
      <c r="G310" s="138"/>
      <c r="H310" s="14" t="s">
        <v>546</v>
      </c>
      <c r="I310" s="34">
        <f>I311</f>
        <v>0</v>
      </c>
      <c r="J310" s="34">
        <f>J311</f>
        <v>0</v>
      </c>
      <c r="K310" s="34"/>
      <c r="L310" s="34">
        <f>L311</f>
        <v>957162500</v>
      </c>
      <c r="M310" s="104"/>
      <c r="N310" s="47">
        <f>I310+J310+L310</f>
        <v>957162500</v>
      </c>
    </row>
    <row r="311" spans="2:14" ht="41.25">
      <c r="B311" s="323"/>
      <c r="C311" s="323"/>
      <c r="D311" s="358"/>
      <c r="E311" s="137"/>
      <c r="F311" s="169" t="s">
        <v>547</v>
      </c>
      <c r="G311" s="141" t="s">
        <v>942</v>
      </c>
      <c r="H311" s="142" t="s">
        <v>548</v>
      </c>
      <c r="I311" s="154">
        <v>0</v>
      </c>
      <c r="J311" s="154">
        <v>0</v>
      </c>
      <c r="K311" s="12"/>
      <c r="L311" s="40">
        <v>957162500</v>
      </c>
      <c r="M311" s="159" t="s">
        <v>106</v>
      </c>
      <c r="N311" s="48">
        <f>I311+J311+L311</f>
        <v>957162500</v>
      </c>
    </row>
    <row r="312" spans="2:14" ht="13.5">
      <c r="B312" s="323"/>
      <c r="C312" s="323"/>
      <c r="D312" s="358"/>
      <c r="E312" s="137" t="s">
        <v>549</v>
      </c>
      <c r="F312" s="169"/>
      <c r="G312" s="143"/>
      <c r="H312" s="9" t="s">
        <v>550</v>
      </c>
      <c r="I312" s="103">
        <f>I313</f>
        <v>0</v>
      </c>
      <c r="J312" s="103">
        <f>J313</f>
        <v>0</v>
      </c>
      <c r="K312" s="103"/>
      <c r="L312" s="34">
        <f>L313</f>
        <v>300000000</v>
      </c>
      <c r="M312" s="104"/>
      <c r="N312" s="47">
        <f>I312+J312+L312</f>
        <v>300000000</v>
      </c>
    </row>
    <row r="313" spans="2:14" ht="13.5">
      <c r="B313" s="323"/>
      <c r="C313" s="323"/>
      <c r="D313" s="358"/>
      <c r="E313" s="320"/>
      <c r="F313" s="169" t="s">
        <v>551</v>
      </c>
      <c r="G313" s="326" t="s">
        <v>943</v>
      </c>
      <c r="H313" s="311" t="s">
        <v>552</v>
      </c>
      <c r="I313" s="355">
        <v>0</v>
      </c>
      <c r="J313" s="291">
        <v>0</v>
      </c>
      <c r="K313" s="355"/>
      <c r="L313" s="291">
        <v>300000000</v>
      </c>
      <c r="M313" s="355" t="s">
        <v>106</v>
      </c>
      <c r="N313" s="355">
        <f>I313+J313+L313</f>
        <v>300000000</v>
      </c>
    </row>
    <row r="314" spans="2:14" ht="13.5">
      <c r="B314" s="323"/>
      <c r="C314" s="323"/>
      <c r="D314" s="358"/>
      <c r="E314" s="358"/>
      <c r="F314" s="169" t="s">
        <v>553</v>
      </c>
      <c r="G314" s="327"/>
      <c r="H314" s="312"/>
      <c r="I314" s="356"/>
      <c r="J314" s="305"/>
      <c r="K314" s="356"/>
      <c r="L314" s="305"/>
      <c r="M314" s="356"/>
      <c r="N314" s="356"/>
    </row>
    <row r="315" spans="2:14" ht="13.5">
      <c r="B315" s="323"/>
      <c r="C315" s="323"/>
      <c r="D315" s="358"/>
      <c r="E315" s="321"/>
      <c r="F315" s="169" t="s">
        <v>554</v>
      </c>
      <c r="G315" s="328"/>
      <c r="H315" s="313"/>
      <c r="I315" s="357"/>
      <c r="J315" s="292"/>
      <c r="K315" s="357"/>
      <c r="L315" s="292"/>
      <c r="M315" s="357"/>
      <c r="N315" s="357"/>
    </row>
    <row r="316" spans="2:14" ht="27">
      <c r="B316" s="323"/>
      <c r="C316" s="323"/>
      <c r="D316" s="358"/>
      <c r="E316" s="137" t="s">
        <v>555</v>
      </c>
      <c r="F316" s="169"/>
      <c r="G316" s="141"/>
      <c r="H316" s="9" t="s">
        <v>556</v>
      </c>
      <c r="I316" s="103">
        <f>I317</f>
        <v>0</v>
      </c>
      <c r="J316" s="103">
        <f>J317</f>
        <v>0</v>
      </c>
      <c r="K316" s="103"/>
      <c r="L316" s="34">
        <f>L317</f>
        <v>300000000</v>
      </c>
      <c r="M316" s="104"/>
      <c r="N316" s="47">
        <f>I316+J316+L316</f>
        <v>300000000</v>
      </c>
    </row>
    <row r="317" spans="2:14" ht="13.5">
      <c r="B317" s="323"/>
      <c r="C317" s="323"/>
      <c r="D317" s="358"/>
      <c r="E317" s="320"/>
      <c r="F317" s="169" t="s">
        <v>557</v>
      </c>
      <c r="G317" s="326" t="s">
        <v>944</v>
      </c>
      <c r="H317" s="311" t="s">
        <v>1060</v>
      </c>
      <c r="I317" s="355">
        <v>0</v>
      </c>
      <c r="J317" s="355">
        <v>0</v>
      </c>
      <c r="K317" s="355"/>
      <c r="L317" s="291">
        <v>300000000</v>
      </c>
      <c r="M317" s="355" t="s">
        <v>106</v>
      </c>
      <c r="N317" s="291">
        <f>I317+J317+L317</f>
        <v>300000000</v>
      </c>
    </row>
    <row r="318" spans="2:14" ht="13.5">
      <c r="B318" s="323"/>
      <c r="C318" s="323"/>
      <c r="D318" s="358"/>
      <c r="E318" s="358"/>
      <c r="F318" s="169" t="s">
        <v>558</v>
      </c>
      <c r="G318" s="327"/>
      <c r="H318" s="312"/>
      <c r="I318" s="356"/>
      <c r="J318" s="356"/>
      <c r="K318" s="356"/>
      <c r="L318" s="305"/>
      <c r="M318" s="356"/>
      <c r="N318" s="305"/>
    </row>
    <row r="319" spans="2:14" ht="13.5">
      <c r="B319" s="323"/>
      <c r="C319" s="323"/>
      <c r="D319" s="358"/>
      <c r="E319" s="358"/>
      <c r="F319" s="169" t="s">
        <v>559</v>
      </c>
      <c r="G319" s="327"/>
      <c r="H319" s="312"/>
      <c r="I319" s="356"/>
      <c r="J319" s="356"/>
      <c r="K319" s="356"/>
      <c r="L319" s="305"/>
      <c r="M319" s="356"/>
      <c r="N319" s="305"/>
    </row>
    <row r="320" spans="2:14" ht="13.5">
      <c r="B320" s="323"/>
      <c r="C320" s="323"/>
      <c r="D320" s="358"/>
      <c r="E320" s="358"/>
      <c r="F320" s="169" t="s">
        <v>560</v>
      </c>
      <c r="G320" s="327"/>
      <c r="H320" s="312"/>
      <c r="I320" s="356"/>
      <c r="J320" s="356"/>
      <c r="K320" s="356"/>
      <c r="L320" s="305"/>
      <c r="M320" s="356"/>
      <c r="N320" s="305"/>
    </row>
    <row r="321" spans="2:14" ht="13.5">
      <c r="B321" s="323"/>
      <c r="C321" s="323"/>
      <c r="D321" s="358"/>
      <c r="E321" s="358"/>
      <c r="F321" s="169" t="s">
        <v>561</v>
      </c>
      <c r="G321" s="327"/>
      <c r="H321" s="312"/>
      <c r="I321" s="356"/>
      <c r="J321" s="356"/>
      <c r="K321" s="356"/>
      <c r="L321" s="305"/>
      <c r="M321" s="356"/>
      <c r="N321" s="305"/>
    </row>
    <row r="322" spans="2:14" ht="13.5">
      <c r="B322" s="323"/>
      <c r="C322" s="323"/>
      <c r="D322" s="358"/>
      <c r="E322" s="321"/>
      <c r="F322" s="169" t="s">
        <v>562</v>
      </c>
      <c r="G322" s="328"/>
      <c r="H322" s="313"/>
      <c r="I322" s="357"/>
      <c r="J322" s="357"/>
      <c r="K322" s="357"/>
      <c r="L322" s="292"/>
      <c r="M322" s="357"/>
      <c r="N322" s="292"/>
    </row>
    <row r="323" spans="2:14" ht="13.5">
      <c r="B323" s="323"/>
      <c r="C323" s="323"/>
      <c r="D323" s="358"/>
      <c r="E323" s="137" t="s">
        <v>563</v>
      </c>
      <c r="F323" s="169"/>
      <c r="G323" s="141"/>
      <c r="H323" s="9" t="s">
        <v>564</v>
      </c>
      <c r="I323" s="103">
        <f>I324</f>
        <v>0</v>
      </c>
      <c r="J323" s="103">
        <f>J324</f>
        <v>0</v>
      </c>
      <c r="K323" s="103"/>
      <c r="L323" s="34">
        <f>L324</f>
        <v>200000000</v>
      </c>
      <c r="M323" s="104"/>
      <c r="N323" s="47">
        <f aca="true" t="shared" si="21" ref="N323:N329">I323+J323+L323</f>
        <v>200000000</v>
      </c>
    </row>
    <row r="324" spans="2:14" ht="27">
      <c r="B324" s="323"/>
      <c r="C324" s="323"/>
      <c r="D324" s="358"/>
      <c r="E324" s="137"/>
      <c r="F324" s="169" t="s">
        <v>565</v>
      </c>
      <c r="G324" s="141" t="s">
        <v>945</v>
      </c>
      <c r="H324" s="142" t="s">
        <v>566</v>
      </c>
      <c r="I324" s="154">
        <v>0</v>
      </c>
      <c r="J324" s="154">
        <v>0</v>
      </c>
      <c r="K324" s="12"/>
      <c r="L324" s="40">
        <v>200000000</v>
      </c>
      <c r="M324" s="159" t="s">
        <v>106</v>
      </c>
      <c r="N324" s="48">
        <f t="shared" si="21"/>
        <v>200000000</v>
      </c>
    </row>
    <row r="325" spans="2:14" ht="13.5">
      <c r="B325" s="323"/>
      <c r="C325" s="323"/>
      <c r="D325" s="358"/>
      <c r="E325" s="137" t="s">
        <v>567</v>
      </c>
      <c r="F325" s="169"/>
      <c r="G325" s="141"/>
      <c r="H325" s="9" t="s">
        <v>568</v>
      </c>
      <c r="I325" s="34">
        <f>I326</f>
        <v>679945000</v>
      </c>
      <c r="J325" s="34">
        <f>J326</f>
        <v>0</v>
      </c>
      <c r="K325" s="34"/>
      <c r="L325" s="34">
        <f>L326</f>
        <v>200000000</v>
      </c>
      <c r="M325" s="159"/>
      <c r="N325" s="48">
        <f t="shared" si="21"/>
        <v>879945000</v>
      </c>
    </row>
    <row r="326" spans="2:14" ht="39">
      <c r="B326" s="323"/>
      <c r="C326" s="323"/>
      <c r="D326" s="321"/>
      <c r="E326" s="131"/>
      <c r="F326" s="137" t="s">
        <v>569</v>
      </c>
      <c r="G326" s="141" t="s">
        <v>946</v>
      </c>
      <c r="H326" s="102" t="s">
        <v>570</v>
      </c>
      <c r="I326" s="133">
        <v>679945000</v>
      </c>
      <c r="J326" s="154">
        <v>0</v>
      </c>
      <c r="K326" s="12"/>
      <c r="L326" s="133">
        <v>200000000</v>
      </c>
      <c r="M326" s="159" t="s">
        <v>106</v>
      </c>
      <c r="N326" s="48">
        <f t="shared" si="21"/>
        <v>879945000</v>
      </c>
    </row>
    <row r="327" spans="2:14" ht="16.5" customHeight="1">
      <c r="B327" s="323"/>
      <c r="C327" s="323"/>
      <c r="D327" s="137" t="s">
        <v>107</v>
      </c>
      <c r="E327" s="137"/>
      <c r="F327" s="169"/>
      <c r="G327" s="141"/>
      <c r="H327" s="14" t="s">
        <v>100</v>
      </c>
      <c r="I327" s="34">
        <f>I328+I331+I335+I337+I339</f>
        <v>1131700000</v>
      </c>
      <c r="J327" s="34">
        <f>J328+J331+J335+J337+J339</f>
        <v>2315000000</v>
      </c>
      <c r="K327" s="34"/>
      <c r="L327" s="34">
        <f>L328+L331+L335+L337+L339</f>
        <v>0</v>
      </c>
      <c r="M327" s="52"/>
      <c r="N327" s="47">
        <f>I327+J327+L326</f>
        <v>3646700000</v>
      </c>
    </row>
    <row r="328" spans="2:14" ht="27">
      <c r="B328" s="323"/>
      <c r="C328" s="323"/>
      <c r="D328" s="320"/>
      <c r="E328" s="137" t="s">
        <v>571</v>
      </c>
      <c r="F328" s="137"/>
      <c r="G328" s="138"/>
      <c r="H328" s="14" t="s">
        <v>572</v>
      </c>
      <c r="I328" s="34">
        <f>I329</f>
        <v>27500000</v>
      </c>
      <c r="J328" s="34">
        <f>J329</f>
        <v>94000000</v>
      </c>
      <c r="K328" s="34"/>
      <c r="L328" s="34">
        <f>L329</f>
        <v>0</v>
      </c>
      <c r="M328" s="58"/>
      <c r="N328" s="47">
        <f t="shared" si="21"/>
        <v>121500000</v>
      </c>
    </row>
    <row r="329" spans="2:14" ht="20.25" customHeight="1">
      <c r="B329" s="323"/>
      <c r="C329" s="323"/>
      <c r="D329" s="358"/>
      <c r="E329" s="320"/>
      <c r="F329" s="169" t="s">
        <v>573</v>
      </c>
      <c r="G329" s="326" t="s">
        <v>947</v>
      </c>
      <c r="H329" s="373" t="s">
        <v>858</v>
      </c>
      <c r="I329" s="291">
        <v>27500000</v>
      </c>
      <c r="J329" s="291">
        <v>94000000</v>
      </c>
      <c r="K329" s="291" t="s">
        <v>147</v>
      </c>
      <c r="L329" s="291">
        <v>0</v>
      </c>
      <c r="M329" s="291"/>
      <c r="N329" s="291">
        <f t="shared" si="21"/>
        <v>121500000</v>
      </c>
    </row>
    <row r="330" spans="2:14" ht="19.5" customHeight="1">
      <c r="B330" s="323"/>
      <c r="C330" s="323"/>
      <c r="D330" s="358"/>
      <c r="E330" s="321"/>
      <c r="F330" s="169" t="s">
        <v>574</v>
      </c>
      <c r="G330" s="328"/>
      <c r="H330" s="374"/>
      <c r="I330" s="292"/>
      <c r="J330" s="292"/>
      <c r="K330" s="292"/>
      <c r="L330" s="292"/>
      <c r="M330" s="292"/>
      <c r="N330" s="292"/>
    </row>
    <row r="331" spans="2:14" ht="41.25">
      <c r="B331" s="323"/>
      <c r="C331" s="323"/>
      <c r="D331" s="358"/>
      <c r="E331" s="137" t="s">
        <v>575</v>
      </c>
      <c r="F331" s="137"/>
      <c r="G331" s="189"/>
      <c r="H331" s="79" t="s">
        <v>576</v>
      </c>
      <c r="I331" s="34">
        <f>I332</f>
        <v>1008500000</v>
      </c>
      <c r="J331" s="34">
        <f>J332</f>
        <v>150000000</v>
      </c>
      <c r="K331" s="34"/>
      <c r="L331" s="34">
        <f>L332</f>
        <v>0</v>
      </c>
      <c r="M331" s="58"/>
      <c r="N331" s="47">
        <f>I331+J331+L331</f>
        <v>1158500000</v>
      </c>
    </row>
    <row r="332" spans="2:14" ht="13.5">
      <c r="B332" s="323"/>
      <c r="C332" s="323"/>
      <c r="D332" s="358"/>
      <c r="E332" s="320"/>
      <c r="F332" s="267" t="s">
        <v>577</v>
      </c>
      <c r="G332" s="326" t="s">
        <v>948</v>
      </c>
      <c r="H332" s="311" t="s">
        <v>578</v>
      </c>
      <c r="I332" s="291">
        <v>1008500000</v>
      </c>
      <c r="J332" s="291">
        <v>150000000</v>
      </c>
      <c r="K332" s="291" t="s">
        <v>147</v>
      </c>
      <c r="L332" s="291">
        <v>0</v>
      </c>
      <c r="M332" s="291"/>
      <c r="N332" s="291">
        <f>I332+J332+L332</f>
        <v>1158500000</v>
      </c>
    </row>
    <row r="333" spans="2:14" ht="21" customHeight="1">
      <c r="B333" s="323"/>
      <c r="C333" s="323"/>
      <c r="D333" s="358"/>
      <c r="E333" s="358"/>
      <c r="F333" s="267" t="s">
        <v>579</v>
      </c>
      <c r="G333" s="327"/>
      <c r="H333" s="312"/>
      <c r="I333" s="305"/>
      <c r="J333" s="305"/>
      <c r="K333" s="305"/>
      <c r="L333" s="305"/>
      <c r="M333" s="305"/>
      <c r="N333" s="305"/>
    </row>
    <row r="334" spans="2:14" ht="21" customHeight="1">
      <c r="B334" s="323"/>
      <c r="C334" s="323"/>
      <c r="D334" s="358"/>
      <c r="E334" s="321"/>
      <c r="F334" s="267" t="s">
        <v>580</v>
      </c>
      <c r="G334" s="328"/>
      <c r="H334" s="313"/>
      <c r="I334" s="292"/>
      <c r="J334" s="292"/>
      <c r="K334" s="292"/>
      <c r="L334" s="292"/>
      <c r="M334" s="292"/>
      <c r="N334" s="292"/>
    </row>
    <row r="335" spans="2:14" ht="48.75" customHeight="1">
      <c r="B335" s="323"/>
      <c r="C335" s="323"/>
      <c r="D335" s="358"/>
      <c r="E335" s="137" t="s">
        <v>581</v>
      </c>
      <c r="F335" s="137"/>
      <c r="G335" s="189"/>
      <c r="H335" s="79" t="s">
        <v>582</v>
      </c>
      <c r="I335" s="34">
        <f>I336</f>
        <v>68200000</v>
      </c>
      <c r="J335" s="34">
        <f>J336</f>
        <v>100000000</v>
      </c>
      <c r="K335" s="34"/>
      <c r="L335" s="34">
        <f>L336</f>
        <v>0</v>
      </c>
      <c r="M335" s="58"/>
      <c r="N335" s="47">
        <f aca="true" t="shared" si="22" ref="N335:N340">I335+J335+L335</f>
        <v>168200000</v>
      </c>
    </row>
    <row r="336" spans="2:14" ht="56.25" customHeight="1">
      <c r="B336" s="323"/>
      <c r="C336" s="323"/>
      <c r="D336" s="358"/>
      <c r="E336" s="137"/>
      <c r="F336" s="267" t="s">
        <v>583</v>
      </c>
      <c r="G336" s="185" t="s">
        <v>949</v>
      </c>
      <c r="H336" s="142" t="s">
        <v>584</v>
      </c>
      <c r="I336" s="133">
        <v>68200000</v>
      </c>
      <c r="J336" s="30">
        <v>100000000</v>
      </c>
      <c r="K336" s="6" t="s">
        <v>147</v>
      </c>
      <c r="L336" s="154">
        <v>0</v>
      </c>
      <c r="M336" s="158"/>
      <c r="N336" s="48">
        <f t="shared" si="22"/>
        <v>168200000</v>
      </c>
    </row>
    <row r="337" spans="2:14" ht="15.75" customHeight="1">
      <c r="B337" s="323"/>
      <c r="C337" s="323"/>
      <c r="D337" s="358"/>
      <c r="E337" s="137" t="s">
        <v>585</v>
      </c>
      <c r="F337" s="169"/>
      <c r="G337" s="143"/>
      <c r="H337" s="9" t="s">
        <v>586</v>
      </c>
      <c r="I337" s="34">
        <f>I338</f>
        <v>0</v>
      </c>
      <c r="J337" s="34">
        <f>J338</f>
        <v>1911000000</v>
      </c>
      <c r="K337" s="34"/>
      <c r="L337" s="34">
        <f>L338</f>
        <v>0</v>
      </c>
      <c r="M337" s="58"/>
      <c r="N337" s="47">
        <f t="shared" si="22"/>
        <v>1911000000</v>
      </c>
    </row>
    <row r="338" spans="2:14" ht="45" customHeight="1">
      <c r="B338" s="323"/>
      <c r="C338" s="323"/>
      <c r="D338" s="358"/>
      <c r="E338" s="137"/>
      <c r="F338" s="169" t="s">
        <v>587</v>
      </c>
      <c r="G338" s="141" t="s">
        <v>950</v>
      </c>
      <c r="H338" s="142" t="s">
        <v>592</v>
      </c>
      <c r="I338" s="133">
        <v>0</v>
      </c>
      <c r="J338" s="30">
        <v>1911000000</v>
      </c>
      <c r="K338" s="6" t="s">
        <v>147</v>
      </c>
      <c r="L338" s="154">
        <v>0</v>
      </c>
      <c r="M338" s="158"/>
      <c r="N338" s="130">
        <f t="shared" si="22"/>
        <v>1911000000</v>
      </c>
    </row>
    <row r="339" spans="2:14" ht="40.5" customHeight="1">
      <c r="B339" s="323"/>
      <c r="C339" s="323"/>
      <c r="D339" s="358"/>
      <c r="E339" s="137" t="s">
        <v>588</v>
      </c>
      <c r="F339" s="169"/>
      <c r="G339" s="143"/>
      <c r="H339" s="9" t="s">
        <v>589</v>
      </c>
      <c r="I339" s="34">
        <f>I340</f>
        <v>27500000</v>
      </c>
      <c r="J339" s="34">
        <f>J340</f>
        <v>60000000</v>
      </c>
      <c r="K339" s="34"/>
      <c r="L339" s="34">
        <v>0</v>
      </c>
      <c r="M339" s="128"/>
      <c r="N339" s="47">
        <f t="shared" si="22"/>
        <v>87500000</v>
      </c>
    </row>
    <row r="340" spans="2:14" ht="41.25">
      <c r="B340" s="324"/>
      <c r="C340" s="324"/>
      <c r="D340" s="321"/>
      <c r="E340" s="137"/>
      <c r="F340" s="169" t="s">
        <v>590</v>
      </c>
      <c r="G340" s="141" t="s">
        <v>951</v>
      </c>
      <c r="H340" s="134" t="s">
        <v>591</v>
      </c>
      <c r="I340" s="133">
        <v>27500000</v>
      </c>
      <c r="J340" s="30">
        <v>60000000</v>
      </c>
      <c r="K340" s="6" t="s">
        <v>147</v>
      </c>
      <c r="L340" s="154">
        <v>0</v>
      </c>
      <c r="M340" s="129"/>
      <c r="N340" s="48">
        <f t="shared" si="22"/>
        <v>87500000</v>
      </c>
    </row>
    <row r="341" spans="2:14" ht="13.5" customHeight="1">
      <c r="B341" s="329" t="s">
        <v>167</v>
      </c>
      <c r="C341" s="330"/>
      <c r="D341" s="330"/>
      <c r="E341" s="330"/>
      <c r="F341" s="330"/>
      <c r="G341" s="330"/>
      <c r="H341" s="331"/>
      <c r="I341" s="32">
        <f>I342+I372</f>
        <v>1396400000</v>
      </c>
      <c r="J341" s="32">
        <f>J342+J372</f>
        <v>523300678.7</v>
      </c>
      <c r="K341" s="32"/>
      <c r="L341" s="32">
        <f>L342+L372</f>
        <v>0</v>
      </c>
      <c r="M341" s="42"/>
      <c r="N341" s="105">
        <f aca="true" t="shared" si="23" ref="N341:N346">I341+J341+L341</f>
        <v>1919700678.7</v>
      </c>
    </row>
    <row r="342" spans="2:14" ht="13.5">
      <c r="B342" s="58">
        <v>2</v>
      </c>
      <c r="C342" s="58"/>
      <c r="D342" s="137"/>
      <c r="E342" s="18"/>
      <c r="F342" s="137"/>
      <c r="G342" s="137"/>
      <c r="H342" s="14" t="s">
        <v>109</v>
      </c>
      <c r="I342" s="34">
        <f>I343</f>
        <v>1080750000</v>
      </c>
      <c r="J342" s="34">
        <f>J343</f>
        <v>0</v>
      </c>
      <c r="K342" s="34"/>
      <c r="L342" s="34">
        <f>L343</f>
        <v>0</v>
      </c>
      <c r="M342" s="58"/>
      <c r="N342" s="47">
        <f t="shared" si="23"/>
        <v>1080750000</v>
      </c>
    </row>
    <row r="343" spans="2:14" ht="13.5">
      <c r="B343" s="322"/>
      <c r="C343" s="137" t="s">
        <v>110</v>
      </c>
      <c r="D343" s="2"/>
      <c r="E343" s="137"/>
      <c r="F343" s="101"/>
      <c r="G343" s="101"/>
      <c r="H343" s="14" t="s">
        <v>111</v>
      </c>
      <c r="I343" s="34">
        <f>I344+I364</f>
        <v>1080750000</v>
      </c>
      <c r="J343" s="34">
        <f>J344+J364</f>
        <v>0</v>
      </c>
      <c r="K343" s="34"/>
      <c r="L343" s="34">
        <f>L344+L364</f>
        <v>0</v>
      </c>
      <c r="M343" s="58"/>
      <c r="N343" s="47">
        <f t="shared" si="23"/>
        <v>1080750000</v>
      </c>
    </row>
    <row r="344" spans="2:14" ht="13.5">
      <c r="B344" s="323"/>
      <c r="C344" s="322"/>
      <c r="D344" s="137" t="s">
        <v>112</v>
      </c>
      <c r="E344" s="2"/>
      <c r="F344" s="138"/>
      <c r="G344" s="138"/>
      <c r="H344" s="14" t="s">
        <v>113</v>
      </c>
      <c r="I344" s="34">
        <f>I345+I352+I356+I360</f>
        <v>958450000</v>
      </c>
      <c r="J344" s="34">
        <f>J345+J352+J356+J360</f>
        <v>0</v>
      </c>
      <c r="K344" s="34"/>
      <c r="L344" s="34">
        <f>L345+L352+L356+L360</f>
        <v>0</v>
      </c>
      <c r="M344" s="58"/>
      <c r="N344" s="47">
        <f t="shared" si="23"/>
        <v>958450000</v>
      </c>
    </row>
    <row r="345" spans="2:14" ht="27">
      <c r="B345" s="323"/>
      <c r="C345" s="323"/>
      <c r="D345" s="306"/>
      <c r="E345" s="80" t="s">
        <v>593</v>
      </c>
      <c r="F345" s="80"/>
      <c r="G345" s="6"/>
      <c r="H345" s="79" t="s">
        <v>594</v>
      </c>
      <c r="I345" s="34">
        <f>I346</f>
        <v>55800000</v>
      </c>
      <c r="J345" s="34">
        <f>J346</f>
        <v>0</v>
      </c>
      <c r="K345" s="34"/>
      <c r="L345" s="34">
        <f>L348</f>
        <v>0</v>
      </c>
      <c r="M345" s="58"/>
      <c r="N345" s="47">
        <f t="shared" si="23"/>
        <v>55800000</v>
      </c>
    </row>
    <row r="346" spans="2:14" ht="14.25" customHeight="1">
      <c r="B346" s="323"/>
      <c r="C346" s="323"/>
      <c r="D346" s="325"/>
      <c r="E346" s="358"/>
      <c r="F346" s="169" t="s">
        <v>596</v>
      </c>
      <c r="G346" s="326" t="s">
        <v>952</v>
      </c>
      <c r="H346" s="311" t="s">
        <v>595</v>
      </c>
      <c r="I346" s="298">
        <v>55800000</v>
      </c>
      <c r="J346" s="298">
        <v>0</v>
      </c>
      <c r="K346" s="298"/>
      <c r="L346" s="298">
        <v>0</v>
      </c>
      <c r="M346" s="298"/>
      <c r="N346" s="298">
        <f t="shared" si="23"/>
        <v>55800000</v>
      </c>
    </row>
    <row r="347" spans="2:14" ht="13.5">
      <c r="B347" s="323"/>
      <c r="C347" s="323"/>
      <c r="D347" s="325"/>
      <c r="E347" s="358"/>
      <c r="F347" s="137" t="s">
        <v>597</v>
      </c>
      <c r="G347" s="327"/>
      <c r="H347" s="312"/>
      <c r="I347" s="299"/>
      <c r="J347" s="299"/>
      <c r="K347" s="299"/>
      <c r="L347" s="299"/>
      <c r="M347" s="299"/>
      <c r="N347" s="299"/>
    </row>
    <row r="348" spans="2:14" ht="13.5">
      <c r="B348" s="323"/>
      <c r="C348" s="323"/>
      <c r="D348" s="325"/>
      <c r="E348" s="358"/>
      <c r="F348" s="169" t="s">
        <v>598</v>
      </c>
      <c r="G348" s="327"/>
      <c r="H348" s="312"/>
      <c r="I348" s="299"/>
      <c r="J348" s="299"/>
      <c r="K348" s="299"/>
      <c r="L348" s="299">
        <v>0</v>
      </c>
      <c r="M348" s="299"/>
      <c r="N348" s="299">
        <f>I346+J346+L348</f>
        <v>55800000</v>
      </c>
    </row>
    <row r="349" spans="2:14" ht="13.5">
      <c r="B349" s="323"/>
      <c r="C349" s="323"/>
      <c r="D349" s="325"/>
      <c r="E349" s="358"/>
      <c r="F349" s="169" t="s">
        <v>599</v>
      </c>
      <c r="G349" s="327"/>
      <c r="H349" s="312"/>
      <c r="I349" s="299"/>
      <c r="J349" s="299"/>
      <c r="K349" s="299"/>
      <c r="L349" s="299"/>
      <c r="M349" s="299"/>
      <c r="N349" s="299"/>
    </row>
    <row r="350" spans="2:14" ht="13.5">
      <c r="B350" s="323"/>
      <c r="C350" s="323"/>
      <c r="D350" s="325"/>
      <c r="E350" s="358"/>
      <c r="F350" s="169" t="s">
        <v>600</v>
      </c>
      <c r="G350" s="327"/>
      <c r="H350" s="312"/>
      <c r="I350" s="299"/>
      <c r="J350" s="299"/>
      <c r="K350" s="299"/>
      <c r="L350" s="299"/>
      <c r="M350" s="299"/>
      <c r="N350" s="299"/>
    </row>
    <row r="351" spans="2:14" ht="13.5">
      <c r="B351" s="323"/>
      <c r="C351" s="323"/>
      <c r="D351" s="325"/>
      <c r="E351" s="321"/>
      <c r="F351" s="169" t="s">
        <v>600</v>
      </c>
      <c r="G351" s="328"/>
      <c r="H351" s="313"/>
      <c r="I351" s="300"/>
      <c r="J351" s="300"/>
      <c r="K351" s="300"/>
      <c r="L351" s="300"/>
      <c r="M351" s="300"/>
      <c r="N351" s="300"/>
    </row>
    <row r="352" spans="2:14" ht="13.5">
      <c r="B352" s="323"/>
      <c r="C352" s="323"/>
      <c r="D352" s="325"/>
      <c r="E352" s="80" t="s">
        <v>601</v>
      </c>
      <c r="F352" s="80"/>
      <c r="G352" s="143"/>
      <c r="H352" s="9" t="s">
        <v>602</v>
      </c>
      <c r="I352" s="34">
        <f>I353</f>
        <v>743800000</v>
      </c>
      <c r="J352" s="34">
        <f>J353</f>
        <v>0</v>
      </c>
      <c r="K352" s="34"/>
      <c r="L352" s="34">
        <f>L353</f>
        <v>0</v>
      </c>
      <c r="M352" s="58"/>
      <c r="N352" s="47">
        <f>I352+J352+L352</f>
        <v>743800000</v>
      </c>
    </row>
    <row r="353" spans="2:14" ht="13.5">
      <c r="B353" s="323"/>
      <c r="C353" s="323"/>
      <c r="D353" s="325"/>
      <c r="E353" s="320"/>
      <c r="F353" s="169" t="s">
        <v>603</v>
      </c>
      <c r="G353" s="326" t="s">
        <v>953</v>
      </c>
      <c r="H353" s="311" t="s">
        <v>604</v>
      </c>
      <c r="I353" s="291">
        <v>743800000</v>
      </c>
      <c r="J353" s="291">
        <v>0</v>
      </c>
      <c r="K353" s="291"/>
      <c r="L353" s="291">
        <v>0</v>
      </c>
      <c r="M353" s="291"/>
      <c r="N353" s="291">
        <f>I353+J353+L353</f>
        <v>743800000</v>
      </c>
    </row>
    <row r="354" spans="2:14" ht="13.5">
      <c r="B354" s="323"/>
      <c r="C354" s="323"/>
      <c r="D354" s="325"/>
      <c r="E354" s="358"/>
      <c r="F354" s="169" t="s">
        <v>605</v>
      </c>
      <c r="G354" s="327"/>
      <c r="H354" s="312"/>
      <c r="I354" s="305"/>
      <c r="J354" s="305"/>
      <c r="K354" s="305"/>
      <c r="L354" s="305"/>
      <c r="M354" s="305"/>
      <c r="N354" s="305"/>
    </row>
    <row r="355" spans="2:14" ht="13.5">
      <c r="B355" s="323"/>
      <c r="C355" s="323"/>
      <c r="D355" s="325"/>
      <c r="E355" s="358"/>
      <c r="F355" s="169" t="s">
        <v>606</v>
      </c>
      <c r="G355" s="327"/>
      <c r="H355" s="312"/>
      <c r="I355" s="292"/>
      <c r="J355" s="292"/>
      <c r="K355" s="292"/>
      <c r="L355" s="292"/>
      <c r="M355" s="292"/>
      <c r="N355" s="292"/>
    </row>
    <row r="356" spans="2:14" ht="13.5">
      <c r="B356" s="323"/>
      <c r="C356" s="323"/>
      <c r="D356" s="325"/>
      <c r="E356" s="80" t="s">
        <v>607</v>
      </c>
      <c r="F356" s="81"/>
      <c r="G356" s="143"/>
      <c r="H356" s="9" t="s">
        <v>608</v>
      </c>
      <c r="I356" s="34">
        <f>I357</f>
        <v>75800000</v>
      </c>
      <c r="J356" s="34">
        <f>J357</f>
        <v>0</v>
      </c>
      <c r="K356" s="34"/>
      <c r="L356" s="34">
        <f>L357</f>
        <v>0</v>
      </c>
      <c r="M356" s="58"/>
      <c r="N356" s="47">
        <f>I356+J356+L356</f>
        <v>75800000</v>
      </c>
    </row>
    <row r="357" spans="2:14" ht="13.5">
      <c r="B357" s="323"/>
      <c r="C357" s="323"/>
      <c r="D357" s="325"/>
      <c r="E357" s="320"/>
      <c r="F357" s="169" t="s">
        <v>609</v>
      </c>
      <c r="G357" s="326" t="s">
        <v>954</v>
      </c>
      <c r="H357" s="311" t="s">
        <v>610</v>
      </c>
      <c r="I357" s="291">
        <v>75800000</v>
      </c>
      <c r="J357" s="291">
        <v>0</v>
      </c>
      <c r="K357" s="291"/>
      <c r="L357" s="291">
        <v>0</v>
      </c>
      <c r="M357" s="291"/>
      <c r="N357" s="291">
        <f>I357+J357+L357</f>
        <v>75800000</v>
      </c>
    </row>
    <row r="358" spans="2:14" ht="13.5">
      <c r="B358" s="323"/>
      <c r="C358" s="323"/>
      <c r="D358" s="325"/>
      <c r="E358" s="358"/>
      <c r="F358" s="169" t="s">
        <v>611</v>
      </c>
      <c r="G358" s="327"/>
      <c r="H358" s="312"/>
      <c r="I358" s="305"/>
      <c r="J358" s="305"/>
      <c r="K358" s="305"/>
      <c r="L358" s="305"/>
      <c r="M358" s="305"/>
      <c r="N358" s="305"/>
    </row>
    <row r="359" spans="2:14" ht="13.5">
      <c r="B359" s="323"/>
      <c r="C359" s="323"/>
      <c r="D359" s="325"/>
      <c r="E359" s="321"/>
      <c r="F359" s="169" t="s">
        <v>612</v>
      </c>
      <c r="G359" s="328"/>
      <c r="H359" s="313"/>
      <c r="I359" s="292"/>
      <c r="J359" s="292"/>
      <c r="K359" s="292"/>
      <c r="L359" s="292"/>
      <c r="M359" s="292"/>
      <c r="N359" s="292"/>
    </row>
    <row r="360" spans="2:14" ht="13.5">
      <c r="B360" s="323"/>
      <c r="C360" s="323"/>
      <c r="D360" s="325"/>
      <c r="E360" s="80" t="s">
        <v>613</v>
      </c>
      <c r="F360" s="80"/>
      <c r="G360" s="193"/>
      <c r="H360" s="82" t="s">
        <v>614</v>
      </c>
      <c r="I360" s="34">
        <f>I361</f>
        <v>83050000</v>
      </c>
      <c r="J360" s="34">
        <f>J361</f>
        <v>0</v>
      </c>
      <c r="K360" s="34"/>
      <c r="L360" s="34">
        <f>L361</f>
        <v>0</v>
      </c>
      <c r="M360" s="58"/>
      <c r="N360" s="47">
        <f>I360+J360+L360</f>
        <v>83050000</v>
      </c>
    </row>
    <row r="361" spans="2:14" ht="13.5">
      <c r="B361" s="323"/>
      <c r="C361" s="323"/>
      <c r="D361" s="325"/>
      <c r="E361" s="320"/>
      <c r="F361" s="169" t="s">
        <v>615</v>
      </c>
      <c r="G361" s="326" t="s">
        <v>955</v>
      </c>
      <c r="H361" s="311" t="s">
        <v>616</v>
      </c>
      <c r="I361" s="291">
        <v>83050000</v>
      </c>
      <c r="J361" s="291">
        <v>0</v>
      </c>
      <c r="K361" s="291"/>
      <c r="L361" s="291">
        <v>0</v>
      </c>
      <c r="M361" s="291"/>
      <c r="N361" s="291">
        <f>I361+J361+L361</f>
        <v>83050000</v>
      </c>
    </row>
    <row r="362" spans="2:14" ht="13.5">
      <c r="B362" s="323"/>
      <c r="C362" s="323"/>
      <c r="D362" s="325"/>
      <c r="E362" s="358"/>
      <c r="F362" s="169" t="s">
        <v>617</v>
      </c>
      <c r="G362" s="327"/>
      <c r="H362" s="312"/>
      <c r="I362" s="305"/>
      <c r="J362" s="305"/>
      <c r="K362" s="305"/>
      <c r="L362" s="305"/>
      <c r="M362" s="305"/>
      <c r="N362" s="305"/>
    </row>
    <row r="363" spans="2:14" ht="13.5">
      <c r="B363" s="323"/>
      <c r="C363" s="323"/>
      <c r="D363" s="307"/>
      <c r="E363" s="321"/>
      <c r="F363" s="169" t="s">
        <v>618</v>
      </c>
      <c r="G363" s="328"/>
      <c r="H363" s="313"/>
      <c r="I363" s="292"/>
      <c r="J363" s="292"/>
      <c r="K363" s="292"/>
      <c r="L363" s="292"/>
      <c r="M363" s="292"/>
      <c r="N363" s="292"/>
    </row>
    <row r="364" spans="2:14" ht="13.5">
      <c r="B364" s="323"/>
      <c r="C364" s="323"/>
      <c r="D364" s="137" t="s">
        <v>114</v>
      </c>
      <c r="E364" s="138"/>
      <c r="F364" s="138"/>
      <c r="G364" s="138"/>
      <c r="H364" s="9" t="s">
        <v>115</v>
      </c>
      <c r="I364" s="34">
        <f>I365+I369</f>
        <v>122300000</v>
      </c>
      <c r="J364" s="34">
        <f>J365+J369</f>
        <v>0</v>
      </c>
      <c r="K364" s="34"/>
      <c r="L364" s="34">
        <f>L365+L369</f>
        <v>0</v>
      </c>
      <c r="M364" s="58"/>
      <c r="N364" s="47">
        <f>I364+J364+L364</f>
        <v>122300000</v>
      </c>
    </row>
    <row r="365" spans="2:14" ht="13.5">
      <c r="B365" s="323"/>
      <c r="C365" s="323"/>
      <c r="D365" s="306"/>
      <c r="E365" s="80" t="s">
        <v>619</v>
      </c>
      <c r="F365" s="81"/>
      <c r="G365" s="143"/>
      <c r="H365" s="9" t="s">
        <v>620</v>
      </c>
      <c r="I365" s="34">
        <f>I366</f>
        <v>112400000</v>
      </c>
      <c r="J365" s="34">
        <f>J366</f>
        <v>0</v>
      </c>
      <c r="K365" s="34"/>
      <c r="L365" s="34">
        <f>L366</f>
        <v>0</v>
      </c>
      <c r="M365" s="58"/>
      <c r="N365" s="47">
        <f>I365+J365+L365</f>
        <v>112400000</v>
      </c>
    </row>
    <row r="366" spans="2:14" ht="14.25" customHeight="1">
      <c r="B366" s="323"/>
      <c r="C366" s="323"/>
      <c r="D366" s="325"/>
      <c r="E366" s="320"/>
      <c r="F366" s="169" t="s">
        <v>621</v>
      </c>
      <c r="G366" s="326" t="s">
        <v>956</v>
      </c>
      <c r="H366" s="311" t="s">
        <v>622</v>
      </c>
      <c r="I366" s="291">
        <v>112400000</v>
      </c>
      <c r="J366" s="291">
        <v>0</v>
      </c>
      <c r="K366" s="291"/>
      <c r="L366" s="291">
        <v>0</v>
      </c>
      <c r="M366" s="291"/>
      <c r="N366" s="291">
        <f>I366+J366+L366</f>
        <v>112400000</v>
      </c>
    </row>
    <row r="367" spans="2:14" ht="14.25" customHeight="1">
      <c r="B367" s="323"/>
      <c r="C367" s="323"/>
      <c r="D367" s="325"/>
      <c r="E367" s="358"/>
      <c r="F367" s="169" t="s">
        <v>623</v>
      </c>
      <c r="G367" s="327"/>
      <c r="H367" s="312"/>
      <c r="I367" s="305"/>
      <c r="J367" s="305"/>
      <c r="K367" s="305"/>
      <c r="L367" s="305"/>
      <c r="M367" s="305"/>
      <c r="N367" s="305"/>
    </row>
    <row r="368" spans="2:14" ht="14.25" customHeight="1">
      <c r="B368" s="323"/>
      <c r="C368" s="323"/>
      <c r="D368" s="325"/>
      <c r="E368" s="321"/>
      <c r="F368" s="169" t="s">
        <v>624</v>
      </c>
      <c r="G368" s="328"/>
      <c r="H368" s="313"/>
      <c r="I368" s="292"/>
      <c r="J368" s="292"/>
      <c r="K368" s="292"/>
      <c r="L368" s="292"/>
      <c r="M368" s="292"/>
      <c r="N368" s="292"/>
    </row>
    <row r="369" spans="2:14" ht="27" customHeight="1">
      <c r="B369" s="323"/>
      <c r="C369" s="323"/>
      <c r="D369" s="325"/>
      <c r="E369" s="80" t="s">
        <v>625</v>
      </c>
      <c r="F369" s="80"/>
      <c r="G369" s="193"/>
      <c r="H369" s="9" t="s">
        <v>626</v>
      </c>
      <c r="I369" s="34">
        <f>I370</f>
        <v>9900000</v>
      </c>
      <c r="J369" s="34">
        <f>J370</f>
        <v>0</v>
      </c>
      <c r="K369" s="34"/>
      <c r="L369" s="34">
        <f>L370</f>
        <v>0</v>
      </c>
      <c r="M369" s="58"/>
      <c r="N369" s="47">
        <f>I369+J369+L369</f>
        <v>9900000</v>
      </c>
    </row>
    <row r="370" spans="2:14" ht="20.25" customHeight="1">
      <c r="B370" s="323"/>
      <c r="C370" s="323"/>
      <c r="D370" s="325"/>
      <c r="E370" s="320"/>
      <c r="F370" s="137" t="s">
        <v>627</v>
      </c>
      <c r="G370" s="341" t="s">
        <v>957</v>
      </c>
      <c r="H370" s="426" t="s">
        <v>628</v>
      </c>
      <c r="I370" s="291">
        <v>9900000</v>
      </c>
      <c r="J370" s="353">
        <v>0</v>
      </c>
      <c r="K370" s="291"/>
      <c r="L370" s="353">
        <v>0</v>
      </c>
      <c r="M370" s="291"/>
      <c r="N370" s="291">
        <f>I370+J370+L370</f>
        <v>9900000</v>
      </c>
    </row>
    <row r="371" spans="2:14" ht="20.25" customHeight="1">
      <c r="B371" s="324"/>
      <c r="C371" s="324"/>
      <c r="D371" s="307"/>
      <c r="E371" s="321"/>
      <c r="F371" s="137" t="s">
        <v>629</v>
      </c>
      <c r="G371" s="343"/>
      <c r="H371" s="427"/>
      <c r="I371" s="292"/>
      <c r="J371" s="354"/>
      <c r="K371" s="292"/>
      <c r="L371" s="354"/>
      <c r="M371" s="292"/>
      <c r="N371" s="292"/>
    </row>
    <row r="372" spans="2:14" ht="13.5">
      <c r="B372" s="58">
        <v>4</v>
      </c>
      <c r="C372" s="58"/>
      <c r="D372" s="137"/>
      <c r="E372" s="138"/>
      <c r="F372" s="137"/>
      <c r="G372" s="137"/>
      <c r="H372" s="14" t="s">
        <v>46</v>
      </c>
      <c r="I372" s="34">
        <f>I373+I395</f>
        <v>315650000</v>
      </c>
      <c r="J372" s="34">
        <f>J373+J395</f>
        <v>523300678.7</v>
      </c>
      <c r="K372" s="34"/>
      <c r="L372" s="34">
        <f>L373+L395</f>
        <v>0</v>
      </c>
      <c r="M372" s="58"/>
      <c r="N372" s="47">
        <f>I372+J372+L372</f>
        <v>838950678.7</v>
      </c>
    </row>
    <row r="373" spans="2:14" ht="13.5">
      <c r="B373" s="322"/>
      <c r="C373" s="137" t="s">
        <v>47</v>
      </c>
      <c r="D373" s="2"/>
      <c r="E373" s="137"/>
      <c r="F373" s="101"/>
      <c r="G373" s="101"/>
      <c r="H373" s="14" t="s">
        <v>48</v>
      </c>
      <c r="I373" s="34">
        <f>I374+I379+I387</f>
        <v>243100000</v>
      </c>
      <c r="J373" s="34">
        <f>J374+J379+J387</f>
        <v>523300678.7</v>
      </c>
      <c r="K373" s="34"/>
      <c r="L373" s="34">
        <f>L374+L379+L387</f>
        <v>0</v>
      </c>
      <c r="M373" s="58"/>
      <c r="N373" s="47">
        <f aca="true" t="shared" si="24" ref="N373:N382">I373+J373+L373</f>
        <v>766400678.7</v>
      </c>
    </row>
    <row r="374" spans="2:14" ht="12.75" customHeight="1">
      <c r="B374" s="323"/>
      <c r="C374" s="322"/>
      <c r="D374" s="137" t="s">
        <v>116</v>
      </c>
      <c r="E374" s="2"/>
      <c r="F374" s="138"/>
      <c r="G374" s="138"/>
      <c r="H374" s="9" t="s">
        <v>117</v>
      </c>
      <c r="I374" s="34">
        <f>I375+I377</f>
        <v>50050000</v>
      </c>
      <c r="J374" s="34">
        <f>J375+J377</f>
        <v>523300678.7</v>
      </c>
      <c r="K374" s="36"/>
      <c r="L374" s="34">
        <f>L375+L377</f>
        <v>0</v>
      </c>
      <c r="M374" s="58"/>
      <c r="N374" s="47">
        <f t="shared" si="24"/>
        <v>573350678.7</v>
      </c>
    </row>
    <row r="375" spans="2:14" ht="13.5">
      <c r="B375" s="323"/>
      <c r="C375" s="323"/>
      <c r="D375" s="320"/>
      <c r="E375" s="80" t="s">
        <v>630</v>
      </c>
      <c r="F375" s="80"/>
      <c r="G375" s="6"/>
      <c r="H375" s="84" t="s">
        <v>631</v>
      </c>
      <c r="I375" s="34">
        <f>I376</f>
        <v>22550000</v>
      </c>
      <c r="J375" s="34">
        <f>J376</f>
        <v>0</v>
      </c>
      <c r="K375" s="34"/>
      <c r="L375" s="34">
        <f>L376</f>
        <v>0</v>
      </c>
      <c r="M375" s="58"/>
      <c r="N375" s="47">
        <f t="shared" si="24"/>
        <v>22550000</v>
      </c>
    </row>
    <row r="376" spans="2:14" ht="27">
      <c r="B376" s="323"/>
      <c r="C376" s="323"/>
      <c r="D376" s="358"/>
      <c r="E376" s="137"/>
      <c r="F376" s="169" t="s">
        <v>632</v>
      </c>
      <c r="G376" s="141" t="s">
        <v>958</v>
      </c>
      <c r="H376" s="142" t="s">
        <v>633</v>
      </c>
      <c r="I376" s="133">
        <v>22550000</v>
      </c>
      <c r="J376" s="133">
        <v>0</v>
      </c>
      <c r="K376" s="17"/>
      <c r="L376" s="133">
        <v>0</v>
      </c>
      <c r="M376" s="158"/>
      <c r="N376" s="48">
        <f t="shared" si="24"/>
        <v>22550000</v>
      </c>
    </row>
    <row r="377" spans="2:14" ht="26.25" customHeight="1">
      <c r="B377" s="323"/>
      <c r="C377" s="323"/>
      <c r="D377" s="358"/>
      <c r="E377" s="137" t="s">
        <v>634</v>
      </c>
      <c r="F377" s="169"/>
      <c r="G377" s="143"/>
      <c r="H377" s="9" t="s">
        <v>635</v>
      </c>
      <c r="I377" s="34">
        <f>I378</f>
        <v>27500000</v>
      </c>
      <c r="J377" s="36">
        <f>J378</f>
        <v>523300678.7</v>
      </c>
      <c r="K377" s="99"/>
      <c r="L377" s="34">
        <v>0</v>
      </c>
      <c r="M377" s="58"/>
      <c r="N377" s="47">
        <f t="shared" si="24"/>
        <v>550800678.7</v>
      </c>
    </row>
    <row r="378" spans="2:14" ht="33" customHeight="1">
      <c r="B378" s="323"/>
      <c r="C378" s="323"/>
      <c r="D378" s="321"/>
      <c r="E378" s="137"/>
      <c r="F378" s="169" t="s">
        <v>636</v>
      </c>
      <c r="G378" s="141" t="s">
        <v>959</v>
      </c>
      <c r="H378" s="142" t="s">
        <v>637</v>
      </c>
      <c r="I378" s="133">
        <v>27500000</v>
      </c>
      <c r="J378" s="153">
        <v>523300678.7</v>
      </c>
      <c r="K378" s="17" t="s">
        <v>118</v>
      </c>
      <c r="L378" s="34">
        <v>0</v>
      </c>
      <c r="M378" s="158"/>
      <c r="N378" s="47">
        <f t="shared" si="24"/>
        <v>550800678.7</v>
      </c>
    </row>
    <row r="379" spans="2:14" ht="13.5">
      <c r="B379" s="323"/>
      <c r="C379" s="323"/>
      <c r="D379" s="137" t="s">
        <v>119</v>
      </c>
      <c r="E379" s="138"/>
      <c r="F379" s="138"/>
      <c r="G379" s="138"/>
      <c r="H379" s="9" t="s">
        <v>120</v>
      </c>
      <c r="I379" s="34">
        <f>I380+I382+I385</f>
        <v>80850000</v>
      </c>
      <c r="J379" s="34">
        <f>J380+J382+J385</f>
        <v>0</v>
      </c>
      <c r="K379" s="34"/>
      <c r="L379" s="34">
        <f>L380+L382+L385</f>
        <v>0</v>
      </c>
      <c r="M379" s="58"/>
      <c r="N379" s="47">
        <f t="shared" si="24"/>
        <v>80850000</v>
      </c>
    </row>
    <row r="380" spans="2:14" ht="50.25" customHeight="1">
      <c r="B380" s="323"/>
      <c r="C380" s="323"/>
      <c r="D380" s="320"/>
      <c r="E380" s="80" t="s">
        <v>638</v>
      </c>
      <c r="F380" s="80"/>
      <c r="G380" s="6"/>
      <c r="H380" s="9" t="s">
        <v>639</v>
      </c>
      <c r="I380" s="34">
        <f>I381</f>
        <v>33550000</v>
      </c>
      <c r="J380" s="34">
        <f>J381</f>
        <v>0</v>
      </c>
      <c r="K380" s="34"/>
      <c r="L380" s="34">
        <f>L381</f>
        <v>0</v>
      </c>
      <c r="M380" s="58"/>
      <c r="N380" s="47">
        <f t="shared" si="24"/>
        <v>33550000</v>
      </c>
    </row>
    <row r="381" spans="2:14" ht="31.5" customHeight="1">
      <c r="B381" s="323"/>
      <c r="C381" s="323"/>
      <c r="D381" s="358"/>
      <c r="E381" s="137"/>
      <c r="F381" s="169" t="s">
        <v>640</v>
      </c>
      <c r="G381" s="143" t="s">
        <v>960</v>
      </c>
      <c r="H381" s="142" t="s">
        <v>641</v>
      </c>
      <c r="I381" s="133">
        <v>33550000</v>
      </c>
      <c r="J381" s="133">
        <v>0</v>
      </c>
      <c r="K381" s="12"/>
      <c r="L381" s="133">
        <v>0</v>
      </c>
      <c r="M381" s="158"/>
      <c r="N381" s="48">
        <f t="shared" si="24"/>
        <v>33550000</v>
      </c>
    </row>
    <row r="382" spans="2:14" ht="27">
      <c r="B382" s="323"/>
      <c r="C382" s="323"/>
      <c r="D382" s="358"/>
      <c r="E382" s="80" t="s">
        <v>642</v>
      </c>
      <c r="F382" s="81"/>
      <c r="G382" s="143"/>
      <c r="H382" s="9" t="s">
        <v>643</v>
      </c>
      <c r="I382" s="34">
        <f>I383</f>
        <v>9900000</v>
      </c>
      <c r="J382" s="34">
        <f>J383</f>
        <v>0</v>
      </c>
      <c r="K382" s="34"/>
      <c r="L382" s="34">
        <f>L383</f>
        <v>0</v>
      </c>
      <c r="M382" s="58"/>
      <c r="N382" s="47">
        <f t="shared" si="24"/>
        <v>9900000</v>
      </c>
    </row>
    <row r="383" spans="2:14" ht="15" customHeight="1">
      <c r="B383" s="323"/>
      <c r="C383" s="323"/>
      <c r="D383" s="358"/>
      <c r="E383" s="320"/>
      <c r="F383" s="169" t="s">
        <v>644</v>
      </c>
      <c r="G383" s="326" t="s">
        <v>961</v>
      </c>
      <c r="H383" s="311" t="s">
        <v>645</v>
      </c>
      <c r="I383" s="291">
        <v>9900000</v>
      </c>
      <c r="J383" s="291">
        <v>0</v>
      </c>
      <c r="K383" s="291"/>
      <c r="L383" s="291">
        <v>0</v>
      </c>
      <c r="M383" s="291"/>
      <c r="N383" s="291">
        <f>I383+J383+L383</f>
        <v>9900000</v>
      </c>
    </row>
    <row r="384" spans="2:14" ht="18.75" customHeight="1">
      <c r="B384" s="323"/>
      <c r="C384" s="323"/>
      <c r="D384" s="358"/>
      <c r="E384" s="321"/>
      <c r="F384" s="169" t="s">
        <v>646</v>
      </c>
      <c r="G384" s="328"/>
      <c r="H384" s="313"/>
      <c r="I384" s="292"/>
      <c r="J384" s="292"/>
      <c r="K384" s="292"/>
      <c r="L384" s="292"/>
      <c r="M384" s="292"/>
      <c r="N384" s="292"/>
    </row>
    <row r="385" spans="2:14" ht="54.75">
      <c r="B385" s="323"/>
      <c r="C385" s="323"/>
      <c r="D385" s="358"/>
      <c r="E385" s="137" t="s">
        <v>647</v>
      </c>
      <c r="F385" s="137"/>
      <c r="G385" s="189"/>
      <c r="H385" s="79" t="s">
        <v>648</v>
      </c>
      <c r="I385" s="34">
        <f>I386</f>
        <v>37400000</v>
      </c>
      <c r="J385" s="34">
        <f>J386</f>
        <v>0</v>
      </c>
      <c r="K385" s="34"/>
      <c r="L385" s="34">
        <f>L386</f>
        <v>0</v>
      </c>
      <c r="M385" s="58"/>
      <c r="N385" s="47">
        <f aca="true" t="shared" si="25" ref="N385:N391">I385+J385+L385</f>
        <v>37400000</v>
      </c>
    </row>
    <row r="386" spans="2:14" ht="41.25">
      <c r="B386" s="323"/>
      <c r="C386" s="323"/>
      <c r="D386" s="321"/>
      <c r="E386" s="137"/>
      <c r="F386" s="169" t="s">
        <v>649</v>
      </c>
      <c r="G386" s="141" t="s">
        <v>962</v>
      </c>
      <c r="H386" s="142" t="s">
        <v>650</v>
      </c>
      <c r="I386" s="133">
        <v>37400000</v>
      </c>
      <c r="J386" s="34">
        <v>0</v>
      </c>
      <c r="K386" s="12"/>
      <c r="L386" s="11">
        <v>0</v>
      </c>
      <c r="M386" s="158"/>
      <c r="N386" s="47">
        <f t="shared" si="25"/>
        <v>37400000</v>
      </c>
    </row>
    <row r="387" spans="2:14" ht="13.5">
      <c r="B387" s="323"/>
      <c r="C387" s="323"/>
      <c r="D387" s="83" t="s">
        <v>91</v>
      </c>
      <c r="E387" s="138"/>
      <c r="F387" s="22"/>
      <c r="G387" s="22"/>
      <c r="H387" s="9" t="s">
        <v>92</v>
      </c>
      <c r="I387" s="34">
        <f>I388+I390+I393</f>
        <v>112200000</v>
      </c>
      <c r="J387" s="34">
        <f>J388+J390+J393</f>
        <v>0</v>
      </c>
      <c r="K387" s="34"/>
      <c r="L387" s="34">
        <f>L388+L390+L393</f>
        <v>0</v>
      </c>
      <c r="M387" s="58"/>
      <c r="N387" s="47">
        <f t="shared" si="25"/>
        <v>112200000</v>
      </c>
    </row>
    <row r="388" spans="2:14" ht="27">
      <c r="B388" s="323"/>
      <c r="C388" s="323"/>
      <c r="D388" s="429"/>
      <c r="E388" s="83" t="s">
        <v>651</v>
      </c>
      <c r="F388" s="83"/>
      <c r="G388" s="22"/>
      <c r="H388" s="85" t="s">
        <v>652</v>
      </c>
      <c r="I388" s="34">
        <f>I389</f>
        <v>37400000</v>
      </c>
      <c r="J388" s="34">
        <f>J389</f>
        <v>0</v>
      </c>
      <c r="K388" s="34"/>
      <c r="L388" s="34">
        <f>L389</f>
        <v>0</v>
      </c>
      <c r="M388" s="58"/>
      <c r="N388" s="47">
        <f t="shared" si="25"/>
        <v>37400000</v>
      </c>
    </row>
    <row r="389" spans="2:14" ht="22.5" customHeight="1">
      <c r="B389" s="323"/>
      <c r="C389" s="323"/>
      <c r="D389" s="430"/>
      <c r="E389" s="83"/>
      <c r="F389" s="86" t="s">
        <v>653</v>
      </c>
      <c r="G389" s="143" t="s">
        <v>963</v>
      </c>
      <c r="H389" s="142" t="s">
        <v>654</v>
      </c>
      <c r="I389" s="133">
        <v>37400000</v>
      </c>
      <c r="J389" s="133">
        <v>0</v>
      </c>
      <c r="K389" s="12"/>
      <c r="L389" s="133">
        <v>0</v>
      </c>
      <c r="M389" s="158"/>
      <c r="N389" s="48">
        <f t="shared" si="25"/>
        <v>37400000</v>
      </c>
    </row>
    <row r="390" spans="2:14" ht="13.5">
      <c r="B390" s="323"/>
      <c r="C390" s="323"/>
      <c r="D390" s="430"/>
      <c r="E390" s="83" t="s">
        <v>655</v>
      </c>
      <c r="F390" s="86"/>
      <c r="G390" s="143"/>
      <c r="H390" s="9" t="s">
        <v>656</v>
      </c>
      <c r="I390" s="34">
        <f>I391</f>
        <v>51150000</v>
      </c>
      <c r="J390" s="34">
        <f>J391</f>
        <v>0</v>
      </c>
      <c r="K390" s="34"/>
      <c r="L390" s="34">
        <f>L391</f>
        <v>0</v>
      </c>
      <c r="M390" s="58"/>
      <c r="N390" s="47">
        <f t="shared" si="25"/>
        <v>51150000</v>
      </c>
    </row>
    <row r="391" spans="2:14" ht="18.75" customHeight="1">
      <c r="B391" s="323"/>
      <c r="C391" s="323"/>
      <c r="D391" s="430"/>
      <c r="E391" s="429"/>
      <c r="F391" s="86" t="s">
        <v>657</v>
      </c>
      <c r="G391" s="420" t="s">
        <v>964</v>
      </c>
      <c r="H391" s="311" t="s">
        <v>658</v>
      </c>
      <c r="I391" s="291">
        <v>51150000</v>
      </c>
      <c r="J391" s="291">
        <v>0</v>
      </c>
      <c r="K391" s="291"/>
      <c r="L391" s="291">
        <v>0</v>
      </c>
      <c r="M391" s="291"/>
      <c r="N391" s="291">
        <f t="shared" si="25"/>
        <v>51150000</v>
      </c>
    </row>
    <row r="392" spans="2:14" ht="18.75" customHeight="1">
      <c r="B392" s="323"/>
      <c r="C392" s="323"/>
      <c r="D392" s="430"/>
      <c r="E392" s="440"/>
      <c r="F392" s="86" t="s">
        <v>659</v>
      </c>
      <c r="G392" s="302"/>
      <c r="H392" s="313"/>
      <c r="I392" s="292"/>
      <c r="J392" s="292"/>
      <c r="K392" s="292"/>
      <c r="L392" s="292"/>
      <c r="M392" s="292"/>
      <c r="N392" s="292"/>
    </row>
    <row r="393" spans="2:14" ht="27">
      <c r="B393" s="323"/>
      <c r="C393" s="323"/>
      <c r="D393" s="430"/>
      <c r="E393" s="83" t="s">
        <v>660</v>
      </c>
      <c r="F393" s="83"/>
      <c r="G393" s="87"/>
      <c r="H393" s="79" t="s">
        <v>661</v>
      </c>
      <c r="I393" s="34">
        <f>I394</f>
        <v>23650000</v>
      </c>
      <c r="J393" s="34">
        <f>J394</f>
        <v>0</v>
      </c>
      <c r="K393" s="34"/>
      <c r="L393" s="34">
        <f>L394</f>
        <v>0</v>
      </c>
      <c r="M393" s="58"/>
      <c r="N393" s="47">
        <f aca="true" t="shared" si="26" ref="N393:N398">I393+J393+L393</f>
        <v>23650000</v>
      </c>
    </row>
    <row r="394" spans="2:14" ht="41.25">
      <c r="B394" s="323"/>
      <c r="C394" s="323"/>
      <c r="D394" s="430"/>
      <c r="E394" s="83"/>
      <c r="F394" s="86" t="s">
        <v>662</v>
      </c>
      <c r="G394" s="141" t="s">
        <v>965</v>
      </c>
      <c r="H394" s="142" t="s">
        <v>663</v>
      </c>
      <c r="I394" s="133">
        <v>23650000</v>
      </c>
      <c r="J394" s="34">
        <v>0</v>
      </c>
      <c r="K394" s="12"/>
      <c r="L394" s="34">
        <v>0</v>
      </c>
      <c r="M394" s="158"/>
      <c r="N394" s="48">
        <f t="shared" si="26"/>
        <v>23650000</v>
      </c>
    </row>
    <row r="395" spans="2:14" ht="13.5">
      <c r="B395" s="323"/>
      <c r="C395" s="148" t="s">
        <v>121</v>
      </c>
      <c r="D395" s="74"/>
      <c r="E395" s="22"/>
      <c r="F395" s="101"/>
      <c r="G395" s="101"/>
      <c r="H395" s="57" t="s">
        <v>122</v>
      </c>
      <c r="I395" s="34">
        <f>I396</f>
        <v>72550000</v>
      </c>
      <c r="J395" s="34">
        <f aca="true" t="shared" si="27" ref="J395:L397">J396</f>
        <v>0</v>
      </c>
      <c r="K395" s="34"/>
      <c r="L395" s="34">
        <f t="shared" si="27"/>
        <v>0</v>
      </c>
      <c r="M395" s="58"/>
      <c r="N395" s="47">
        <f t="shared" si="26"/>
        <v>72550000</v>
      </c>
    </row>
    <row r="396" spans="2:14" ht="41.25">
      <c r="B396" s="323"/>
      <c r="C396" s="322"/>
      <c r="D396" s="148" t="s">
        <v>123</v>
      </c>
      <c r="E396" s="2"/>
      <c r="F396" s="19"/>
      <c r="G396" s="19"/>
      <c r="H396" s="57" t="s">
        <v>124</v>
      </c>
      <c r="I396" s="34">
        <f>I397</f>
        <v>72550000</v>
      </c>
      <c r="J396" s="34">
        <f t="shared" si="27"/>
        <v>0</v>
      </c>
      <c r="K396" s="34"/>
      <c r="L396" s="34">
        <f t="shared" si="27"/>
        <v>0</v>
      </c>
      <c r="M396" s="58"/>
      <c r="N396" s="47">
        <f t="shared" si="26"/>
        <v>72550000</v>
      </c>
    </row>
    <row r="397" spans="2:14" ht="27" customHeight="1">
      <c r="B397" s="323"/>
      <c r="C397" s="323"/>
      <c r="D397" s="364"/>
      <c r="E397" s="148" t="s">
        <v>664</v>
      </c>
      <c r="F397" s="148"/>
      <c r="G397" s="19"/>
      <c r="H397" s="57" t="s">
        <v>665</v>
      </c>
      <c r="I397" s="34">
        <f>I398</f>
        <v>72550000</v>
      </c>
      <c r="J397" s="34">
        <f t="shared" si="27"/>
        <v>0</v>
      </c>
      <c r="K397" s="34"/>
      <c r="L397" s="34">
        <f t="shared" si="27"/>
        <v>0</v>
      </c>
      <c r="M397" s="58"/>
      <c r="N397" s="47">
        <f t="shared" si="26"/>
        <v>72550000</v>
      </c>
    </row>
    <row r="398" spans="2:14" ht="13.5">
      <c r="B398" s="323"/>
      <c r="C398" s="323"/>
      <c r="D398" s="365"/>
      <c r="E398" s="364"/>
      <c r="F398" s="63" t="s">
        <v>666</v>
      </c>
      <c r="G398" s="326" t="s">
        <v>966</v>
      </c>
      <c r="H398" s="311" t="s">
        <v>667</v>
      </c>
      <c r="I398" s="291">
        <v>72550000</v>
      </c>
      <c r="J398" s="291">
        <v>0</v>
      </c>
      <c r="K398" s="291"/>
      <c r="L398" s="291">
        <v>0</v>
      </c>
      <c r="M398" s="291"/>
      <c r="N398" s="291">
        <f t="shared" si="26"/>
        <v>72550000</v>
      </c>
    </row>
    <row r="399" spans="2:14" ht="13.5">
      <c r="B399" s="323"/>
      <c r="C399" s="323"/>
      <c r="D399" s="365"/>
      <c r="E399" s="365"/>
      <c r="F399" s="63" t="s">
        <v>668</v>
      </c>
      <c r="G399" s="327"/>
      <c r="H399" s="312"/>
      <c r="I399" s="305"/>
      <c r="J399" s="305"/>
      <c r="K399" s="305"/>
      <c r="L399" s="305"/>
      <c r="M399" s="305"/>
      <c r="N399" s="305"/>
    </row>
    <row r="400" spans="2:14" ht="13.5">
      <c r="B400" s="323"/>
      <c r="C400" s="323"/>
      <c r="D400" s="365"/>
      <c r="E400" s="365"/>
      <c r="F400" s="63" t="s">
        <v>669</v>
      </c>
      <c r="G400" s="327"/>
      <c r="H400" s="312"/>
      <c r="I400" s="305"/>
      <c r="J400" s="305"/>
      <c r="K400" s="305"/>
      <c r="L400" s="305"/>
      <c r="M400" s="305"/>
      <c r="N400" s="305"/>
    </row>
    <row r="401" spans="2:14" ht="13.5">
      <c r="B401" s="324"/>
      <c r="C401" s="324"/>
      <c r="D401" s="366"/>
      <c r="E401" s="366"/>
      <c r="F401" s="63" t="s">
        <v>670</v>
      </c>
      <c r="G401" s="328"/>
      <c r="H401" s="313"/>
      <c r="I401" s="292"/>
      <c r="J401" s="292"/>
      <c r="K401" s="292"/>
      <c r="L401" s="292"/>
      <c r="M401" s="292"/>
      <c r="N401" s="292"/>
    </row>
    <row r="402" spans="2:14" ht="13.5" customHeight="1">
      <c r="B402" s="329" t="s">
        <v>166</v>
      </c>
      <c r="C402" s="330"/>
      <c r="D402" s="330"/>
      <c r="E402" s="330"/>
      <c r="F402" s="330"/>
      <c r="G402" s="330"/>
      <c r="H402" s="331"/>
      <c r="I402" s="35">
        <f>I403</f>
        <v>1065150000</v>
      </c>
      <c r="J402" s="35">
        <f>J403</f>
        <v>370600000</v>
      </c>
      <c r="K402" s="23"/>
      <c r="L402" s="33">
        <v>0</v>
      </c>
      <c r="M402" s="42"/>
      <c r="N402" s="49">
        <f aca="true" t="shared" si="28" ref="N402:N407">I402+J402+L402</f>
        <v>1435750000</v>
      </c>
    </row>
    <row r="403" spans="2:14" ht="13.5">
      <c r="B403" s="58">
        <v>2</v>
      </c>
      <c r="C403" s="58"/>
      <c r="D403" s="137"/>
      <c r="E403" s="18"/>
      <c r="F403" s="137"/>
      <c r="G403" s="137"/>
      <c r="H403" s="14" t="s">
        <v>109</v>
      </c>
      <c r="I403" s="38">
        <f>I404+I416+I440</f>
        <v>1065150000</v>
      </c>
      <c r="J403" s="38">
        <f>J404+J416+J440</f>
        <v>370600000</v>
      </c>
      <c r="K403" s="38"/>
      <c r="L403" s="38">
        <f>L404+L416+L440</f>
        <v>0</v>
      </c>
      <c r="M403" s="58"/>
      <c r="N403" s="47">
        <f t="shared" si="28"/>
        <v>1435750000</v>
      </c>
    </row>
    <row r="404" spans="2:14" ht="13.5">
      <c r="B404" s="322"/>
      <c r="C404" s="137" t="s">
        <v>125</v>
      </c>
      <c r="D404" s="2"/>
      <c r="E404" s="137"/>
      <c r="F404" s="101"/>
      <c r="G404" s="101"/>
      <c r="H404" s="14" t="s">
        <v>126</v>
      </c>
      <c r="I404" s="34">
        <f>I405</f>
        <v>67400000</v>
      </c>
      <c r="J404" s="34">
        <f>J405</f>
        <v>0</v>
      </c>
      <c r="K404" s="34"/>
      <c r="L404" s="34">
        <f>L405</f>
        <v>0</v>
      </c>
      <c r="M404" s="58"/>
      <c r="N404" s="47">
        <f t="shared" si="28"/>
        <v>67400000</v>
      </c>
    </row>
    <row r="405" spans="2:14" ht="13.5">
      <c r="B405" s="323"/>
      <c r="C405" s="320"/>
      <c r="D405" s="137" t="s">
        <v>127</v>
      </c>
      <c r="E405" s="2"/>
      <c r="F405" s="138"/>
      <c r="G405" s="138"/>
      <c r="H405" s="14" t="s">
        <v>128</v>
      </c>
      <c r="I405" s="34">
        <f>I406+I412+I414</f>
        <v>67400000</v>
      </c>
      <c r="J405" s="34">
        <f>J406+J412+J414</f>
        <v>0</v>
      </c>
      <c r="K405" s="34"/>
      <c r="L405" s="34">
        <f>L406+L412+L414</f>
        <v>0</v>
      </c>
      <c r="M405" s="58"/>
      <c r="N405" s="47">
        <f t="shared" si="28"/>
        <v>67400000</v>
      </c>
    </row>
    <row r="406" spans="2:14" ht="27">
      <c r="B406" s="323"/>
      <c r="C406" s="358"/>
      <c r="D406" s="320"/>
      <c r="E406" s="137" t="s">
        <v>671</v>
      </c>
      <c r="F406" s="137"/>
      <c r="G406" s="138"/>
      <c r="H406" s="14" t="s">
        <v>672</v>
      </c>
      <c r="I406" s="34">
        <f>I407</f>
        <v>23650000</v>
      </c>
      <c r="J406" s="34">
        <f>J407</f>
        <v>0</v>
      </c>
      <c r="K406" s="34"/>
      <c r="L406" s="34">
        <f>L407</f>
        <v>0</v>
      </c>
      <c r="M406" s="58"/>
      <c r="N406" s="47">
        <f t="shared" si="28"/>
        <v>23650000</v>
      </c>
    </row>
    <row r="407" spans="2:14" ht="12.75" customHeight="1">
      <c r="B407" s="323"/>
      <c r="C407" s="358"/>
      <c r="D407" s="358"/>
      <c r="E407" s="320"/>
      <c r="F407" s="137" t="s">
        <v>673</v>
      </c>
      <c r="G407" s="341" t="s">
        <v>967</v>
      </c>
      <c r="H407" s="311" t="s">
        <v>674</v>
      </c>
      <c r="I407" s="291">
        <v>23650000</v>
      </c>
      <c r="J407" s="291">
        <v>0</v>
      </c>
      <c r="K407" s="291"/>
      <c r="L407" s="291">
        <v>0</v>
      </c>
      <c r="M407" s="291"/>
      <c r="N407" s="291">
        <f t="shared" si="28"/>
        <v>23650000</v>
      </c>
    </row>
    <row r="408" spans="2:14" ht="12.75" customHeight="1">
      <c r="B408" s="323"/>
      <c r="C408" s="358"/>
      <c r="D408" s="358"/>
      <c r="E408" s="358"/>
      <c r="F408" s="137" t="s">
        <v>675</v>
      </c>
      <c r="G408" s="342"/>
      <c r="H408" s="312"/>
      <c r="I408" s="305"/>
      <c r="J408" s="305"/>
      <c r="K408" s="305"/>
      <c r="L408" s="305"/>
      <c r="M408" s="305"/>
      <c r="N408" s="305"/>
    </row>
    <row r="409" spans="2:14" ht="12.75" customHeight="1">
      <c r="B409" s="323"/>
      <c r="C409" s="358"/>
      <c r="D409" s="358"/>
      <c r="E409" s="358"/>
      <c r="F409" s="137" t="s">
        <v>676</v>
      </c>
      <c r="G409" s="342"/>
      <c r="H409" s="312"/>
      <c r="I409" s="305"/>
      <c r="J409" s="305"/>
      <c r="K409" s="305"/>
      <c r="L409" s="305"/>
      <c r="M409" s="305"/>
      <c r="N409" s="305"/>
    </row>
    <row r="410" spans="2:14" ht="12.75" customHeight="1">
      <c r="B410" s="323"/>
      <c r="C410" s="358"/>
      <c r="D410" s="358"/>
      <c r="E410" s="358"/>
      <c r="F410" s="137" t="s">
        <v>677</v>
      </c>
      <c r="G410" s="342"/>
      <c r="H410" s="312"/>
      <c r="I410" s="305"/>
      <c r="J410" s="305"/>
      <c r="K410" s="305"/>
      <c r="L410" s="305"/>
      <c r="M410" s="305"/>
      <c r="N410" s="305"/>
    </row>
    <row r="411" spans="2:14" ht="12.75" customHeight="1">
      <c r="B411" s="323"/>
      <c r="C411" s="358"/>
      <c r="D411" s="358"/>
      <c r="E411" s="321"/>
      <c r="F411" s="137" t="s">
        <v>678</v>
      </c>
      <c r="G411" s="343"/>
      <c r="H411" s="313"/>
      <c r="I411" s="292"/>
      <c r="J411" s="292"/>
      <c r="K411" s="292"/>
      <c r="L411" s="292"/>
      <c r="M411" s="292"/>
      <c r="N411" s="292"/>
    </row>
    <row r="412" spans="2:14" ht="18.75" customHeight="1">
      <c r="B412" s="323"/>
      <c r="C412" s="358"/>
      <c r="D412" s="358"/>
      <c r="E412" s="137" t="s">
        <v>679</v>
      </c>
      <c r="F412" s="137"/>
      <c r="G412" s="138"/>
      <c r="H412" s="14" t="s">
        <v>680</v>
      </c>
      <c r="I412" s="34">
        <f>I413</f>
        <v>30000000</v>
      </c>
      <c r="J412" s="34">
        <f aca="true" t="shared" si="29" ref="J412:L414">J413</f>
        <v>0</v>
      </c>
      <c r="K412" s="34"/>
      <c r="L412" s="34">
        <f t="shared" si="29"/>
        <v>0</v>
      </c>
      <c r="M412" s="58"/>
      <c r="N412" s="47">
        <f aca="true" t="shared" si="30" ref="N412:N419">I412+J412+L412</f>
        <v>30000000</v>
      </c>
    </row>
    <row r="413" spans="2:14" ht="57" customHeight="1">
      <c r="B413" s="323"/>
      <c r="C413" s="358"/>
      <c r="D413" s="358"/>
      <c r="E413" s="137"/>
      <c r="F413" s="137" t="s">
        <v>681</v>
      </c>
      <c r="G413" s="190" t="s">
        <v>968</v>
      </c>
      <c r="H413" s="142" t="s">
        <v>682</v>
      </c>
      <c r="I413" s="133">
        <v>30000000</v>
      </c>
      <c r="J413" s="34">
        <v>0</v>
      </c>
      <c r="K413" s="160"/>
      <c r="L413" s="133">
        <f t="shared" si="29"/>
        <v>0</v>
      </c>
      <c r="M413" s="158"/>
      <c r="N413" s="48">
        <f t="shared" si="30"/>
        <v>30000000</v>
      </c>
    </row>
    <row r="414" spans="2:14" ht="13.5">
      <c r="B414" s="323"/>
      <c r="C414" s="358"/>
      <c r="D414" s="358"/>
      <c r="E414" s="137" t="s">
        <v>683</v>
      </c>
      <c r="F414" s="137"/>
      <c r="G414" s="138"/>
      <c r="H414" s="14" t="s">
        <v>684</v>
      </c>
      <c r="I414" s="34">
        <f>I415</f>
        <v>13750000</v>
      </c>
      <c r="J414" s="34">
        <f>J415</f>
        <v>0</v>
      </c>
      <c r="K414" s="34"/>
      <c r="L414" s="34">
        <f t="shared" si="29"/>
        <v>0</v>
      </c>
      <c r="M414" s="58"/>
      <c r="N414" s="47">
        <f t="shared" si="30"/>
        <v>13750000</v>
      </c>
    </row>
    <row r="415" spans="2:14" ht="41.25">
      <c r="B415" s="323"/>
      <c r="C415" s="321"/>
      <c r="D415" s="321"/>
      <c r="E415" s="137"/>
      <c r="F415" s="137" t="s">
        <v>685</v>
      </c>
      <c r="G415" s="190" t="s">
        <v>969</v>
      </c>
      <c r="H415" s="142" t="s">
        <v>686</v>
      </c>
      <c r="I415" s="133">
        <v>13750000</v>
      </c>
      <c r="J415" s="133">
        <v>0</v>
      </c>
      <c r="K415" s="160"/>
      <c r="L415" s="15">
        <v>0</v>
      </c>
      <c r="M415" s="158"/>
      <c r="N415" s="47">
        <f t="shared" si="30"/>
        <v>13750000</v>
      </c>
    </row>
    <row r="416" spans="2:14" ht="13.5">
      <c r="B416" s="323"/>
      <c r="C416" s="137" t="s">
        <v>129</v>
      </c>
      <c r="D416" s="74"/>
      <c r="E416" s="138"/>
      <c r="F416" s="101"/>
      <c r="G416" s="101"/>
      <c r="H416" s="14" t="s">
        <v>130</v>
      </c>
      <c r="I416" s="34">
        <f>I417+I432</f>
        <v>451250000</v>
      </c>
      <c r="J416" s="34">
        <f>J417+J432</f>
        <v>0</v>
      </c>
      <c r="K416" s="34"/>
      <c r="L416" s="34">
        <f>L417+L432</f>
        <v>0</v>
      </c>
      <c r="M416" s="58"/>
      <c r="N416" s="47">
        <f t="shared" si="30"/>
        <v>451250000</v>
      </c>
    </row>
    <row r="417" spans="2:14" ht="13.5">
      <c r="B417" s="323"/>
      <c r="C417" s="320"/>
      <c r="D417" s="137" t="s">
        <v>131</v>
      </c>
      <c r="E417" s="2"/>
      <c r="F417" s="138"/>
      <c r="G417" s="138"/>
      <c r="H417" s="14" t="s">
        <v>132</v>
      </c>
      <c r="I417" s="34">
        <f>I418+I427</f>
        <v>410000000</v>
      </c>
      <c r="J417" s="34">
        <f>J418+J427</f>
        <v>0</v>
      </c>
      <c r="K417" s="34"/>
      <c r="L417" s="34">
        <f>L418+L427</f>
        <v>0</v>
      </c>
      <c r="M417" s="58"/>
      <c r="N417" s="47">
        <f t="shared" si="30"/>
        <v>410000000</v>
      </c>
    </row>
    <row r="418" spans="2:14" ht="13.5">
      <c r="B418" s="323"/>
      <c r="C418" s="358"/>
      <c r="D418" s="320"/>
      <c r="E418" s="137" t="s">
        <v>687</v>
      </c>
      <c r="F418" s="137"/>
      <c r="G418" s="138"/>
      <c r="H418" s="14" t="s">
        <v>688</v>
      </c>
      <c r="I418" s="34">
        <f>I419</f>
        <v>368750000</v>
      </c>
      <c r="J418" s="34">
        <f>J419</f>
        <v>0</v>
      </c>
      <c r="K418" s="34"/>
      <c r="L418" s="34">
        <f>L419</f>
        <v>0</v>
      </c>
      <c r="M418" s="58"/>
      <c r="N418" s="47">
        <f t="shared" si="30"/>
        <v>368750000</v>
      </c>
    </row>
    <row r="419" spans="2:14" ht="13.5">
      <c r="B419" s="323"/>
      <c r="C419" s="358"/>
      <c r="D419" s="358"/>
      <c r="E419" s="320"/>
      <c r="F419" s="137" t="s">
        <v>689</v>
      </c>
      <c r="G419" s="341" t="s">
        <v>970</v>
      </c>
      <c r="H419" s="311" t="s">
        <v>690</v>
      </c>
      <c r="I419" s="291">
        <v>368750000</v>
      </c>
      <c r="J419" s="291">
        <v>0</v>
      </c>
      <c r="K419" s="291"/>
      <c r="L419" s="291">
        <v>0</v>
      </c>
      <c r="M419" s="291"/>
      <c r="N419" s="291">
        <f t="shared" si="30"/>
        <v>368750000</v>
      </c>
    </row>
    <row r="420" spans="2:14" ht="13.5">
      <c r="B420" s="323"/>
      <c r="C420" s="358"/>
      <c r="D420" s="358"/>
      <c r="E420" s="358"/>
      <c r="F420" s="137" t="s">
        <v>691</v>
      </c>
      <c r="G420" s="342"/>
      <c r="H420" s="312"/>
      <c r="I420" s="305"/>
      <c r="J420" s="305"/>
      <c r="K420" s="305"/>
      <c r="L420" s="305"/>
      <c r="M420" s="305"/>
      <c r="N420" s="305"/>
    </row>
    <row r="421" spans="2:14" ht="13.5">
      <c r="B421" s="323"/>
      <c r="C421" s="358"/>
      <c r="D421" s="358"/>
      <c r="E421" s="358"/>
      <c r="F421" s="137" t="s">
        <v>692</v>
      </c>
      <c r="G421" s="342"/>
      <c r="H421" s="312"/>
      <c r="I421" s="305"/>
      <c r="J421" s="305"/>
      <c r="K421" s="305"/>
      <c r="L421" s="305"/>
      <c r="M421" s="305"/>
      <c r="N421" s="305"/>
    </row>
    <row r="422" spans="2:14" ht="13.5">
      <c r="B422" s="323"/>
      <c r="C422" s="358"/>
      <c r="D422" s="358"/>
      <c r="E422" s="358"/>
      <c r="F422" s="137" t="s">
        <v>693</v>
      </c>
      <c r="G422" s="342"/>
      <c r="H422" s="312"/>
      <c r="I422" s="305"/>
      <c r="J422" s="305"/>
      <c r="K422" s="305"/>
      <c r="L422" s="305"/>
      <c r="M422" s="305"/>
      <c r="N422" s="305"/>
    </row>
    <row r="423" spans="2:14" ht="13.5">
      <c r="B423" s="323"/>
      <c r="C423" s="358"/>
      <c r="D423" s="358"/>
      <c r="E423" s="358"/>
      <c r="F423" s="137" t="s">
        <v>694</v>
      </c>
      <c r="G423" s="342"/>
      <c r="H423" s="312"/>
      <c r="I423" s="305"/>
      <c r="J423" s="305"/>
      <c r="K423" s="305"/>
      <c r="L423" s="305"/>
      <c r="M423" s="305"/>
      <c r="N423" s="305"/>
    </row>
    <row r="424" spans="2:14" ht="13.5">
      <c r="B424" s="323"/>
      <c r="C424" s="358"/>
      <c r="D424" s="358"/>
      <c r="E424" s="358"/>
      <c r="F424" s="137" t="s">
        <v>695</v>
      </c>
      <c r="G424" s="342"/>
      <c r="H424" s="312"/>
      <c r="I424" s="305"/>
      <c r="J424" s="305"/>
      <c r="K424" s="305"/>
      <c r="L424" s="305"/>
      <c r="M424" s="305"/>
      <c r="N424" s="305"/>
    </row>
    <row r="425" spans="2:14" ht="13.5">
      <c r="B425" s="323"/>
      <c r="C425" s="358"/>
      <c r="D425" s="358"/>
      <c r="E425" s="358"/>
      <c r="F425" s="137" t="s">
        <v>696</v>
      </c>
      <c r="G425" s="342"/>
      <c r="H425" s="312"/>
      <c r="I425" s="305"/>
      <c r="J425" s="305"/>
      <c r="K425" s="305"/>
      <c r="L425" s="305"/>
      <c r="M425" s="305"/>
      <c r="N425" s="305"/>
    </row>
    <row r="426" spans="2:14" ht="13.5">
      <c r="B426" s="323"/>
      <c r="C426" s="358"/>
      <c r="D426" s="358"/>
      <c r="E426" s="321"/>
      <c r="F426" s="137" t="s">
        <v>697</v>
      </c>
      <c r="G426" s="343"/>
      <c r="H426" s="313"/>
      <c r="I426" s="292"/>
      <c r="J426" s="292"/>
      <c r="K426" s="292"/>
      <c r="L426" s="292"/>
      <c r="M426" s="292"/>
      <c r="N426" s="292"/>
    </row>
    <row r="427" spans="2:14" ht="13.5">
      <c r="B427" s="323"/>
      <c r="C427" s="358"/>
      <c r="D427" s="358"/>
      <c r="E427" s="137" t="s">
        <v>1061</v>
      </c>
      <c r="F427" s="137"/>
      <c r="G427" s="138"/>
      <c r="H427" s="14" t="s">
        <v>698</v>
      </c>
      <c r="I427" s="34">
        <f>I428</f>
        <v>41250000</v>
      </c>
      <c r="J427" s="34">
        <f>J428</f>
        <v>0</v>
      </c>
      <c r="K427" s="34"/>
      <c r="L427" s="34">
        <f>L428</f>
        <v>0</v>
      </c>
      <c r="M427" s="58"/>
      <c r="N427" s="47">
        <f>I427+J427+L427</f>
        <v>41250000</v>
      </c>
    </row>
    <row r="428" spans="2:14" ht="13.5">
      <c r="B428" s="323"/>
      <c r="C428" s="358"/>
      <c r="D428" s="358"/>
      <c r="E428" s="320"/>
      <c r="F428" s="137" t="s">
        <v>1062</v>
      </c>
      <c r="G428" s="306" t="s">
        <v>971</v>
      </c>
      <c r="H428" s="311" t="s">
        <v>699</v>
      </c>
      <c r="I428" s="291">
        <v>41250000</v>
      </c>
      <c r="J428" s="291">
        <v>0</v>
      </c>
      <c r="K428" s="291"/>
      <c r="L428" s="291">
        <v>0</v>
      </c>
      <c r="M428" s="291"/>
      <c r="N428" s="291">
        <f>I428+J428+L428</f>
        <v>41250000</v>
      </c>
    </row>
    <row r="429" spans="2:14" ht="13.5">
      <c r="B429" s="323"/>
      <c r="C429" s="358"/>
      <c r="D429" s="358"/>
      <c r="E429" s="358"/>
      <c r="F429" s="137" t="s">
        <v>1063</v>
      </c>
      <c r="G429" s="325"/>
      <c r="H429" s="312"/>
      <c r="I429" s="305"/>
      <c r="J429" s="305"/>
      <c r="K429" s="305"/>
      <c r="L429" s="305"/>
      <c r="M429" s="305"/>
      <c r="N429" s="305"/>
    </row>
    <row r="430" spans="2:14" ht="13.5">
      <c r="B430" s="323"/>
      <c r="C430" s="358"/>
      <c r="D430" s="358"/>
      <c r="E430" s="358"/>
      <c r="F430" s="137" t="s">
        <v>1064</v>
      </c>
      <c r="G430" s="325"/>
      <c r="H430" s="312"/>
      <c r="I430" s="305"/>
      <c r="J430" s="305"/>
      <c r="K430" s="305"/>
      <c r="L430" s="305"/>
      <c r="M430" s="305"/>
      <c r="N430" s="305"/>
    </row>
    <row r="431" spans="2:14" ht="13.5">
      <c r="B431" s="323"/>
      <c r="C431" s="358"/>
      <c r="D431" s="321"/>
      <c r="E431" s="321"/>
      <c r="F431" s="137" t="s">
        <v>1065</v>
      </c>
      <c r="G431" s="307"/>
      <c r="H431" s="313"/>
      <c r="I431" s="292"/>
      <c r="J431" s="292"/>
      <c r="K431" s="292"/>
      <c r="L431" s="292"/>
      <c r="M431" s="292"/>
      <c r="N431" s="292">
        <f>I431+J431</f>
        <v>0</v>
      </c>
    </row>
    <row r="432" spans="2:14" ht="13.5">
      <c r="B432" s="323"/>
      <c r="C432" s="358"/>
      <c r="D432" s="137" t="s">
        <v>133</v>
      </c>
      <c r="E432" s="138"/>
      <c r="F432" s="101"/>
      <c r="G432" s="101"/>
      <c r="H432" s="14" t="s">
        <v>861</v>
      </c>
      <c r="I432" s="34">
        <f>I433+I437</f>
        <v>41250000</v>
      </c>
      <c r="J432" s="34">
        <f>J433+J437</f>
        <v>0</v>
      </c>
      <c r="K432" s="34"/>
      <c r="L432" s="34">
        <f>L433+L437</f>
        <v>0</v>
      </c>
      <c r="M432" s="58"/>
      <c r="N432" s="47">
        <f>I432+J432+L432</f>
        <v>41250000</v>
      </c>
    </row>
    <row r="433" spans="2:14" ht="13.5">
      <c r="B433" s="323"/>
      <c r="C433" s="358"/>
      <c r="D433" s="320"/>
      <c r="E433" s="137" t="s">
        <v>700</v>
      </c>
      <c r="F433" s="137"/>
      <c r="G433" s="138"/>
      <c r="H433" s="14" t="s">
        <v>701</v>
      </c>
      <c r="I433" s="34">
        <f>I434</f>
        <v>27500000</v>
      </c>
      <c r="J433" s="34">
        <f>J434</f>
        <v>0</v>
      </c>
      <c r="K433" s="34"/>
      <c r="L433" s="34">
        <f>L434</f>
        <v>0</v>
      </c>
      <c r="M433" s="58"/>
      <c r="N433" s="47">
        <f>I433+J433+L433</f>
        <v>27500000</v>
      </c>
    </row>
    <row r="434" spans="2:14" ht="13.5">
      <c r="B434" s="323"/>
      <c r="C434" s="358"/>
      <c r="D434" s="358"/>
      <c r="E434" s="320"/>
      <c r="F434" s="137" t="s">
        <v>702</v>
      </c>
      <c r="G434" s="306" t="s">
        <v>972</v>
      </c>
      <c r="H434" s="431" t="s">
        <v>703</v>
      </c>
      <c r="I434" s="291">
        <v>27500000</v>
      </c>
      <c r="J434" s="293">
        <v>0</v>
      </c>
      <c r="K434" s="293"/>
      <c r="L434" s="293">
        <v>0</v>
      </c>
      <c r="M434" s="293"/>
      <c r="N434" s="293">
        <f>I434+J434+L434</f>
        <v>27500000</v>
      </c>
    </row>
    <row r="435" spans="2:14" ht="13.5">
      <c r="B435" s="323"/>
      <c r="C435" s="358"/>
      <c r="D435" s="358"/>
      <c r="E435" s="358"/>
      <c r="F435" s="137" t="s">
        <v>704</v>
      </c>
      <c r="G435" s="325"/>
      <c r="H435" s="432"/>
      <c r="I435" s="305"/>
      <c r="J435" s="319"/>
      <c r="K435" s="319"/>
      <c r="L435" s="319"/>
      <c r="M435" s="319"/>
      <c r="N435" s="319"/>
    </row>
    <row r="436" spans="2:14" ht="13.5">
      <c r="B436" s="323"/>
      <c r="C436" s="358"/>
      <c r="D436" s="358"/>
      <c r="E436" s="321"/>
      <c r="F436" s="137" t="s">
        <v>705</v>
      </c>
      <c r="G436" s="307"/>
      <c r="H436" s="433"/>
      <c r="I436" s="292"/>
      <c r="J436" s="294"/>
      <c r="K436" s="294"/>
      <c r="L436" s="294"/>
      <c r="M436" s="294"/>
      <c r="N436" s="294"/>
    </row>
    <row r="437" spans="2:14" ht="13.5">
      <c r="B437" s="323"/>
      <c r="C437" s="358"/>
      <c r="D437" s="358"/>
      <c r="E437" s="137" t="s">
        <v>706</v>
      </c>
      <c r="F437" s="137"/>
      <c r="G437" s="138"/>
      <c r="H437" s="14" t="s">
        <v>707</v>
      </c>
      <c r="I437" s="34">
        <f>I438</f>
        <v>13750000</v>
      </c>
      <c r="J437" s="34">
        <f>J438</f>
        <v>0</v>
      </c>
      <c r="K437" s="34"/>
      <c r="L437" s="34">
        <f>L438</f>
        <v>0</v>
      </c>
      <c r="M437" s="58"/>
      <c r="N437" s="47">
        <f>I437+J437+L437</f>
        <v>13750000</v>
      </c>
    </row>
    <row r="438" spans="2:14" ht="13.5">
      <c r="B438" s="323"/>
      <c r="C438" s="358"/>
      <c r="D438" s="358"/>
      <c r="E438" s="320"/>
      <c r="F438" s="169" t="s">
        <v>708</v>
      </c>
      <c r="G438" s="420" t="s">
        <v>973</v>
      </c>
      <c r="H438" s="311" t="s">
        <v>709</v>
      </c>
      <c r="I438" s="291">
        <v>13750000</v>
      </c>
      <c r="J438" s="293">
        <v>0</v>
      </c>
      <c r="K438" s="293"/>
      <c r="L438" s="293">
        <v>0</v>
      </c>
      <c r="M438" s="293"/>
      <c r="N438" s="293">
        <f>I438+J438+L438</f>
        <v>13750000</v>
      </c>
    </row>
    <row r="439" spans="2:14" ht="13.5">
      <c r="B439" s="323"/>
      <c r="C439" s="358"/>
      <c r="D439" s="358"/>
      <c r="E439" s="358"/>
      <c r="F439" s="169" t="s">
        <v>710</v>
      </c>
      <c r="G439" s="302"/>
      <c r="H439" s="313"/>
      <c r="I439" s="292"/>
      <c r="J439" s="294"/>
      <c r="K439" s="294"/>
      <c r="L439" s="294"/>
      <c r="M439" s="294"/>
      <c r="N439" s="294"/>
    </row>
    <row r="440" spans="2:14" ht="13.5">
      <c r="B440" s="323"/>
      <c r="C440" s="137" t="s">
        <v>134</v>
      </c>
      <c r="D440" s="137"/>
      <c r="E440" s="137"/>
      <c r="F440" s="169"/>
      <c r="G440" s="141"/>
      <c r="H440" s="79" t="s">
        <v>862</v>
      </c>
      <c r="I440" s="200">
        <f>I441+I451+I46+I454</f>
        <v>546500000</v>
      </c>
      <c r="J440" s="200">
        <f>J441+J451+J46+J454</f>
        <v>370600000</v>
      </c>
      <c r="K440" s="200"/>
      <c r="L440" s="200">
        <f>L441+L451+L46+L454</f>
        <v>0</v>
      </c>
      <c r="M440" s="200"/>
      <c r="N440" s="47">
        <f aca="true" t="shared" si="31" ref="N440:N447">I440+J440+L440</f>
        <v>917100000</v>
      </c>
    </row>
    <row r="441" spans="2:14" ht="27">
      <c r="B441" s="323"/>
      <c r="C441" s="320"/>
      <c r="D441" s="137" t="s">
        <v>135</v>
      </c>
      <c r="E441" s="2"/>
      <c r="F441" s="138"/>
      <c r="G441" s="138"/>
      <c r="H441" s="14" t="s">
        <v>136</v>
      </c>
      <c r="I441" s="34">
        <f>I442+I444+I446+I449</f>
        <v>245300000</v>
      </c>
      <c r="J441" s="200">
        <v>370600000</v>
      </c>
      <c r="K441" s="126"/>
      <c r="L441" s="34">
        <v>0</v>
      </c>
      <c r="M441" s="58"/>
      <c r="N441" s="47">
        <f t="shared" si="31"/>
        <v>615900000</v>
      </c>
    </row>
    <row r="442" spans="2:14" ht="13.5">
      <c r="B442" s="323"/>
      <c r="C442" s="358"/>
      <c r="D442" s="320"/>
      <c r="E442" s="137" t="s">
        <v>711</v>
      </c>
      <c r="F442" s="135"/>
      <c r="G442" s="138"/>
      <c r="H442" s="14" t="s">
        <v>712</v>
      </c>
      <c r="I442" s="34">
        <f>I443</f>
        <v>153350000</v>
      </c>
      <c r="J442" s="34">
        <f>J443</f>
        <v>370600000</v>
      </c>
      <c r="K442" s="34"/>
      <c r="L442" s="34">
        <f>L443</f>
        <v>0</v>
      </c>
      <c r="M442" s="58"/>
      <c r="N442" s="47">
        <f t="shared" si="31"/>
        <v>523950000</v>
      </c>
    </row>
    <row r="443" spans="2:14" ht="41.25">
      <c r="B443" s="323"/>
      <c r="C443" s="358"/>
      <c r="D443" s="358"/>
      <c r="E443" s="137"/>
      <c r="F443" s="137" t="s">
        <v>713</v>
      </c>
      <c r="G443" s="190" t="s">
        <v>974</v>
      </c>
      <c r="H443" s="142" t="s">
        <v>714</v>
      </c>
      <c r="I443" s="133">
        <v>153350000</v>
      </c>
      <c r="J443" s="39">
        <v>370600000</v>
      </c>
      <c r="K443" s="156" t="s">
        <v>157</v>
      </c>
      <c r="L443" s="133">
        <v>0</v>
      </c>
      <c r="M443" s="158"/>
      <c r="N443" s="48">
        <f t="shared" si="31"/>
        <v>523950000</v>
      </c>
    </row>
    <row r="444" spans="2:14" ht="27">
      <c r="B444" s="323"/>
      <c r="C444" s="358"/>
      <c r="D444" s="358"/>
      <c r="E444" s="137" t="s">
        <v>715</v>
      </c>
      <c r="F444" s="137"/>
      <c r="G444" s="138"/>
      <c r="H444" s="14" t="s">
        <v>716</v>
      </c>
      <c r="I444" s="34">
        <f>I445</f>
        <v>73200000</v>
      </c>
      <c r="J444" s="34">
        <f>J445</f>
        <v>0</v>
      </c>
      <c r="K444" s="34"/>
      <c r="L444" s="34">
        <f>L445</f>
        <v>0</v>
      </c>
      <c r="M444" s="58"/>
      <c r="N444" s="47">
        <f t="shared" si="31"/>
        <v>73200000</v>
      </c>
    </row>
    <row r="445" spans="2:14" ht="27">
      <c r="B445" s="323"/>
      <c r="C445" s="358"/>
      <c r="D445" s="358"/>
      <c r="E445" s="137"/>
      <c r="F445" s="137" t="s">
        <v>717</v>
      </c>
      <c r="G445" s="138" t="s">
        <v>975</v>
      </c>
      <c r="H445" s="149" t="s">
        <v>718</v>
      </c>
      <c r="I445" s="133">
        <v>73200000</v>
      </c>
      <c r="J445" s="39">
        <v>0</v>
      </c>
      <c r="K445" s="156"/>
      <c r="L445" s="133">
        <v>0</v>
      </c>
      <c r="M445" s="158"/>
      <c r="N445" s="48">
        <f t="shared" si="31"/>
        <v>73200000</v>
      </c>
    </row>
    <row r="446" spans="2:15" ht="27">
      <c r="B446" s="323"/>
      <c r="C446" s="358"/>
      <c r="D446" s="358"/>
      <c r="E446" s="137" t="s">
        <v>719</v>
      </c>
      <c r="F446" s="137"/>
      <c r="G446" s="138"/>
      <c r="H446" s="14" t="s">
        <v>720</v>
      </c>
      <c r="I446" s="34">
        <f>I447</f>
        <v>5000000</v>
      </c>
      <c r="J446" s="34">
        <f>J447</f>
        <v>0</v>
      </c>
      <c r="K446" s="34"/>
      <c r="L446" s="34">
        <f>L447</f>
        <v>0</v>
      </c>
      <c r="M446" s="58"/>
      <c r="N446" s="47">
        <f t="shared" si="31"/>
        <v>5000000</v>
      </c>
      <c r="O446" s="282"/>
    </row>
    <row r="447" spans="2:15" ht="13.5">
      <c r="B447" s="323"/>
      <c r="C447" s="358"/>
      <c r="D447" s="358"/>
      <c r="E447" s="320"/>
      <c r="F447" s="137" t="s">
        <v>721</v>
      </c>
      <c r="G447" s="306" t="s">
        <v>976</v>
      </c>
      <c r="H447" s="431" t="s">
        <v>722</v>
      </c>
      <c r="I447" s="291">
        <v>5000000</v>
      </c>
      <c r="J447" s="291">
        <v>0</v>
      </c>
      <c r="K447" s="291"/>
      <c r="L447" s="291">
        <v>0</v>
      </c>
      <c r="M447" s="291"/>
      <c r="N447" s="375">
        <f t="shared" si="31"/>
        <v>5000000</v>
      </c>
      <c r="O447" s="282"/>
    </row>
    <row r="448" spans="2:14" ht="13.5">
      <c r="B448" s="323"/>
      <c r="C448" s="358"/>
      <c r="D448" s="358"/>
      <c r="E448" s="321"/>
      <c r="F448" s="137" t="s">
        <v>723</v>
      </c>
      <c r="G448" s="307"/>
      <c r="H448" s="433"/>
      <c r="I448" s="292"/>
      <c r="J448" s="292"/>
      <c r="K448" s="292"/>
      <c r="L448" s="292"/>
      <c r="M448" s="292"/>
      <c r="N448" s="376"/>
    </row>
    <row r="449" spans="2:14" ht="27">
      <c r="B449" s="323"/>
      <c r="C449" s="358"/>
      <c r="D449" s="358"/>
      <c r="E449" s="137" t="s">
        <v>724</v>
      </c>
      <c r="F449" s="137"/>
      <c r="G449" s="189"/>
      <c r="H449" s="79" t="s">
        <v>725</v>
      </c>
      <c r="I449" s="34">
        <f>I450</f>
        <v>13750000</v>
      </c>
      <c r="J449" s="34">
        <f>J450</f>
        <v>0</v>
      </c>
      <c r="K449" s="34"/>
      <c r="L449" s="34">
        <f>L450</f>
        <v>0</v>
      </c>
      <c r="M449" s="58"/>
      <c r="N449" s="47">
        <f aca="true" t="shared" si="32" ref="N449:N456">I449+J449+L449</f>
        <v>13750000</v>
      </c>
    </row>
    <row r="450" spans="2:14" ht="41.25">
      <c r="B450" s="323"/>
      <c r="C450" s="358"/>
      <c r="D450" s="321"/>
      <c r="E450" s="89"/>
      <c r="F450" s="137" t="s">
        <v>726</v>
      </c>
      <c r="G450" s="189" t="s">
        <v>977</v>
      </c>
      <c r="H450" s="139" t="s">
        <v>727</v>
      </c>
      <c r="I450" s="133">
        <v>13750000</v>
      </c>
      <c r="J450" s="39">
        <v>0</v>
      </c>
      <c r="K450" s="156"/>
      <c r="L450" s="39">
        <v>0</v>
      </c>
      <c r="M450" s="158"/>
      <c r="N450" s="48">
        <f t="shared" si="32"/>
        <v>13750000</v>
      </c>
    </row>
    <row r="451" spans="2:14" ht="13.5">
      <c r="B451" s="323"/>
      <c r="C451" s="358"/>
      <c r="D451" s="137" t="s">
        <v>137</v>
      </c>
      <c r="E451" s="138"/>
      <c r="F451" s="138"/>
      <c r="G451" s="138"/>
      <c r="H451" s="14" t="s">
        <v>138</v>
      </c>
      <c r="I451" s="34">
        <f>I452</f>
        <v>18700000</v>
      </c>
      <c r="J451" s="34">
        <f aca="true" t="shared" si="33" ref="J451:L452">J452</f>
        <v>0</v>
      </c>
      <c r="K451" s="34"/>
      <c r="L451" s="34">
        <f t="shared" si="33"/>
        <v>0</v>
      </c>
      <c r="M451" s="58"/>
      <c r="N451" s="47">
        <f t="shared" si="32"/>
        <v>18700000</v>
      </c>
    </row>
    <row r="452" spans="2:14" ht="13.5">
      <c r="B452" s="323"/>
      <c r="C452" s="358"/>
      <c r="D452" s="320"/>
      <c r="E452" s="137" t="s">
        <v>728</v>
      </c>
      <c r="F452" s="137"/>
      <c r="G452" s="138"/>
      <c r="H452" s="14" t="s">
        <v>729</v>
      </c>
      <c r="I452" s="34">
        <f>I453</f>
        <v>18700000</v>
      </c>
      <c r="J452" s="34">
        <f t="shared" si="33"/>
        <v>0</v>
      </c>
      <c r="K452" s="34"/>
      <c r="L452" s="34">
        <f t="shared" si="33"/>
        <v>0</v>
      </c>
      <c r="M452" s="58"/>
      <c r="N452" s="47">
        <f t="shared" si="32"/>
        <v>18700000</v>
      </c>
    </row>
    <row r="453" spans="2:14" ht="41.25">
      <c r="B453" s="323"/>
      <c r="C453" s="358"/>
      <c r="D453" s="321"/>
      <c r="E453" s="137"/>
      <c r="F453" s="137" t="s">
        <v>730</v>
      </c>
      <c r="G453" s="190" t="s">
        <v>978</v>
      </c>
      <c r="H453" s="142" t="s">
        <v>731</v>
      </c>
      <c r="I453" s="133">
        <v>18700000</v>
      </c>
      <c r="J453" s="15">
        <v>0</v>
      </c>
      <c r="K453" s="160"/>
      <c r="L453" s="15">
        <v>0</v>
      </c>
      <c r="M453" s="158"/>
      <c r="N453" s="48">
        <f t="shared" si="32"/>
        <v>18700000</v>
      </c>
    </row>
    <row r="454" spans="2:14" ht="13.5">
      <c r="B454" s="323"/>
      <c r="C454" s="358"/>
      <c r="D454" s="137" t="s">
        <v>139</v>
      </c>
      <c r="E454" s="138"/>
      <c r="F454" s="138"/>
      <c r="G454" s="138"/>
      <c r="H454" s="14" t="s">
        <v>140</v>
      </c>
      <c r="I454" s="34">
        <f>I455+I460</f>
        <v>282500000</v>
      </c>
      <c r="J454" s="34">
        <f>J455+J460</f>
        <v>0</v>
      </c>
      <c r="K454" s="34"/>
      <c r="L454" s="34">
        <f>L455+L460</f>
        <v>0</v>
      </c>
      <c r="M454" s="58"/>
      <c r="N454" s="47">
        <f t="shared" si="32"/>
        <v>282500000</v>
      </c>
    </row>
    <row r="455" spans="2:14" ht="41.25">
      <c r="B455" s="323"/>
      <c r="C455" s="358"/>
      <c r="D455" s="320"/>
      <c r="E455" s="137" t="s">
        <v>732</v>
      </c>
      <c r="F455" s="137"/>
      <c r="G455" s="190"/>
      <c r="H455" s="9" t="s">
        <v>733</v>
      </c>
      <c r="I455" s="34">
        <f>I456</f>
        <v>82500000</v>
      </c>
      <c r="J455" s="34">
        <f>J456</f>
        <v>0</v>
      </c>
      <c r="K455" s="34"/>
      <c r="L455" s="34">
        <f>L456</f>
        <v>0</v>
      </c>
      <c r="M455" s="58"/>
      <c r="N455" s="47">
        <f t="shared" si="32"/>
        <v>82500000</v>
      </c>
    </row>
    <row r="456" spans="2:14" ht="13.5">
      <c r="B456" s="323"/>
      <c r="C456" s="358"/>
      <c r="D456" s="358"/>
      <c r="E456" s="320"/>
      <c r="F456" s="137" t="s">
        <v>734</v>
      </c>
      <c r="G456" s="341" t="s">
        <v>979</v>
      </c>
      <c r="H456" s="311" t="s">
        <v>735</v>
      </c>
      <c r="I456" s="291">
        <v>82500000</v>
      </c>
      <c r="J456" s="291">
        <v>0</v>
      </c>
      <c r="K456" s="291"/>
      <c r="L456" s="291">
        <v>0</v>
      </c>
      <c r="M456" s="291"/>
      <c r="N456" s="291">
        <f t="shared" si="32"/>
        <v>82500000</v>
      </c>
    </row>
    <row r="457" spans="2:14" ht="13.5">
      <c r="B457" s="323"/>
      <c r="C457" s="358"/>
      <c r="D457" s="358"/>
      <c r="E457" s="358"/>
      <c r="F457" s="137" t="s">
        <v>736</v>
      </c>
      <c r="G457" s="342"/>
      <c r="H457" s="312"/>
      <c r="I457" s="305"/>
      <c r="J457" s="305"/>
      <c r="K457" s="305"/>
      <c r="L457" s="305"/>
      <c r="M457" s="305"/>
      <c r="N457" s="305"/>
    </row>
    <row r="458" spans="2:14" ht="13.5">
      <c r="B458" s="323"/>
      <c r="C458" s="358"/>
      <c r="D458" s="358"/>
      <c r="E458" s="358"/>
      <c r="F458" s="137" t="s">
        <v>737</v>
      </c>
      <c r="G458" s="342"/>
      <c r="H458" s="312"/>
      <c r="I458" s="305"/>
      <c r="J458" s="305"/>
      <c r="K458" s="305"/>
      <c r="L458" s="305"/>
      <c r="M458" s="305"/>
      <c r="N458" s="305"/>
    </row>
    <row r="459" spans="2:14" ht="13.5">
      <c r="B459" s="323"/>
      <c r="C459" s="358"/>
      <c r="D459" s="358"/>
      <c r="E459" s="321"/>
      <c r="F459" s="137" t="s">
        <v>738</v>
      </c>
      <c r="G459" s="343"/>
      <c r="H459" s="313"/>
      <c r="I459" s="292"/>
      <c r="J459" s="292"/>
      <c r="K459" s="292"/>
      <c r="L459" s="292"/>
      <c r="M459" s="292"/>
      <c r="N459" s="292"/>
    </row>
    <row r="460" spans="2:14" ht="13.5">
      <c r="B460" s="323"/>
      <c r="C460" s="358"/>
      <c r="D460" s="358"/>
      <c r="E460" s="137" t="s">
        <v>739</v>
      </c>
      <c r="F460" s="137"/>
      <c r="G460" s="187"/>
      <c r="H460" s="90" t="s">
        <v>740</v>
      </c>
      <c r="I460" s="34">
        <f>I461</f>
        <v>200000000</v>
      </c>
      <c r="J460" s="34">
        <f>J461</f>
        <v>0</v>
      </c>
      <c r="K460" s="34"/>
      <c r="L460" s="34">
        <f>L461</f>
        <v>0</v>
      </c>
      <c r="M460" s="58"/>
      <c r="N460" s="47">
        <f>I460+J460+L460</f>
        <v>200000000</v>
      </c>
    </row>
    <row r="461" spans="2:14" ht="13.5">
      <c r="B461" s="323"/>
      <c r="C461" s="358"/>
      <c r="D461" s="358"/>
      <c r="E461" s="320"/>
      <c r="F461" s="137" t="s">
        <v>741</v>
      </c>
      <c r="G461" s="341" t="s">
        <v>980</v>
      </c>
      <c r="H461" s="311" t="s">
        <v>742</v>
      </c>
      <c r="I461" s="291">
        <v>200000000</v>
      </c>
      <c r="J461" s="291">
        <v>0</v>
      </c>
      <c r="K461" s="291"/>
      <c r="L461" s="291">
        <v>0</v>
      </c>
      <c r="M461" s="291"/>
      <c r="N461" s="291">
        <f>I461+J461+L461</f>
        <v>200000000</v>
      </c>
    </row>
    <row r="462" spans="2:14" ht="36" customHeight="1">
      <c r="B462" s="324"/>
      <c r="C462" s="321"/>
      <c r="D462" s="321"/>
      <c r="E462" s="321"/>
      <c r="F462" s="137" t="s">
        <v>743</v>
      </c>
      <c r="G462" s="343"/>
      <c r="H462" s="313"/>
      <c r="I462" s="292"/>
      <c r="J462" s="292"/>
      <c r="K462" s="292"/>
      <c r="L462" s="292"/>
      <c r="M462" s="292"/>
      <c r="N462" s="292"/>
    </row>
    <row r="463" spans="2:14" ht="13.5" customHeight="1">
      <c r="B463" s="329" t="s">
        <v>145</v>
      </c>
      <c r="C463" s="330"/>
      <c r="D463" s="330"/>
      <c r="E463" s="330"/>
      <c r="F463" s="330"/>
      <c r="G463" s="330"/>
      <c r="H463" s="331"/>
      <c r="I463" s="33">
        <f>I464</f>
        <v>1402763857.6</v>
      </c>
      <c r="J463" s="33">
        <v>0</v>
      </c>
      <c r="K463" s="25"/>
      <c r="L463" s="33">
        <v>0</v>
      </c>
      <c r="M463" s="42"/>
      <c r="N463" s="49">
        <f aca="true" t="shared" si="34" ref="N463:N468">I463+J463+L463</f>
        <v>1402763857.6</v>
      </c>
    </row>
    <row r="464" spans="2:14" ht="13.5">
      <c r="B464" s="58">
        <v>5</v>
      </c>
      <c r="C464" s="58"/>
      <c r="D464" s="88"/>
      <c r="E464" s="18"/>
      <c r="F464" s="137"/>
      <c r="G464" s="137"/>
      <c r="H464" s="14" t="s">
        <v>51</v>
      </c>
      <c r="I464" s="34">
        <f>I465</f>
        <v>1402763857.6</v>
      </c>
      <c r="J464" s="34">
        <f>J465</f>
        <v>0</v>
      </c>
      <c r="K464" s="34"/>
      <c r="L464" s="34">
        <f>L465</f>
        <v>0</v>
      </c>
      <c r="M464" s="58"/>
      <c r="N464" s="47">
        <f t="shared" si="34"/>
        <v>1402763857.6</v>
      </c>
    </row>
    <row r="465" spans="2:14" ht="13.5">
      <c r="B465" s="322"/>
      <c r="C465" s="148" t="s">
        <v>141</v>
      </c>
      <c r="D465" s="137"/>
      <c r="E465" s="137"/>
      <c r="F465" s="101"/>
      <c r="G465" s="101"/>
      <c r="H465" s="14" t="s">
        <v>142</v>
      </c>
      <c r="I465" s="34">
        <f>I466</f>
        <v>1402763857.6</v>
      </c>
      <c r="J465" s="8"/>
      <c r="K465" s="10"/>
      <c r="L465" s="74"/>
      <c r="M465" s="58"/>
      <c r="N465" s="47">
        <f t="shared" si="34"/>
        <v>1402763857.6</v>
      </c>
    </row>
    <row r="466" spans="2:14" ht="27">
      <c r="B466" s="323"/>
      <c r="C466" s="322"/>
      <c r="D466" s="148" t="s">
        <v>143</v>
      </c>
      <c r="E466" s="2"/>
      <c r="F466" s="19"/>
      <c r="G466" s="19"/>
      <c r="H466" s="14" t="s">
        <v>144</v>
      </c>
      <c r="I466" s="34">
        <f>I467+I471</f>
        <v>1402763857.6</v>
      </c>
      <c r="J466" s="34">
        <f>J467+J471</f>
        <v>0</v>
      </c>
      <c r="K466" s="34"/>
      <c r="L466" s="34">
        <f>L467+L471</f>
        <v>0</v>
      </c>
      <c r="M466" s="58"/>
      <c r="N466" s="47">
        <f t="shared" si="34"/>
        <v>1402763857.6</v>
      </c>
    </row>
    <row r="467" spans="2:14" ht="13.5">
      <c r="B467" s="323"/>
      <c r="C467" s="323"/>
      <c r="D467" s="404"/>
      <c r="E467" s="148" t="s">
        <v>744</v>
      </c>
      <c r="F467" s="148"/>
      <c r="G467" s="91"/>
      <c r="H467" s="14" t="s">
        <v>745</v>
      </c>
      <c r="I467" s="34">
        <f>I468</f>
        <v>1238593857.6</v>
      </c>
      <c r="J467" s="34">
        <f>J468</f>
        <v>0</v>
      </c>
      <c r="K467" s="34"/>
      <c r="L467" s="34">
        <f>L468</f>
        <v>0</v>
      </c>
      <c r="M467" s="58"/>
      <c r="N467" s="47">
        <f t="shared" si="34"/>
        <v>1238593857.6</v>
      </c>
    </row>
    <row r="468" spans="2:14" ht="18" customHeight="1">
      <c r="B468" s="323"/>
      <c r="C468" s="323"/>
      <c r="D468" s="405"/>
      <c r="E468" s="364"/>
      <c r="F468" s="63" t="s">
        <v>746</v>
      </c>
      <c r="G468" s="420" t="s">
        <v>981</v>
      </c>
      <c r="H468" s="311" t="s">
        <v>747</v>
      </c>
      <c r="I468" s="291">
        <v>1238593857.6</v>
      </c>
      <c r="J468" s="291">
        <v>0</v>
      </c>
      <c r="K468" s="291"/>
      <c r="L468" s="291">
        <v>0</v>
      </c>
      <c r="M468" s="291"/>
      <c r="N468" s="291">
        <f t="shared" si="34"/>
        <v>1238593857.6</v>
      </c>
    </row>
    <row r="469" spans="2:14" ht="18" customHeight="1">
      <c r="B469" s="323"/>
      <c r="C469" s="323"/>
      <c r="D469" s="405"/>
      <c r="E469" s="365"/>
      <c r="F469" s="63" t="s">
        <v>748</v>
      </c>
      <c r="G469" s="301"/>
      <c r="H469" s="312"/>
      <c r="I469" s="305"/>
      <c r="J469" s="305"/>
      <c r="K469" s="305"/>
      <c r="L469" s="305"/>
      <c r="M469" s="305"/>
      <c r="N469" s="305"/>
    </row>
    <row r="470" spans="2:14" ht="18" customHeight="1">
      <c r="B470" s="323"/>
      <c r="C470" s="323"/>
      <c r="D470" s="405"/>
      <c r="E470" s="366"/>
      <c r="F470" s="63" t="s">
        <v>749</v>
      </c>
      <c r="G470" s="302"/>
      <c r="H470" s="313"/>
      <c r="I470" s="292"/>
      <c r="J470" s="292"/>
      <c r="K470" s="292"/>
      <c r="L470" s="292"/>
      <c r="M470" s="292"/>
      <c r="N470" s="292"/>
    </row>
    <row r="471" spans="2:14" ht="13.5">
      <c r="B471" s="323"/>
      <c r="C471" s="323"/>
      <c r="D471" s="405"/>
      <c r="E471" s="148" t="s">
        <v>750</v>
      </c>
      <c r="F471" s="63"/>
      <c r="G471" s="92"/>
      <c r="H471" s="9" t="s">
        <v>751</v>
      </c>
      <c r="I471" s="34">
        <f>I472</f>
        <v>164170000</v>
      </c>
      <c r="J471" s="34">
        <f>J472</f>
        <v>0</v>
      </c>
      <c r="K471" s="34"/>
      <c r="L471" s="34">
        <f>L472</f>
        <v>0</v>
      </c>
      <c r="M471" s="58"/>
      <c r="N471" s="47">
        <f>I471+J471+L471</f>
        <v>164170000</v>
      </c>
    </row>
    <row r="472" spans="2:14" ht="94.5" customHeight="1">
      <c r="B472" s="324"/>
      <c r="C472" s="324"/>
      <c r="D472" s="406"/>
      <c r="E472" s="67"/>
      <c r="F472" s="63" t="s">
        <v>752</v>
      </c>
      <c r="G472" s="143" t="s">
        <v>982</v>
      </c>
      <c r="H472" s="142" t="s">
        <v>753</v>
      </c>
      <c r="I472" s="133">
        <v>164170000</v>
      </c>
      <c r="J472" s="34">
        <v>0</v>
      </c>
      <c r="K472" s="12"/>
      <c r="L472" s="34">
        <v>0</v>
      </c>
      <c r="M472" s="158"/>
      <c r="N472" s="48">
        <f>I472+J472+L472</f>
        <v>164170000</v>
      </c>
    </row>
    <row r="473" spans="2:14" ht="13.5" customHeight="1">
      <c r="B473" s="329" t="s">
        <v>146</v>
      </c>
      <c r="C473" s="330"/>
      <c r="D473" s="330"/>
      <c r="E473" s="330"/>
      <c r="F473" s="330"/>
      <c r="G473" s="330"/>
      <c r="H473" s="331"/>
      <c r="I473" s="33">
        <f>I474</f>
        <v>496100000</v>
      </c>
      <c r="J473" s="33">
        <f>J474</f>
        <v>0</v>
      </c>
      <c r="K473" s="33"/>
      <c r="L473" s="33">
        <f>L474</f>
        <v>0</v>
      </c>
      <c r="M473" s="42"/>
      <c r="N473" s="49">
        <f aca="true" t="shared" si="35" ref="N473:N480">I473+J473+L473</f>
        <v>496100000</v>
      </c>
    </row>
    <row r="474" spans="2:14" ht="13.5">
      <c r="B474" s="58">
        <v>5</v>
      </c>
      <c r="C474" s="58"/>
      <c r="D474" s="88"/>
      <c r="E474" s="18"/>
      <c r="F474" s="137"/>
      <c r="G474" s="137"/>
      <c r="H474" s="14" t="s">
        <v>51</v>
      </c>
      <c r="I474" s="34">
        <f>I475+I484</f>
        <v>496100000</v>
      </c>
      <c r="J474" s="34">
        <f>J475+J484</f>
        <v>0</v>
      </c>
      <c r="K474" s="34"/>
      <c r="L474" s="34">
        <f>L475+L484</f>
        <v>0</v>
      </c>
      <c r="M474" s="58"/>
      <c r="N474" s="47">
        <f t="shared" si="35"/>
        <v>496100000</v>
      </c>
    </row>
    <row r="475" spans="2:14" ht="27">
      <c r="B475" s="322"/>
      <c r="C475" s="137" t="s">
        <v>15</v>
      </c>
      <c r="D475" s="137"/>
      <c r="E475" s="137"/>
      <c r="F475" s="101"/>
      <c r="G475" s="101"/>
      <c r="H475" s="14" t="s">
        <v>16</v>
      </c>
      <c r="I475" s="34">
        <f>I476</f>
        <v>451000000</v>
      </c>
      <c r="J475" s="34">
        <f>J476+J479</f>
        <v>0</v>
      </c>
      <c r="K475" s="34"/>
      <c r="L475" s="34">
        <f>L476+L479</f>
        <v>0</v>
      </c>
      <c r="M475" s="58"/>
      <c r="N475" s="47">
        <f t="shared" si="35"/>
        <v>451000000</v>
      </c>
    </row>
    <row r="476" spans="2:14" ht="15" customHeight="1">
      <c r="B476" s="323"/>
      <c r="C476" s="322"/>
      <c r="D476" s="137" t="s">
        <v>93</v>
      </c>
      <c r="E476" s="2"/>
      <c r="F476" s="138"/>
      <c r="G476" s="138"/>
      <c r="H476" s="14" t="s">
        <v>94</v>
      </c>
      <c r="I476" s="34">
        <f>I477+I479</f>
        <v>451000000</v>
      </c>
      <c r="J476" s="34">
        <f aca="true" t="shared" si="36" ref="J476:L477">J477</f>
        <v>0</v>
      </c>
      <c r="K476" s="34"/>
      <c r="L476" s="34">
        <f t="shared" si="36"/>
        <v>0</v>
      </c>
      <c r="M476" s="58"/>
      <c r="N476" s="47">
        <f t="shared" si="35"/>
        <v>451000000</v>
      </c>
    </row>
    <row r="477" spans="2:14" ht="15" customHeight="1">
      <c r="B477" s="323"/>
      <c r="C477" s="323"/>
      <c r="D477" s="320"/>
      <c r="E477" s="137" t="s">
        <v>754</v>
      </c>
      <c r="F477" s="137"/>
      <c r="G477" s="138"/>
      <c r="H477" s="14" t="s">
        <v>755</v>
      </c>
      <c r="I477" s="34">
        <f>I478</f>
        <v>92950000</v>
      </c>
      <c r="J477" s="34">
        <f t="shared" si="36"/>
        <v>0</v>
      </c>
      <c r="K477" s="34"/>
      <c r="L477" s="34">
        <f t="shared" si="36"/>
        <v>0</v>
      </c>
      <c r="M477" s="58"/>
      <c r="N477" s="47">
        <f t="shared" si="35"/>
        <v>92950000</v>
      </c>
    </row>
    <row r="478" spans="2:14" ht="43.5" customHeight="1">
      <c r="B478" s="323"/>
      <c r="C478" s="323"/>
      <c r="D478" s="358"/>
      <c r="E478" s="131"/>
      <c r="F478" s="93" t="s">
        <v>756</v>
      </c>
      <c r="G478" s="141" t="s">
        <v>983</v>
      </c>
      <c r="H478" s="140" t="s">
        <v>874</v>
      </c>
      <c r="I478" s="133">
        <v>92950000</v>
      </c>
      <c r="J478" s="34">
        <v>0</v>
      </c>
      <c r="K478" s="12"/>
      <c r="L478" s="34">
        <v>0</v>
      </c>
      <c r="M478" s="158"/>
      <c r="N478" s="48">
        <f t="shared" si="35"/>
        <v>92950000</v>
      </c>
    </row>
    <row r="479" spans="2:14" ht="15" customHeight="1">
      <c r="B479" s="323"/>
      <c r="C479" s="323"/>
      <c r="D479" s="358"/>
      <c r="E479" s="148" t="s">
        <v>757</v>
      </c>
      <c r="F479" s="148"/>
      <c r="G479" s="191"/>
      <c r="H479" s="94" t="s">
        <v>758</v>
      </c>
      <c r="I479" s="34">
        <f>I480+I482</f>
        <v>358050000</v>
      </c>
      <c r="J479" s="34">
        <f>J480+J482</f>
        <v>0</v>
      </c>
      <c r="K479" s="34"/>
      <c r="L479" s="34">
        <f>L480+L482</f>
        <v>0</v>
      </c>
      <c r="M479" s="58"/>
      <c r="N479" s="47">
        <f t="shared" si="35"/>
        <v>358050000</v>
      </c>
    </row>
    <row r="480" spans="2:14" ht="14.25" customHeight="1">
      <c r="B480" s="323"/>
      <c r="C480" s="323"/>
      <c r="D480" s="358"/>
      <c r="E480" s="364"/>
      <c r="F480" s="63" t="s">
        <v>759</v>
      </c>
      <c r="G480" s="326" t="s">
        <v>984</v>
      </c>
      <c r="H480" s="309" t="s">
        <v>760</v>
      </c>
      <c r="I480" s="291">
        <v>137500000</v>
      </c>
      <c r="J480" s="291">
        <v>0</v>
      </c>
      <c r="K480" s="291"/>
      <c r="L480" s="291">
        <v>0</v>
      </c>
      <c r="M480" s="291"/>
      <c r="N480" s="291">
        <f t="shared" si="35"/>
        <v>137500000</v>
      </c>
    </row>
    <row r="481" spans="2:14" ht="14.25" customHeight="1">
      <c r="B481" s="323"/>
      <c r="C481" s="323"/>
      <c r="D481" s="358"/>
      <c r="E481" s="365"/>
      <c r="F481" s="63" t="s">
        <v>761</v>
      </c>
      <c r="G481" s="328"/>
      <c r="H481" s="310"/>
      <c r="I481" s="292"/>
      <c r="J481" s="292"/>
      <c r="K481" s="292"/>
      <c r="L481" s="292"/>
      <c r="M481" s="292"/>
      <c r="N481" s="292"/>
    </row>
    <row r="482" spans="2:14" ht="18.75" customHeight="1">
      <c r="B482" s="323"/>
      <c r="C482" s="323"/>
      <c r="D482" s="358"/>
      <c r="E482" s="365"/>
      <c r="F482" s="63" t="s">
        <v>762</v>
      </c>
      <c r="G482" s="326" t="s">
        <v>985</v>
      </c>
      <c r="H482" s="309" t="s">
        <v>763</v>
      </c>
      <c r="I482" s="291">
        <v>220550000</v>
      </c>
      <c r="J482" s="291">
        <v>0</v>
      </c>
      <c r="K482" s="291"/>
      <c r="L482" s="291">
        <v>0</v>
      </c>
      <c r="M482" s="291"/>
      <c r="N482" s="291">
        <f>I482+J482+L482</f>
        <v>220550000</v>
      </c>
    </row>
    <row r="483" spans="2:14" ht="21" customHeight="1">
      <c r="B483" s="323"/>
      <c r="C483" s="324"/>
      <c r="D483" s="321"/>
      <c r="E483" s="366"/>
      <c r="F483" s="63" t="s">
        <v>764</v>
      </c>
      <c r="G483" s="328"/>
      <c r="H483" s="310"/>
      <c r="I483" s="292"/>
      <c r="J483" s="292"/>
      <c r="K483" s="292"/>
      <c r="L483" s="292"/>
      <c r="M483" s="292"/>
      <c r="N483" s="292"/>
    </row>
    <row r="484" spans="2:14" ht="13.5">
      <c r="B484" s="323"/>
      <c r="C484" s="137" t="s">
        <v>141</v>
      </c>
      <c r="D484" s="137"/>
      <c r="E484" s="137"/>
      <c r="F484" s="101"/>
      <c r="G484" s="101"/>
      <c r="H484" s="14" t="s">
        <v>142</v>
      </c>
      <c r="I484" s="34">
        <f>I485</f>
        <v>45100000</v>
      </c>
      <c r="J484" s="34">
        <f aca="true" t="shared" si="37" ref="J484:L486">J485</f>
        <v>0</v>
      </c>
      <c r="K484" s="34"/>
      <c r="L484" s="34">
        <f t="shared" si="37"/>
        <v>0</v>
      </c>
      <c r="M484" s="58"/>
      <c r="N484" s="47">
        <f aca="true" t="shared" si="38" ref="N484:N493">I484+J484+L484</f>
        <v>45100000</v>
      </c>
    </row>
    <row r="485" spans="2:14" ht="27">
      <c r="B485" s="323"/>
      <c r="C485" s="322"/>
      <c r="D485" s="137" t="s">
        <v>143</v>
      </c>
      <c r="E485" s="2"/>
      <c r="F485" s="138"/>
      <c r="G485" s="138"/>
      <c r="H485" s="14" t="s">
        <v>144</v>
      </c>
      <c r="I485" s="34">
        <f>I486</f>
        <v>45100000</v>
      </c>
      <c r="J485" s="34">
        <f t="shared" si="37"/>
        <v>0</v>
      </c>
      <c r="K485" s="34"/>
      <c r="L485" s="34">
        <f t="shared" si="37"/>
        <v>0</v>
      </c>
      <c r="M485" s="58"/>
      <c r="N485" s="47">
        <f t="shared" si="38"/>
        <v>45100000</v>
      </c>
    </row>
    <row r="486" spans="2:14" ht="13.5">
      <c r="B486" s="323"/>
      <c r="C486" s="323"/>
      <c r="D486" s="320"/>
      <c r="E486" s="137" t="s">
        <v>765</v>
      </c>
      <c r="F486" s="137"/>
      <c r="G486" s="138"/>
      <c r="H486" s="14" t="s">
        <v>766</v>
      </c>
      <c r="I486" s="34">
        <f>I487</f>
        <v>45100000</v>
      </c>
      <c r="J486" s="34">
        <f t="shared" si="37"/>
        <v>0</v>
      </c>
      <c r="K486" s="34"/>
      <c r="L486" s="34">
        <f t="shared" si="37"/>
        <v>0</v>
      </c>
      <c r="M486" s="58"/>
      <c r="N486" s="47">
        <f t="shared" si="38"/>
        <v>45100000</v>
      </c>
    </row>
    <row r="487" spans="2:14" ht="31.5" customHeight="1">
      <c r="B487" s="324"/>
      <c r="C487" s="324"/>
      <c r="D487" s="321"/>
      <c r="E487" s="167"/>
      <c r="F487" s="169" t="s">
        <v>870</v>
      </c>
      <c r="G487" s="143" t="s">
        <v>986</v>
      </c>
      <c r="H487" s="140" t="s">
        <v>860</v>
      </c>
      <c r="I487" s="133">
        <v>45100000</v>
      </c>
      <c r="J487" s="34">
        <v>0</v>
      </c>
      <c r="K487" s="12"/>
      <c r="L487" s="34">
        <v>0</v>
      </c>
      <c r="M487" s="158"/>
      <c r="N487" s="48">
        <f t="shared" si="38"/>
        <v>45100000</v>
      </c>
    </row>
    <row r="488" spans="2:14" ht="13.5" customHeight="1">
      <c r="B488" s="329" t="s">
        <v>160</v>
      </c>
      <c r="C488" s="330"/>
      <c r="D488" s="330"/>
      <c r="E488" s="330"/>
      <c r="F488" s="330"/>
      <c r="G488" s="330"/>
      <c r="H488" s="331"/>
      <c r="I488" s="33">
        <f>I489</f>
        <v>2266222882</v>
      </c>
      <c r="J488" s="33">
        <f aca="true" t="shared" si="39" ref="J488:L492">J489</f>
        <v>41245000</v>
      </c>
      <c r="K488" s="33"/>
      <c r="L488" s="33">
        <f t="shared" si="39"/>
        <v>0</v>
      </c>
      <c r="M488" s="151"/>
      <c r="N488" s="49">
        <f t="shared" si="38"/>
        <v>2307467882</v>
      </c>
    </row>
    <row r="489" spans="2:14" ht="13.5">
      <c r="B489" s="58">
        <v>5</v>
      </c>
      <c r="C489" s="58"/>
      <c r="D489" s="88"/>
      <c r="E489" s="18"/>
      <c r="F489" s="137"/>
      <c r="G489" s="137"/>
      <c r="H489" s="14" t="s">
        <v>51</v>
      </c>
      <c r="I489" s="34">
        <f>I490</f>
        <v>2266222882</v>
      </c>
      <c r="J489" s="34">
        <f t="shared" si="39"/>
        <v>41245000</v>
      </c>
      <c r="K489" s="34"/>
      <c r="L489" s="34">
        <f t="shared" si="39"/>
        <v>0</v>
      </c>
      <c r="M489" s="58"/>
      <c r="N489" s="47">
        <f t="shared" si="38"/>
        <v>2307467882</v>
      </c>
    </row>
    <row r="490" spans="2:14" ht="13.5">
      <c r="B490" s="322"/>
      <c r="C490" s="137" t="s">
        <v>141</v>
      </c>
      <c r="D490" s="137"/>
      <c r="E490" s="137"/>
      <c r="F490" s="101"/>
      <c r="G490" s="101"/>
      <c r="H490" s="14" t="s">
        <v>142</v>
      </c>
      <c r="I490" s="34">
        <f>I491</f>
        <v>2266222882</v>
      </c>
      <c r="J490" s="34">
        <f t="shared" si="39"/>
        <v>41245000</v>
      </c>
      <c r="K490" s="34"/>
      <c r="L490" s="34">
        <f t="shared" si="39"/>
        <v>0</v>
      </c>
      <c r="M490" s="58"/>
      <c r="N490" s="47">
        <f t="shared" si="38"/>
        <v>2307467882</v>
      </c>
    </row>
    <row r="491" spans="2:14" ht="12" customHeight="1">
      <c r="B491" s="323"/>
      <c r="C491" s="322"/>
      <c r="D491" s="137" t="s">
        <v>148</v>
      </c>
      <c r="E491" s="2"/>
      <c r="F491" s="138"/>
      <c r="G491" s="138"/>
      <c r="H491" s="14" t="s">
        <v>149</v>
      </c>
      <c r="I491" s="34">
        <f>I492</f>
        <v>2266222882</v>
      </c>
      <c r="J491" s="34">
        <f t="shared" si="39"/>
        <v>41245000</v>
      </c>
      <c r="K491" s="34"/>
      <c r="L491" s="34">
        <f t="shared" si="39"/>
        <v>0</v>
      </c>
      <c r="M491" s="58"/>
      <c r="N491" s="47">
        <f t="shared" si="38"/>
        <v>2307467882</v>
      </c>
    </row>
    <row r="492" spans="2:14" ht="44.25" customHeight="1">
      <c r="B492" s="323"/>
      <c r="C492" s="323"/>
      <c r="D492" s="306"/>
      <c r="E492" s="137" t="s">
        <v>769</v>
      </c>
      <c r="F492" s="137"/>
      <c r="G492" s="138"/>
      <c r="H492" s="14" t="s">
        <v>770</v>
      </c>
      <c r="I492" s="34">
        <f>I493</f>
        <v>2266222882</v>
      </c>
      <c r="J492" s="34">
        <f t="shared" si="39"/>
        <v>41245000</v>
      </c>
      <c r="K492" s="34"/>
      <c r="L492" s="34">
        <f t="shared" si="39"/>
        <v>0</v>
      </c>
      <c r="M492" s="58"/>
      <c r="N492" s="47">
        <f t="shared" si="38"/>
        <v>2307467882</v>
      </c>
    </row>
    <row r="493" spans="2:14" ht="21.75" customHeight="1">
      <c r="B493" s="323"/>
      <c r="C493" s="323"/>
      <c r="D493" s="325"/>
      <c r="E493" s="320"/>
      <c r="F493" s="169" t="s">
        <v>771</v>
      </c>
      <c r="G493" s="326" t="s">
        <v>987</v>
      </c>
      <c r="H493" s="309" t="s">
        <v>772</v>
      </c>
      <c r="I493" s="291">
        <v>2266222882</v>
      </c>
      <c r="J493" s="291">
        <v>41245000</v>
      </c>
      <c r="K493" s="291" t="s">
        <v>159</v>
      </c>
      <c r="L493" s="291">
        <v>0</v>
      </c>
      <c r="M493" s="291"/>
      <c r="N493" s="291">
        <f t="shared" si="38"/>
        <v>2307467882</v>
      </c>
    </row>
    <row r="494" spans="2:14" ht="17.25" customHeight="1">
      <c r="B494" s="324"/>
      <c r="C494" s="324"/>
      <c r="D494" s="307"/>
      <c r="E494" s="321"/>
      <c r="F494" s="169" t="s">
        <v>773</v>
      </c>
      <c r="G494" s="328"/>
      <c r="H494" s="310"/>
      <c r="I494" s="292"/>
      <c r="J494" s="292"/>
      <c r="K494" s="292"/>
      <c r="L494" s="292"/>
      <c r="M494" s="292"/>
      <c r="N494" s="292"/>
    </row>
    <row r="495" spans="2:14" ht="13.5" customHeight="1">
      <c r="B495" s="329" t="s">
        <v>168</v>
      </c>
      <c r="C495" s="330"/>
      <c r="D495" s="330"/>
      <c r="E495" s="330"/>
      <c r="F495" s="330"/>
      <c r="G495" s="330"/>
      <c r="H495" s="331"/>
      <c r="I495" s="31">
        <f>I496</f>
        <v>150000000</v>
      </c>
      <c r="J495" s="33">
        <f aca="true" t="shared" si="40" ref="J495:L496">J496</f>
        <v>0</v>
      </c>
      <c r="K495" s="31"/>
      <c r="L495" s="33">
        <f t="shared" si="40"/>
        <v>0</v>
      </c>
      <c r="M495" s="151"/>
      <c r="N495" s="49">
        <f aca="true" t="shared" si="41" ref="N495:N500">I495+J495+L495</f>
        <v>150000000</v>
      </c>
    </row>
    <row r="496" spans="2:14" ht="13.5">
      <c r="B496" s="58">
        <v>5</v>
      </c>
      <c r="C496" s="58"/>
      <c r="D496" s="88"/>
      <c r="E496" s="18"/>
      <c r="F496" s="137"/>
      <c r="G496" s="137"/>
      <c r="H496" s="14" t="s">
        <v>51</v>
      </c>
      <c r="I496" s="36">
        <f>I497</f>
        <v>150000000</v>
      </c>
      <c r="J496" s="34">
        <f t="shared" si="40"/>
        <v>0</v>
      </c>
      <c r="K496" s="36"/>
      <c r="L496" s="34">
        <f t="shared" si="40"/>
        <v>0</v>
      </c>
      <c r="M496" s="58"/>
      <c r="N496" s="47">
        <f t="shared" si="41"/>
        <v>150000000</v>
      </c>
    </row>
    <row r="497" spans="2:14" ht="13.5">
      <c r="B497" s="322"/>
      <c r="C497" s="137" t="s">
        <v>141</v>
      </c>
      <c r="D497" s="137"/>
      <c r="E497" s="137"/>
      <c r="F497" s="101"/>
      <c r="G497" s="101"/>
      <c r="H497" s="14" t="s">
        <v>142</v>
      </c>
      <c r="I497" s="36">
        <f>I498</f>
        <v>150000000</v>
      </c>
      <c r="J497" s="34">
        <f aca="true" t="shared" si="42" ref="J497:L499">J498</f>
        <v>0</v>
      </c>
      <c r="K497" s="36"/>
      <c r="L497" s="34">
        <f t="shared" si="42"/>
        <v>0</v>
      </c>
      <c r="M497" s="58"/>
      <c r="N497" s="47">
        <f t="shared" si="41"/>
        <v>150000000</v>
      </c>
    </row>
    <row r="498" spans="2:14" ht="25.5" customHeight="1">
      <c r="B498" s="323"/>
      <c r="C498" s="322"/>
      <c r="D498" s="137" t="s">
        <v>143</v>
      </c>
      <c r="E498" s="2"/>
      <c r="F498" s="138"/>
      <c r="G498" s="138"/>
      <c r="H498" s="14" t="s">
        <v>144</v>
      </c>
      <c r="I498" s="36">
        <f>I499</f>
        <v>150000000</v>
      </c>
      <c r="J498" s="34">
        <f t="shared" si="42"/>
        <v>0</v>
      </c>
      <c r="K498" s="36"/>
      <c r="L498" s="34">
        <f t="shared" si="42"/>
        <v>0</v>
      </c>
      <c r="M498" s="58"/>
      <c r="N498" s="47">
        <f t="shared" si="41"/>
        <v>150000000</v>
      </c>
    </row>
    <row r="499" spans="2:14" ht="12" customHeight="1">
      <c r="B499" s="323"/>
      <c r="C499" s="323"/>
      <c r="D499" s="306"/>
      <c r="E499" s="137" t="s">
        <v>765</v>
      </c>
      <c r="F499" s="137"/>
      <c r="G499" s="138"/>
      <c r="H499" s="14" t="s">
        <v>766</v>
      </c>
      <c r="I499" s="36">
        <f>I500</f>
        <v>150000000</v>
      </c>
      <c r="J499" s="34">
        <f t="shared" si="42"/>
        <v>0</v>
      </c>
      <c r="K499" s="36"/>
      <c r="L499" s="34">
        <f t="shared" si="42"/>
        <v>0</v>
      </c>
      <c r="M499" s="58"/>
      <c r="N499" s="47">
        <f t="shared" si="41"/>
        <v>150000000</v>
      </c>
    </row>
    <row r="500" spans="2:14" ht="15" customHeight="1">
      <c r="B500" s="323"/>
      <c r="C500" s="323"/>
      <c r="D500" s="325"/>
      <c r="E500" s="320"/>
      <c r="F500" s="169" t="s">
        <v>774</v>
      </c>
      <c r="G500" s="326" t="s">
        <v>988</v>
      </c>
      <c r="H500" s="311" t="s">
        <v>1066</v>
      </c>
      <c r="I500" s="295">
        <v>150000000</v>
      </c>
      <c r="J500" s="293">
        <v>0</v>
      </c>
      <c r="K500" s="295"/>
      <c r="L500" s="293">
        <v>0</v>
      </c>
      <c r="M500" s="295"/>
      <c r="N500" s="295">
        <f t="shared" si="41"/>
        <v>150000000</v>
      </c>
    </row>
    <row r="501" spans="2:14" ht="15" customHeight="1">
      <c r="B501" s="323"/>
      <c r="C501" s="323"/>
      <c r="D501" s="325"/>
      <c r="E501" s="358"/>
      <c r="F501" s="169" t="s">
        <v>775</v>
      </c>
      <c r="G501" s="327"/>
      <c r="H501" s="312"/>
      <c r="I501" s="296"/>
      <c r="J501" s="319"/>
      <c r="K501" s="296"/>
      <c r="L501" s="319"/>
      <c r="M501" s="296"/>
      <c r="N501" s="296"/>
    </row>
    <row r="502" spans="2:14" ht="15" customHeight="1">
      <c r="B502" s="323"/>
      <c r="C502" s="323"/>
      <c r="D502" s="325"/>
      <c r="E502" s="358"/>
      <c r="F502" s="169" t="s">
        <v>776</v>
      </c>
      <c r="G502" s="327"/>
      <c r="H502" s="312"/>
      <c r="I502" s="296"/>
      <c r="J502" s="319"/>
      <c r="K502" s="296"/>
      <c r="L502" s="319"/>
      <c r="M502" s="296"/>
      <c r="N502" s="296"/>
    </row>
    <row r="503" spans="2:14" ht="15" customHeight="1">
      <c r="B503" s="324"/>
      <c r="C503" s="324"/>
      <c r="D503" s="307"/>
      <c r="E503" s="321"/>
      <c r="F503" s="72" t="s">
        <v>777</v>
      </c>
      <c r="G503" s="328"/>
      <c r="H503" s="313"/>
      <c r="I503" s="297"/>
      <c r="J503" s="294"/>
      <c r="K503" s="297"/>
      <c r="L503" s="294"/>
      <c r="M503" s="297"/>
      <c r="N503" s="297"/>
    </row>
    <row r="504" spans="2:14" ht="13.5" customHeight="1">
      <c r="B504" s="329" t="s">
        <v>169</v>
      </c>
      <c r="C504" s="330"/>
      <c r="D504" s="330"/>
      <c r="E504" s="330"/>
      <c r="F504" s="330"/>
      <c r="G504" s="330"/>
      <c r="H504" s="331"/>
      <c r="I504" s="33">
        <f>I505</f>
        <v>174000000</v>
      </c>
      <c r="J504" s="33">
        <f>J505</f>
        <v>0</v>
      </c>
      <c r="K504" s="33">
        <f>K505</f>
        <v>0</v>
      </c>
      <c r="L504" s="33">
        <f>L505</f>
        <v>0</v>
      </c>
      <c r="M504" s="151"/>
      <c r="N504" s="49">
        <f aca="true" t="shared" si="43" ref="N504:N509">I504+J504+L504</f>
        <v>174000000</v>
      </c>
    </row>
    <row r="505" spans="2:14" ht="13.5">
      <c r="B505" s="58">
        <v>5</v>
      </c>
      <c r="C505" s="58"/>
      <c r="D505" s="88"/>
      <c r="E505" s="18"/>
      <c r="F505" s="137"/>
      <c r="G505" s="137"/>
      <c r="H505" s="14" t="s">
        <v>51</v>
      </c>
      <c r="I505" s="34">
        <f>I506</f>
        <v>174000000</v>
      </c>
      <c r="J505" s="34">
        <f aca="true" t="shared" si="44" ref="J505:L508">J506</f>
        <v>0</v>
      </c>
      <c r="K505" s="34"/>
      <c r="L505" s="34">
        <f t="shared" si="44"/>
        <v>0</v>
      </c>
      <c r="M505" s="58"/>
      <c r="N505" s="47">
        <f t="shared" si="43"/>
        <v>174000000</v>
      </c>
    </row>
    <row r="506" spans="2:14" ht="14.25" customHeight="1">
      <c r="B506" s="61"/>
      <c r="C506" s="137" t="s">
        <v>141</v>
      </c>
      <c r="D506" s="137"/>
      <c r="E506" s="137"/>
      <c r="F506" s="101"/>
      <c r="G506" s="101"/>
      <c r="H506" s="14" t="s">
        <v>142</v>
      </c>
      <c r="I506" s="34">
        <f>I507</f>
        <v>174000000</v>
      </c>
      <c r="J506" s="34">
        <f t="shared" si="44"/>
        <v>0</v>
      </c>
      <c r="K506" s="34"/>
      <c r="L506" s="34">
        <f t="shared" si="44"/>
        <v>0</v>
      </c>
      <c r="M506" s="58"/>
      <c r="N506" s="47">
        <f t="shared" si="43"/>
        <v>174000000</v>
      </c>
    </row>
    <row r="507" spans="2:14" ht="27" customHeight="1">
      <c r="B507" s="66"/>
      <c r="C507" s="58"/>
      <c r="D507" s="137" t="s">
        <v>143</v>
      </c>
      <c r="E507" s="2"/>
      <c r="F507" s="138"/>
      <c r="G507" s="138"/>
      <c r="H507" s="14" t="s">
        <v>144</v>
      </c>
      <c r="I507" s="34">
        <f>I508</f>
        <v>174000000</v>
      </c>
      <c r="J507" s="34">
        <f t="shared" si="44"/>
        <v>0</v>
      </c>
      <c r="K507" s="34"/>
      <c r="L507" s="34">
        <f t="shared" si="44"/>
        <v>0</v>
      </c>
      <c r="M507" s="58"/>
      <c r="N507" s="47">
        <f t="shared" si="43"/>
        <v>174000000</v>
      </c>
    </row>
    <row r="508" spans="2:14" ht="15.75" customHeight="1">
      <c r="B508" s="73"/>
      <c r="C508" s="58"/>
      <c r="D508" s="137"/>
      <c r="E508" s="137" t="s">
        <v>744</v>
      </c>
      <c r="F508" s="137"/>
      <c r="G508" s="138"/>
      <c r="H508" s="14" t="s">
        <v>766</v>
      </c>
      <c r="I508" s="34">
        <f>I509</f>
        <v>174000000</v>
      </c>
      <c r="J508" s="34">
        <f t="shared" si="44"/>
        <v>0</v>
      </c>
      <c r="K508" s="34"/>
      <c r="L508" s="34">
        <f t="shared" si="44"/>
        <v>0</v>
      </c>
      <c r="M508" s="58"/>
      <c r="N508" s="47">
        <f t="shared" si="43"/>
        <v>174000000</v>
      </c>
    </row>
    <row r="509" spans="2:14" ht="27" customHeight="1">
      <c r="B509" s="73"/>
      <c r="C509" s="58"/>
      <c r="D509" s="137"/>
      <c r="E509" s="137"/>
      <c r="F509" s="169" t="s">
        <v>767</v>
      </c>
      <c r="G509" s="141" t="s">
        <v>989</v>
      </c>
      <c r="H509" s="140" t="s">
        <v>768</v>
      </c>
      <c r="I509" s="133">
        <v>174000000</v>
      </c>
      <c r="J509" s="133">
        <v>0</v>
      </c>
      <c r="K509" s="12"/>
      <c r="L509" s="133">
        <v>0</v>
      </c>
      <c r="M509" s="158"/>
      <c r="N509" s="48">
        <f t="shared" si="43"/>
        <v>174000000</v>
      </c>
    </row>
    <row r="510" spans="2:14" ht="13.5" customHeight="1">
      <c r="B510" s="329" t="s">
        <v>156</v>
      </c>
      <c r="C510" s="330"/>
      <c r="D510" s="330"/>
      <c r="E510" s="330"/>
      <c r="F510" s="330"/>
      <c r="G510" s="330"/>
      <c r="H510" s="331"/>
      <c r="I510" s="113">
        <f>I511</f>
        <v>250000000</v>
      </c>
      <c r="J510" s="113">
        <f>J511</f>
        <v>22947824509.760002</v>
      </c>
      <c r="K510" s="113"/>
      <c r="L510" s="113">
        <f>L511</f>
        <v>16391072048</v>
      </c>
      <c r="M510" s="114"/>
      <c r="N510" s="113">
        <f aca="true" t="shared" si="45" ref="N510:N515">I510+J510+L510</f>
        <v>39588896557.76</v>
      </c>
    </row>
    <row r="511" spans="2:14" ht="12.75" customHeight="1">
      <c r="B511" s="58">
        <v>1</v>
      </c>
      <c r="C511" s="58"/>
      <c r="D511" s="88"/>
      <c r="E511" s="18"/>
      <c r="F511" s="137"/>
      <c r="G511" s="137"/>
      <c r="H511" s="14" t="s">
        <v>1</v>
      </c>
      <c r="I511" s="204">
        <f>I512</f>
        <v>250000000</v>
      </c>
      <c r="J511" s="204">
        <f>J512</f>
        <v>22947824509.760002</v>
      </c>
      <c r="K511" s="16"/>
      <c r="L511" s="16">
        <f>L512</f>
        <v>16391072048</v>
      </c>
      <c r="M511" s="106"/>
      <c r="N511" s="107">
        <f t="shared" si="45"/>
        <v>39588896557.76</v>
      </c>
    </row>
    <row r="512" spans="2:14" ht="12" customHeight="1">
      <c r="B512" s="322"/>
      <c r="C512" s="137" t="s">
        <v>57</v>
      </c>
      <c r="D512" s="137"/>
      <c r="E512" s="137"/>
      <c r="F512" s="101"/>
      <c r="G512" s="101"/>
      <c r="H512" s="14" t="s">
        <v>58</v>
      </c>
      <c r="I512" s="204">
        <f>I513+I532+I557+I563</f>
        <v>250000000</v>
      </c>
      <c r="J512" s="204">
        <f>J513+J532+J557+J563</f>
        <v>22947824509.760002</v>
      </c>
      <c r="K512" s="16"/>
      <c r="L512" s="16">
        <f>L513+L532+L557+L563</f>
        <v>16391072048</v>
      </c>
      <c r="M512" s="16">
        <v>0</v>
      </c>
      <c r="N512" s="107">
        <f t="shared" si="45"/>
        <v>39588896557.76</v>
      </c>
    </row>
    <row r="513" spans="2:14" ht="24" customHeight="1">
      <c r="B513" s="323"/>
      <c r="C513" s="322"/>
      <c r="D513" s="137" t="s">
        <v>150</v>
      </c>
      <c r="E513" s="2"/>
      <c r="F513" s="138"/>
      <c r="G513" s="138"/>
      <c r="H513" s="14" t="s">
        <v>151</v>
      </c>
      <c r="I513" s="204">
        <f>I514+I517+I521+I526+I528+I530</f>
        <v>50000000</v>
      </c>
      <c r="J513" s="16">
        <f>J514+J517+J521+J526+J528+J530</f>
        <v>20933158585.38</v>
      </c>
      <c r="K513" s="204"/>
      <c r="L513" s="204">
        <f>L514+L517+L521+L526+L528+L530</f>
        <v>13654585146</v>
      </c>
      <c r="M513" s="204">
        <v>0</v>
      </c>
      <c r="N513" s="107">
        <f t="shared" si="45"/>
        <v>34637743731.380005</v>
      </c>
    </row>
    <row r="514" spans="2:14" ht="42" customHeight="1">
      <c r="B514" s="323"/>
      <c r="C514" s="323"/>
      <c r="D514" s="320"/>
      <c r="E514" s="137" t="s">
        <v>778</v>
      </c>
      <c r="F514" s="137"/>
      <c r="G514" s="138"/>
      <c r="H514" s="14" t="s">
        <v>779</v>
      </c>
      <c r="I514" s="204">
        <f>I515</f>
        <v>0</v>
      </c>
      <c r="J514" s="16">
        <f>J515</f>
        <v>14635250569</v>
      </c>
      <c r="K514" s="204"/>
      <c r="L514" s="204">
        <f>L515</f>
        <v>0</v>
      </c>
      <c r="M514" s="117"/>
      <c r="N514" s="107">
        <f t="shared" si="45"/>
        <v>14635250569</v>
      </c>
    </row>
    <row r="515" spans="2:14" ht="18" customHeight="1">
      <c r="B515" s="323"/>
      <c r="C515" s="323"/>
      <c r="D515" s="358"/>
      <c r="E515" s="434"/>
      <c r="F515" s="168" t="s">
        <v>780</v>
      </c>
      <c r="G515" s="306" t="s">
        <v>990</v>
      </c>
      <c r="H515" s="309" t="s">
        <v>781</v>
      </c>
      <c r="I515" s="298">
        <v>0</v>
      </c>
      <c r="J515" s="332">
        <v>14635250569</v>
      </c>
      <c r="K515" s="298" t="s">
        <v>867</v>
      </c>
      <c r="L515" s="298">
        <v>0</v>
      </c>
      <c r="M515" s="348"/>
      <c r="N515" s="350">
        <f t="shared" si="45"/>
        <v>14635250569</v>
      </c>
    </row>
    <row r="516" spans="2:21" ht="21" customHeight="1">
      <c r="B516" s="323"/>
      <c r="C516" s="323"/>
      <c r="D516" s="358"/>
      <c r="E516" s="435"/>
      <c r="F516" s="169" t="s">
        <v>782</v>
      </c>
      <c r="G516" s="307"/>
      <c r="H516" s="310"/>
      <c r="I516" s="300"/>
      <c r="J516" s="333"/>
      <c r="K516" s="300"/>
      <c r="L516" s="300"/>
      <c r="M516" s="349"/>
      <c r="N516" s="351"/>
      <c r="T516" s="241"/>
      <c r="U516" s="26"/>
    </row>
    <row r="517" spans="2:14" ht="28.5" customHeight="1">
      <c r="B517" s="323"/>
      <c r="C517" s="323"/>
      <c r="D517" s="358"/>
      <c r="E517" s="52" t="s">
        <v>783</v>
      </c>
      <c r="F517" s="138"/>
      <c r="G517" s="138"/>
      <c r="H517" s="14" t="s">
        <v>784</v>
      </c>
      <c r="I517" s="204">
        <f>I518</f>
        <v>0</v>
      </c>
      <c r="J517" s="16">
        <f>J518</f>
        <v>2153219732</v>
      </c>
      <c r="K517" s="204"/>
      <c r="L517" s="204">
        <f>L518+L520</f>
        <v>13654585146</v>
      </c>
      <c r="M517" s="118"/>
      <c r="N517" s="107">
        <f>I517+J517+L517</f>
        <v>15807804878</v>
      </c>
    </row>
    <row r="518" spans="2:14" ht="12.75" customHeight="1">
      <c r="B518" s="323"/>
      <c r="C518" s="323"/>
      <c r="D518" s="358"/>
      <c r="E518" s="434"/>
      <c r="F518" s="169" t="s">
        <v>785</v>
      </c>
      <c r="G518" s="306" t="s">
        <v>991</v>
      </c>
      <c r="H518" s="309" t="s">
        <v>786</v>
      </c>
      <c r="I518" s="298">
        <v>0</v>
      </c>
      <c r="J518" s="332">
        <v>2153219732</v>
      </c>
      <c r="K518" s="298" t="s">
        <v>867</v>
      </c>
      <c r="L518" s="350">
        <v>9563390263</v>
      </c>
      <c r="M518" s="348" t="s">
        <v>864</v>
      </c>
      <c r="N518" s="350">
        <f>I518+J518+L518+L520</f>
        <v>15807804878</v>
      </c>
    </row>
    <row r="519" spans="2:21" ht="13.5" customHeight="1">
      <c r="B519" s="323"/>
      <c r="C519" s="323"/>
      <c r="D519" s="358"/>
      <c r="E519" s="441"/>
      <c r="F519" s="169" t="s">
        <v>787</v>
      </c>
      <c r="G519" s="325"/>
      <c r="H519" s="336"/>
      <c r="I519" s="299"/>
      <c r="J519" s="337"/>
      <c r="K519" s="299"/>
      <c r="L519" s="351"/>
      <c r="M519" s="349"/>
      <c r="N519" s="352"/>
      <c r="T519" s="241"/>
      <c r="U519" s="26"/>
    </row>
    <row r="520" spans="2:14" ht="15" customHeight="1">
      <c r="B520" s="323"/>
      <c r="C520" s="323"/>
      <c r="D520" s="358"/>
      <c r="E520" s="435"/>
      <c r="F520" s="267" t="s">
        <v>788</v>
      </c>
      <c r="G520" s="307"/>
      <c r="H520" s="310"/>
      <c r="I520" s="300"/>
      <c r="J520" s="333"/>
      <c r="K520" s="300"/>
      <c r="L520" s="155">
        <v>4091194883</v>
      </c>
      <c r="M520" s="157" t="s">
        <v>865</v>
      </c>
      <c r="N520" s="351"/>
    </row>
    <row r="521" spans="2:14" ht="57" customHeight="1">
      <c r="B521" s="323"/>
      <c r="C521" s="323"/>
      <c r="D521" s="358"/>
      <c r="E521" s="137" t="s">
        <v>789</v>
      </c>
      <c r="F521" s="137"/>
      <c r="G521" s="189"/>
      <c r="H521" s="79" t="s">
        <v>790</v>
      </c>
      <c r="I521" s="202">
        <f>I522</f>
        <v>20000000</v>
      </c>
      <c r="J521" s="119">
        <f>J522+J554</f>
        <v>3794688284.38</v>
      </c>
      <c r="K521" s="202"/>
      <c r="L521" s="204">
        <f>L522</f>
        <v>0</v>
      </c>
      <c r="M521" s="120"/>
      <c r="N521" s="107">
        <f>I521+J521+L521</f>
        <v>3814688284.38</v>
      </c>
    </row>
    <row r="522" spans="2:14" ht="14.25" customHeight="1">
      <c r="B522" s="323"/>
      <c r="C522" s="323"/>
      <c r="D522" s="358"/>
      <c r="E522" s="320"/>
      <c r="F522" s="137" t="s">
        <v>791</v>
      </c>
      <c r="G522" s="341" t="s">
        <v>992</v>
      </c>
      <c r="H522" s="309" t="s">
        <v>792</v>
      </c>
      <c r="I522" s="316">
        <v>20000000</v>
      </c>
      <c r="J522" s="316">
        <v>130000000</v>
      </c>
      <c r="K522" s="298" t="s">
        <v>866</v>
      </c>
      <c r="L522" s="298">
        <v>0</v>
      </c>
      <c r="M522" s="298"/>
      <c r="N522" s="298">
        <f>I522+J522+L522</f>
        <v>150000000</v>
      </c>
    </row>
    <row r="523" spans="2:14" ht="13.5" customHeight="1">
      <c r="B523" s="323"/>
      <c r="C523" s="323"/>
      <c r="D523" s="358"/>
      <c r="E523" s="358"/>
      <c r="F523" s="137" t="s">
        <v>793</v>
      </c>
      <c r="G523" s="342"/>
      <c r="H523" s="336"/>
      <c r="I523" s="317"/>
      <c r="J523" s="317"/>
      <c r="K523" s="299"/>
      <c r="L523" s="299"/>
      <c r="M523" s="299"/>
      <c r="N523" s="299"/>
    </row>
    <row r="524" spans="2:14" ht="13.5" customHeight="1">
      <c r="B524" s="323"/>
      <c r="C524" s="323"/>
      <c r="D524" s="358"/>
      <c r="E524" s="358"/>
      <c r="F524" s="137" t="s">
        <v>794</v>
      </c>
      <c r="G524" s="342"/>
      <c r="H524" s="336"/>
      <c r="I524" s="317"/>
      <c r="J524" s="317"/>
      <c r="K524" s="299"/>
      <c r="L524" s="299"/>
      <c r="M524" s="299"/>
      <c r="N524" s="299"/>
    </row>
    <row r="525" spans="2:14" ht="13.5" customHeight="1">
      <c r="B525" s="323"/>
      <c r="C525" s="323"/>
      <c r="D525" s="358"/>
      <c r="E525" s="358"/>
      <c r="F525" s="137" t="s">
        <v>795</v>
      </c>
      <c r="G525" s="343"/>
      <c r="H525" s="310"/>
      <c r="I525" s="318"/>
      <c r="J525" s="318"/>
      <c r="K525" s="300"/>
      <c r="L525" s="300"/>
      <c r="M525" s="300"/>
      <c r="N525" s="300"/>
    </row>
    <row r="526" spans="2:14" ht="18.75" customHeight="1">
      <c r="B526" s="323"/>
      <c r="C526" s="323"/>
      <c r="D526" s="358"/>
      <c r="E526" s="137" t="s">
        <v>796</v>
      </c>
      <c r="F526" s="137"/>
      <c r="G526" s="138"/>
      <c r="H526" s="14" t="s">
        <v>797</v>
      </c>
      <c r="I526" s="204">
        <f>I527</f>
        <v>0</v>
      </c>
      <c r="J526" s="119">
        <f>J527</f>
        <v>10000000</v>
      </c>
      <c r="K526" s="238"/>
      <c r="L526" s="238">
        <f>L527</f>
        <v>0</v>
      </c>
      <c r="M526" s="120"/>
      <c r="N526" s="256">
        <f aca="true" t="shared" si="46" ref="N526:N535">I526+J526+L526</f>
        <v>10000000</v>
      </c>
    </row>
    <row r="527" spans="2:14" ht="41.25">
      <c r="B527" s="323"/>
      <c r="C527" s="323"/>
      <c r="D527" s="358"/>
      <c r="E527" s="137"/>
      <c r="F527" s="137" t="s">
        <v>798</v>
      </c>
      <c r="G527" s="138" t="s">
        <v>993</v>
      </c>
      <c r="H527" s="95" t="s">
        <v>799</v>
      </c>
      <c r="I527" s="156">
        <v>0</v>
      </c>
      <c r="J527" s="160">
        <v>10000000</v>
      </c>
      <c r="K527" s="138" t="s">
        <v>866</v>
      </c>
      <c r="L527" s="204">
        <v>0</v>
      </c>
      <c r="M527" s="110"/>
      <c r="N527" s="108">
        <f t="shared" si="46"/>
        <v>10000000</v>
      </c>
    </row>
    <row r="528" spans="2:14" ht="13.5">
      <c r="B528" s="323"/>
      <c r="C528" s="323"/>
      <c r="D528" s="358"/>
      <c r="E528" s="137" t="s">
        <v>800</v>
      </c>
      <c r="F528" s="137"/>
      <c r="G528" s="138"/>
      <c r="H528" s="14" t="s">
        <v>801</v>
      </c>
      <c r="I528" s="204">
        <v>0</v>
      </c>
      <c r="J528" s="16">
        <f>J529</f>
        <v>20000000</v>
      </c>
      <c r="K528" s="204"/>
      <c r="L528" s="204">
        <f>L529</f>
        <v>0</v>
      </c>
      <c r="M528" s="118"/>
      <c r="N528" s="107">
        <f t="shared" si="46"/>
        <v>20000000</v>
      </c>
    </row>
    <row r="529" spans="2:14" ht="27">
      <c r="B529" s="323"/>
      <c r="C529" s="323"/>
      <c r="D529" s="358"/>
      <c r="E529" s="137"/>
      <c r="F529" s="137" t="s">
        <v>802</v>
      </c>
      <c r="G529" s="138" t="s">
        <v>994</v>
      </c>
      <c r="H529" s="95" t="s">
        <v>803</v>
      </c>
      <c r="I529" s="156">
        <v>0</v>
      </c>
      <c r="J529" s="160">
        <v>20000000</v>
      </c>
      <c r="K529" s="138" t="s">
        <v>866</v>
      </c>
      <c r="L529" s="204">
        <v>0</v>
      </c>
      <c r="M529" s="110"/>
      <c r="N529" s="108">
        <f t="shared" si="46"/>
        <v>20000000</v>
      </c>
    </row>
    <row r="530" spans="2:14" ht="27.75" customHeight="1">
      <c r="B530" s="323"/>
      <c r="C530" s="323"/>
      <c r="D530" s="358"/>
      <c r="E530" s="137" t="s">
        <v>804</v>
      </c>
      <c r="F530" s="137"/>
      <c r="G530" s="138"/>
      <c r="H530" s="14" t="s">
        <v>805</v>
      </c>
      <c r="I530" s="204">
        <f>I531</f>
        <v>30000000</v>
      </c>
      <c r="J530" s="16">
        <f>J531</f>
        <v>320000000</v>
      </c>
      <c r="K530" s="204"/>
      <c r="L530" s="204">
        <f>L531</f>
        <v>0</v>
      </c>
      <c r="M530" s="118"/>
      <c r="N530" s="107">
        <f t="shared" si="46"/>
        <v>350000000</v>
      </c>
    </row>
    <row r="531" spans="2:14" ht="27.75" customHeight="1">
      <c r="B531" s="323"/>
      <c r="C531" s="323"/>
      <c r="D531" s="321"/>
      <c r="E531" s="137"/>
      <c r="F531" s="137" t="s">
        <v>806</v>
      </c>
      <c r="G531" s="138" t="s">
        <v>995</v>
      </c>
      <c r="H531" s="142" t="s">
        <v>807</v>
      </c>
      <c r="I531" s="156">
        <v>30000000</v>
      </c>
      <c r="J531" s="160">
        <v>320000000</v>
      </c>
      <c r="K531" s="138" t="s">
        <v>1039</v>
      </c>
      <c r="L531" s="204">
        <v>0</v>
      </c>
      <c r="M531" s="110"/>
      <c r="N531" s="108">
        <f t="shared" si="46"/>
        <v>350000000</v>
      </c>
    </row>
    <row r="532" spans="2:14" ht="14.25" customHeight="1">
      <c r="B532" s="323"/>
      <c r="C532" s="323"/>
      <c r="D532" s="137" t="s">
        <v>152</v>
      </c>
      <c r="E532" s="138"/>
      <c r="F532" s="138"/>
      <c r="G532" s="138"/>
      <c r="H532" s="14" t="s">
        <v>153</v>
      </c>
      <c r="I532" s="97">
        <f>I533+I543+I548+I550+I552</f>
        <v>150000000</v>
      </c>
      <c r="J532" s="116">
        <f>J533+J543+J548+J550+J552</f>
        <v>1913665924.38</v>
      </c>
      <c r="K532" s="97"/>
      <c r="L532" s="97">
        <f>L533+L543+L548+L550+L552</f>
        <v>2736486902</v>
      </c>
      <c r="M532" s="111"/>
      <c r="N532" s="107">
        <f t="shared" si="46"/>
        <v>4800152826.38</v>
      </c>
    </row>
    <row r="533" spans="2:14" ht="27" customHeight="1">
      <c r="B533" s="323"/>
      <c r="C533" s="323"/>
      <c r="D533" s="320"/>
      <c r="E533" s="137" t="s">
        <v>808</v>
      </c>
      <c r="F533" s="137"/>
      <c r="G533" s="138"/>
      <c r="H533" s="14" t="s">
        <v>809</v>
      </c>
      <c r="I533" s="204">
        <f>I534+I535+I539+I540+I542</f>
        <v>120000000</v>
      </c>
      <c r="J533" s="16">
        <f>J534+J535+J539+J540+J542</f>
        <v>340000000</v>
      </c>
      <c r="K533" s="204"/>
      <c r="L533" s="204">
        <f>L540+L542</f>
        <v>2101486902</v>
      </c>
      <c r="M533" s="121"/>
      <c r="N533" s="107">
        <f t="shared" si="46"/>
        <v>2561486902</v>
      </c>
    </row>
    <row r="534" spans="2:14" ht="50.25" customHeight="1">
      <c r="B534" s="323"/>
      <c r="C534" s="323"/>
      <c r="D534" s="358"/>
      <c r="E534" s="320"/>
      <c r="F534" s="267" t="s">
        <v>810</v>
      </c>
      <c r="G534" s="188" t="s">
        <v>1013</v>
      </c>
      <c r="H534" s="95" t="s">
        <v>1012</v>
      </c>
      <c r="I534" s="198">
        <v>40000000</v>
      </c>
      <c r="J534" s="198">
        <v>130000000</v>
      </c>
      <c r="K534" s="138" t="s">
        <v>1039</v>
      </c>
      <c r="L534" s="201">
        <v>0</v>
      </c>
      <c r="M534" s="197"/>
      <c r="N534" s="194">
        <f t="shared" si="46"/>
        <v>170000000</v>
      </c>
    </row>
    <row r="535" spans="2:14" ht="15" customHeight="1">
      <c r="B535" s="323"/>
      <c r="C535" s="323"/>
      <c r="D535" s="358"/>
      <c r="E535" s="358"/>
      <c r="F535" s="137" t="s">
        <v>811</v>
      </c>
      <c r="G535" s="341" t="s">
        <v>996</v>
      </c>
      <c r="H535" s="309" t="s">
        <v>876</v>
      </c>
      <c r="I535" s="314">
        <v>40000000</v>
      </c>
      <c r="J535" s="314">
        <v>100000000</v>
      </c>
      <c r="K535" s="345" t="s">
        <v>866</v>
      </c>
      <c r="L535" s="339">
        <v>0</v>
      </c>
      <c r="M535" s="345"/>
      <c r="N535" s="446">
        <f t="shared" si="46"/>
        <v>140000000</v>
      </c>
    </row>
    <row r="536" spans="2:14" ht="15" customHeight="1">
      <c r="B536" s="323"/>
      <c r="C536" s="323"/>
      <c r="D536" s="358"/>
      <c r="E536" s="358"/>
      <c r="F536" s="137" t="s">
        <v>812</v>
      </c>
      <c r="G536" s="342"/>
      <c r="H536" s="336"/>
      <c r="I536" s="344"/>
      <c r="J536" s="344"/>
      <c r="K536" s="346"/>
      <c r="L536" s="460"/>
      <c r="M536" s="346"/>
      <c r="N536" s="447"/>
    </row>
    <row r="537" spans="2:14" ht="15" customHeight="1">
      <c r="B537" s="323"/>
      <c r="C537" s="323"/>
      <c r="D537" s="358"/>
      <c r="E537" s="358"/>
      <c r="F537" s="137" t="s">
        <v>814</v>
      </c>
      <c r="G537" s="342"/>
      <c r="H537" s="336"/>
      <c r="I537" s="344"/>
      <c r="J537" s="344"/>
      <c r="K537" s="346"/>
      <c r="L537" s="460"/>
      <c r="M537" s="346"/>
      <c r="N537" s="447"/>
    </row>
    <row r="538" spans="2:17" ht="15" customHeight="1">
      <c r="B538" s="323"/>
      <c r="C538" s="323"/>
      <c r="D538" s="358"/>
      <c r="E538" s="358"/>
      <c r="F538" s="137" t="s">
        <v>815</v>
      </c>
      <c r="G538" s="343"/>
      <c r="H538" s="310"/>
      <c r="I538" s="315"/>
      <c r="J538" s="315"/>
      <c r="K538" s="347"/>
      <c r="L538" s="340"/>
      <c r="M538" s="347"/>
      <c r="N538" s="448"/>
      <c r="Q538" s="26"/>
    </row>
    <row r="539" spans="2:14" ht="41.25" customHeight="1">
      <c r="B539" s="323"/>
      <c r="C539" s="323"/>
      <c r="D539" s="358"/>
      <c r="E539" s="358"/>
      <c r="F539" s="137" t="s">
        <v>813</v>
      </c>
      <c r="G539" s="234" t="s">
        <v>1014</v>
      </c>
      <c r="H539" s="235" t="s">
        <v>1015</v>
      </c>
      <c r="I539" s="259">
        <v>10000000</v>
      </c>
      <c r="J539" s="259">
        <v>30000000</v>
      </c>
      <c r="K539" s="239" t="s">
        <v>866</v>
      </c>
      <c r="L539" s="258">
        <v>0</v>
      </c>
      <c r="M539" s="260"/>
      <c r="N539" s="261">
        <f>I539+J539+L539</f>
        <v>40000000</v>
      </c>
    </row>
    <row r="540" spans="2:16" ht="16.5" customHeight="1">
      <c r="B540" s="323"/>
      <c r="C540" s="323"/>
      <c r="D540" s="358"/>
      <c r="E540" s="358"/>
      <c r="F540" s="169" t="s">
        <v>816</v>
      </c>
      <c r="G540" s="306" t="s">
        <v>1017</v>
      </c>
      <c r="H540" s="426" t="s">
        <v>1016</v>
      </c>
      <c r="I540" s="339">
        <v>0</v>
      </c>
      <c r="J540" s="339">
        <v>0</v>
      </c>
      <c r="K540" s="306"/>
      <c r="L540" s="303">
        <v>2101486902</v>
      </c>
      <c r="M540" s="306" t="s">
        <v>868</v>
      </c>
      <c r="N540" s="303">
        <f>I540+J540+L540</f>
        <v>2101486902</v>
      </c>
      <c r="P540" s="284"/>
    </row>
    <row r="541" spans="2:17" ht="16.5" customHeight="1">
      <c r="B541" s="323"/>
      <c r="C541" s="323"/>
      <c r="D541" s="358"/>
      <c r="E541" s="358"/>
      <c r="F541" s="169" t="s">
        <v>817</v>
      </c>
      <c r="G541" s="307"/>
      <c r="H541" s="427"/>
      <c r="I541" s="340"/>
      <c r="J541" s="340"/>
      <c r="K541" s="307"/>
      <c r="L541" s="304"/>
      <c r="M541" s="307"/>
      <c r="N541" s="304"/>
      <c r="O541" s="282"/>
      <c r="P541" s="285"/>
      <c r="Q541" s="124"/>
    </row>
    <row r="542" spans="2:14" ht="29.25" customHeight="1">
      <c r="B542" s="323"/>
      <c r="C542" s="323"/>
      <c r="D542" s="358"/>
      <c r="E542" s="358"/>
      <c r="F542" s="137" t="s">
        <v>818</v>
      </c>
      <c r="G542" s="138" t="s">
        <v>997</v>
      </c>
      <c r="H542" s="266" t="s">
        <v>819</v>
      </c>
      <c r="I542" s="40">
        <v>30000000</v>
      </c>
      <c r="J542" s="12">
        <v>80000000</v>
      </c>
      <c r="K542" s="138" t="s">
        <v>1039</v>
      </c>
      <c r="L542" s="10">
        <v>0</v>
      </c>
      <c r="M542" s="271"/>
      <c r="N542" s="108">
        <f>I542+J542+L542</f>
        <v>110000000</v>
      </c>
    </row>
    <row r="543" spans="2:14" ht="27.75" customHeight="1">
      <c r="B543" s="323"/>
      <c r="C543" s="323"/>
      <c r="D543" s="358"/>
      <c r="E543" s="137" t="s">
        <v>820</v>
      </c>
      <c r="F543" s="137"/>
      <c r="G543" s="189"/>
      <c r="H543" s="79" t="s">
        <v>821</v>
      </c>
      <c r="I543" s="97">
        <f>I544</f>
        <v>30000000</v>
      </c>
      <c r="J543" s="97">
        <f>J544+J547</f>
        <v>906665924.38</v>
      </c>
      <c r="K543" s="97"/>
      <c r="L543" s="204">
        <f>L544</f>
        <v>0</v>
      </c>
      <c r="M543" s="121"/>
      <c r="N543" s="107">
        <f>I543+J543+L543</f>
        <v>936665924.38</v>
      </c>
    </row>
    <row r="544" spans="2:14" ht="12.75" customHeight="1">
      <c r="B544" s="323"/>
      <c r="C544" s="323"/>
      <c r="D544" s="358"/>
      <c r="E544" s="320"/>
      <c r="F544" s="137" t="s">
        <v>824</v>
      </c>
      <c r="G544" s="308" t="s">
        <v>998</v>
      </c>
      <c r="H544" s="334" t="s">
        <v>823</v>
      </c>
      <c r="I544" s="335">
        <v>30000000</v>
      </c>
      <c r="J544" s="298">
        <v>230000000</v>
      </c>
      <c r="K544" s="298" t="s">
        <v>1039</v>
      </c>
      <c r="L544" s="338">
        <v>0</v>
      </c>
      <c r="M544" s="308"/>
      <c r="N544" s="350">
        <f>I544+J544+L544</f>
        <v>260000000</v>
      </c>
    </row>
    <row r="545" spans="2:14" ht="13.5">
      <c r="B545" s="323"/>
      <c r="C545" s="323"/>
      <c r="D545" s="358"/>
      <c r="E545" s="358"/>
      <c r="F545" s="137" t="s">
        <v>825</v>
      </c>
      <c r="G545" s="308"/>
      <c r="H545" s="334"/>
      <c r="I545" s="335"/>
      <c r="J545" s="301"/>
      <c r="K545" s="301"/>
      <c r="L545" s="338"/>
      <c r="M545" s="308"/>
      <c r="N545" s="449"/>
    </row>
    <row r="546" spans="2:14" ht="13.5">
      <c r="B546" s="323"/>
      <c r="C546" s="323"/>
      <c r="D546" s="358"/>
      <c r="E546" s="358"/>
      <c r="F546" s="137" t="s">
        <v>826</v>
      </c>
      <c r="G546" s="308"/>
      <c r="H546" s="334"/>
      <c r="I546" s="335"/>
      <c r="J546" s="302"/>
      <c r="K546" s="302"/>
      <c r="L546" s="338"/>
      <c r="M546" s="308"/>
      <c r="N546" s="450"/>
    </row>
    <row r="547" spans="2:14" ht="30.75" customHeight="1">
      <c r="B547" s="323"/>
      <c r="C547" s="323"/>
      <c r="D547" s="358"/>
      <c r="E547" s="358"/>
      <c r="F547" s="137" t="s">
        <v>822</v>
      </c>
      <c r="G547" s="268" t="s">
        <v>1019</v>
      </c>
      <c r="H547" s="265" t="s">
        <v>1018</v>
      </c>
      <c r="I547" s="10">
        <v>0</v>
      </c>
      <c r="J547" s="12">
        <v>676665924.38</v>
      </c>
      <c r="K547" s="157" t="s">
        <v>1068</v>
      </c>
      <c r="L547" s="10">
        <v>0</v>
      </c>
      <c r="M547" s="10"/>
      <c r="N547" s="272">
        <f>I547+J547+L547</f>
        <v>676665924.38</v>
      </c>
    </row>
    <row r="548" spans="2:14" ht="30" customHeight="1">
      <c r="B548" s="323"/>
      <c r="C548" s="323"/>
      <c r="D548" s="358"/>
      <c r="E548" s="137" t="s">
        <v>827</v>
      </c>
      <c r="F548" s="137"/>
      <c r="G548" s="138"/>
      <c r="H548" s="14" t="s">
        <v>828</v>
      </c>
      <c r="I548" s="204">
        <f>I549</f>
        <v>0</v>
      </c>
      <c r="J548" s="116">
        <f>J549</f>
        <v>27000000</v>
      </c>
      <c r="K548" s="97"/>
      <c r="L548" s="204">
        <f>L549</f>
        <v>0</v>
      </c>
      <c r="M548" s="121"/>
      <c r="N548" s="107">
        <f aca="true" t="shared" si="47" ref="N548:N553">I548+J548+L548</f>
        <v>27000000</v>
      </c>
    </row>
    <row r="549" spans="2:14" ht="30" customHeight="1">
      <c r="B549" s="323"/>
      <c r="C549" s="323"/>
      <c r="D549" s="358"/>
      <c r="E549" s="137"/>
      <c r="F549" s="137" t="s">
        <v>829</v>
      </c>
      <c r="G549" s="138" t="s">
        <v>999</v>
      </c>
      <c r="H549" s="136" t="s">
        <v>830</v>
      </c>
      <c r="I549" s="204">
        <v>0</v>
      </c>
      <c r="J549" s="115">
        <v>27000000</v>
      </c>
      <c r="K549" s="138" t="s">
        <v>866</v>
      </c>
      <c r="L549" s="204">
        <v>0</v>
      </c>
      <c r="M549" s="112"/>
      <c r="N549" s="108">
        <f t="shared" si="47"/>
        <v>27000000</v>
      </c>
    </row>
    <row r="550" spans="2:14" ht="27">
      <c r="B550" s="323"/>
      <c r="C550" s="323"/>
      <c r="D550" s="358"/>
      <c r="E550" s="137" t="s">
        <v>831</v>
      </c>
      <c r="F550" s="137"/>
      <c r="G550" s="138"/>
      <c r="H550" s="14" t="s">
        <v>832</v>
      </c>
      <c r="I550" s="204">
        <f>I551</f>
        <v>0</v>
      </c>
      <c r="J550" s="97">
        <f>J551</f>
        <v>27000000</v>
      </c>
      <c r="K550" s="97"/>
      <c r="L550" s="204">
        <f>L551</f>
        <v>0</v>
      </c>
      <c r="M550" s="121"/>
      <c r="N550" s="107">
        <f t="shared" si="47"/>
        <v>27000000</v>
      </c>
    </row>
    <row r="551" spans="2:14" ht="42.75" customHeight="1">
      <c r="B551" s="323"/>
      <c r="C551" s="323"/>
      <c r="D551" s="358"/>
      <c r="E551" s="137"/>
      <c r="F551" s="137" t="s">
        <v>833</v>
      </c>
      <c r="G551" s="190" t="s">
        <v>1000</v>
      </c>
      <c r="H551" s="136" t="s">
        <v>834</v>
      </c>
      <c r="I551" s="204">
        <v>0</v>
      </c>
      <c r="J551" s="160">
        <v>27000000</v>
      </c>
      <c r="K551" s="138" t="s">
        <v>866</v>
      </c>
      <c r="L551" s="204">
        <v>0</v>
      </c>
      <c r="M551" s="112"/>
      <c r="N551" s="108">
        <f t="shared" si="47"/>
        <v>27000000</v>
      </c>
    </row>
    <row r="552" spans="2:14" ht="42.75" customHeight="1">
      <c r="B552" s="323"/>
      <c r="C552" s="323"/>
      <c r="D552" s="358"/>
      <c r="E552" s="137" t="s">
        <v>835</v>
      </c>
      <c r="F552" s="137"/>
      <c r="G552" s="138"/>
      <c r="H552" s="14" t="s">
        <v>836</v>
      </c>
      <c r="I552" s="204">
        <f>I553</f>
        <v>0</v>
      </c>
      <c r="J552" s="97">
        <f>J553+J555+J556</f>
        <v>613000000</v>
      </c>
      <c r="K552" s="97"/>
      <c r="L552" s="97">
        <f>L553+L555+L556</f>
        <v>635000000</v>
      </c>
      <c r="M552" s="121"/>
      <c r="N552" s="107">
        <f t="shared" si="47"/>
        <v>1248000000</v>
      </c>
    </row>
    <row r="553" spans="2:14" ht="29.25" customHeight="1">
      <c r="B553" s="323"/>
      <c r="C553" s="323"/>
      <c r="D553" s="358"/>
      <c r="E553" s="320"/>
      <c r="F553" s="137" t="s">
        <v>837</v>
      </c>
      <c r="G553" s="264" t="s">
        <v>1001</v>
      </c>
      <c r="H553" s="262" t="s">
        <v>838</v>
      </c>
      <c r="I553" s="240">
        <v>0</v>
      </c>
      <c r="J553" s="255">
        <v>400000000</v>
      </c>
      <c r="K553" s="254" t="s">
        <v>866</v>
      </c>
      <c r="L553" s="258">
        <v>0</v>
      </c>
      <c r="M553" s="263"/>
      <c r="N553" s="263">
        <f t="shared" si="47"/>
        <v>400000000</v>
      </c>
    </row>
    <row r="554" spans="2:14" ht="29.25" customHeight="1">
      <c r="B554" s="323"/>
      <c r="C554" s="323"/>
      <c r="D554" s="358"/>
      <c r="E554" s="358"/>
      <c r="F554" s="169" t="s">
        <v>1067</v>
      </c>
      <c r="G554" s="242" t="s">
        <v>1011</v>
      </c>
      <c r="H554" s="235" t="s">
        <v>877</v>
      </c>
      <c r="I554" s="254">
        <v>0</v>
      </c>
      <c r="J554" s="257">
        <v>3664688284.38</v>
      </c>
      <c r="K554" s="12" t="s">
        <v>866</v>
      </c>
      <c r="L554" s="12">
        <v>0</v>
      </c>
      <c r="M554" s="12"/>
      <c r="N554" s="12">
        <f>I554+J554+L554</f>
        <v>3664688284.38</v>
      </c>
    </row>
    <row r="555" spans="2:14" ht="35.25" customHeight="1">
      <c r="B555" s="323"/>
      <c r="C555" s="323"/>
      <c r="D555" s="358"/>
      <c r="E555" s="358"/>
      <c r="F555" s="169" t="s">
        <v>839</v>
      </c>
      <c r="G555" s="141" t="s">
        <v>1002</v>
      </c>
      <c r="H555" s="136" t="s">
        <v>840</v>
      </c>
      <c r="I555" s="204">
        <v>0</v>
      </c>
      <c r="J555" s="40">
        <v>143000000</v>
      </c>
      <c r="K555" s="138" t="s">
        <v>1039</v>
      </c>
      <c r="L555" s="109">
        <v>460000000</v>
      </c>
      <c r="M555" s="112"/>
      <c r="N555" s="108">
        <f aca="true" t="shared" si="48" ref="N555:N561">I555+J555+L555</f>
        <v>603000000</v>
      </c>
    </row>
    <row r="556" spans="2:14" ht="33" customHeight="1">
      <c r="B556" s="323"/>
      <c r="C556" s="323"/>
      <c r="D556" s="321"/>
      <c r="E556" s="321"/>
      <c r="F556" s="169" t="s">
        <v>841</v>
      </c>
      <c r="G556" s="141" t="s">
        <v>1003</v>
      </c>
      <c r="H556" s="136" t="s">
        <v>842</v>
      </c>
      <c r="I556" s="204">
        <v>0</v>
      </c>
      <c r="J556" s="40">
        <v>70000000</v>
      </c>
      <c r="K556" s="138" t="s">
        <v>1039</v>
      </c>
      <c r="L556" s="109">
        <v>175000000</v>
      </c>
      <c r="M556" s="112"/>
      <c r="N556" s="108">
        <f t="shared" si="48"/>
        <v>245000000</v>
      </c>
    </row>
    <row r="557" spans="2:14" ht="13.5">
      <c r="B557" s="323"/>
      <c r="C557" s="323"/>
      <c r="D557" s="137" t="s">
        <v>59</v>
      </c>
      <c r="E557" s="138"/>
      <c r="F557" s="138"/>
      <c r="G557" s="138"/>
      <c r="H557" s="14" t="s">
        <v>60</v>
      </c>
      <c r="I557" s="97">
        <f>I558+I560</f>
        <v>20000000</v>
      </c>
      <c r="J557" s="97">
        <f>J558+J560</f>
        <v>61000000</v>
      </c>
      <c r="K557" s="204"/>
      <c r="L557" s="204">
        <f>L558+L560</f>
        <v>0</v>
      </c>
      <c r="M557" s="204"/>
      <c r="N557" s="107">
        <f t="shared" si="48"/>
        <v>81000000</v>
      </c>
    </row>
    <row r="558" spans="2:14" ht="13.5">
      <c r="B558" s="323"/>
      <c r="C558" s="323"/>
      <c r="D558" s="320"/>
      <c r="E558" s="137" t="s">
        <v>361</v>
      </c>
      <c r="F558" s="137"/>
      <c r="G558" s="138"/>
      <c r="H558" s="14" t="s">
        <v>362</v>
      </c>
      <c r="I558" s="97">
        <f>I559</f>
        <v>20000000</v>
      </c>
      <c r="J558" s="97">
        <f>J559</f>
        <v>34000000</v>
      </c>
      <c r="K558" s="97"/>
      <c r="L558" s="204">
        <f>L559</f>
        <v>0</v>
      </c>
      <c r="M558" s="121"/>
      <c r="N558" s="107">
        <f t="shared" si="48"/>
        <v>54000000</v>
      </c>
    </row>
    <row r="559" spans="2:14" ht="41.25" customHeight="1">
      <c r="B559" s="323"/>
      <c r="C559" s="323"/>
      <c r="D559" s="358"/>
      <c r="E559" s="137"/>
      <c r="F559" s="137" t="s">
        <v>843</v>
      </c>
      <c r="G559" s="268" t="s">
        <v>1004</v>
      </c>
      <c r="H559" s="92" t="s">
        <v>844</v>
      </c>
      <c r="I559" s="40">
        <v>20000000</v>
      </c>
      <c r="J559" s="40">
        <v>34000000</v>
      </c>
      <c r="K559" s="91" t="s">
        <v>866</v>
      </c>
      <c r="L559" s="10">
        <v>0</v>
      </c>
      <c r="M559" s="271"/>
      <c r="N559" s="108">
        <f t="shared" si="48"/>
        <v>54000000</v>
      </c>
    </row>
    <row r="560" spans="2:14" ht="27" customHeight="1">
      <c r="B560" s="323"/>
      <c r="C560" s="323"/>
      <c r="D560" s="358"/>
      <c r="E560" s="137" t="s">
        <v>845</v>
      </c>
      <c r="F560" s="137"/>
      <c r="G560" s="138"/>
      <c r="H560" s="14" t="s">
        <v>846</v>
      </c>
      <c r="I560" s="204">
        <f>I561</f>
        <v>0</v>
      </c>
      <c r="J560" s="97">
        <f>J561</f>
        <v>27000000</v>
      </c>
      <c r="K560" s="40"/>
      <c r="L560" s="204">
        <f>L561</f>
        <v>0</v>
      </c>
      <c r="M560" s="112"/>
      <c r="N560" s="107">
        <f t="shared" si="48"/>
        <v>27000000</v>
      </c>
    </row>
    <row r="561" spans="2:14" ht="21.75" customHeight="1">
      <c r="B561" s="323"/>
      <c r="C561" s="323"/>
      <c r="D561" s="358"/>
      <c r="E561" s="391"/>
      <c r="F561" s="137" t="s">
        <v>847</v>
      </c>
      <c r="G561" s="308" t="s">
        <v>1005</v>
      </c>
      <c r="H561" s="436" t="s">
        <v>848</v>
      </c>
      <c r="I561" s="338">
        <v>0</v>
      </c>
      <c r="J561" s="461">
        <v>27000000</v>
      </c>
      <c r="K561" s="461" t="s">
        <v>866</v>
      </c>
      <c r="L561" s="461">
        <v>0</v>
      </c>
      <c r="M561" s="445"/>
      <c r="N561" s="428">
        <f t="shared" si="48"/>
        <v>27000000</v>
      </c>
    </row>
    <row r="562" spans="2:14" ht="21.75" customHeight="1">
      <c r="B562" s="323"/>
      <c r="C562" s="323"/>
      <c r="D562" s="358"/>
      <c r="E562" s="392"/>
      <c r="F562" s="137" t="s">
        <v>849</v>
      </c>
      <c r="G562" s="308"/>
      <c r="H562" s="436"/>
      <c r="I562" s="338"/>
      <c r="J562" s="461"/>
      <c r="K562" s="461"/>
      <c r="L562" s="461"/>
      <c r="M562" s="445"/>
      <c r="N562" s="428"/>
    </row>
    <row r="563" spans="2:14" ht="13.5">
      <c r="B563" s="323"/>
      <c r="C563" s="323"/>
      <c r="D563" s="137" t="s">
        <v>154</v>
      </c>
      <c r="E563" s="138"/>
      <c r="F563" s="138"/>
      <c r="G563" s="138"/>
      <c r="H563" s="14" t="s">
        <v>155</v>
      </c>
      <c r="I563" s="97">
        <f>I564+I566</f>
        <v>30000000</v>
      </c>
      <c r="J563" s="97">
        <f>J564+J566</f>
        <v>40000000</v>
      </c>
      <c r="K563" s="204">
        <f>K564+K566</f>
        <v>0</v>
      </c>
      <c r="L563" s="204">
        <f>L564+L566</f>
        <v>0</v>
      </c>
      <c r="M563" s="204"/>
      <c r="N563" s="107">
        <f>I563+J563+L563</f>
        <v>70000000</v>
      </c>
    </row>
    <row r="564" spans="2:14" ht="13.5">
      <c r="B564" s="323"/>
      <c r="C564" s="323"/>
      <c r="D564" s="442"/>
      <c r="E564" s="137" t="s">
        <v>850</v>
      </c>
      <c r="F564" s="18"/>
      <c r="G564" s="195"/>
      <c r="H564" s="18" t="s">
        <v>851</v>
      </c>
      <c r="I564" s="97">
        <f>I565</f>
        <v>20000000</v>
      </c>
      <c r="J564" s="97">
        <f>J565</f>
        <v>20000000</v>
      </c>
      <c r="K564" s="97"/>
      <c r="L564" s="204">
        <f>L565</f>
        <v>0</v>
      </c>
      <c r="M564" s="121"/>
      <c r="N564" s="107">
        <f>I564+J564+L564</f>
        <v>40000000</v>
      </c>
    </row>
    <row r="565" spans="2:14" ht="30" customHeight="1">
      <c r="B565" s="323"/>
      <c r="C565" s="323"/>
      <c r="D565" s="443"/>
      <c r="E565" s="137"/>
      <c r="F565" s="137" t="s">
        <v>852</v>
      </c>
      <c r="G565" s="138" t="s">
        <v>1006</v>
      </c>
      <c r="H565" s="136" t="s">
        <v>853</v>
      </c>
      <c r="I565" s="40">
        <v>20000000</v>
      </c>
      <c r="J565" s="40">
        <v>20000000</v>
      </c>
      <c r="K565" s="138" t="s">
        <v>866</v>
      </c>
      <c r="L565" s="204">
        <v>0</v>
      </c>
      <c r="M565" s="112"/>
      <c r="N565" s="108">
        <f>I565+J565+L565</f>
        <v>40000000</v>
      </c>
    </row>
    <row r="566" spans="2:14" ht="13.5">
      <c r="B566" s="323"/>
      <c r="C566" s="323"/>
      <c r="D566" s="443"/>
      <c r="E566" s="137" t="s">
        <v>854</v>
      </c>
      <c r="F566" s="18"/>
      <c r="G566" s="138"/>
      <c r="H566" s="170" t="s">
        <v>855</v>
      </c>
      <c r="I566" s="97">
        <f>I567</f>
        <v>10000000</v>
      </c>
      <c r="J566" s="97">
        <f>J567</f>
        <v>20000000</v>
      </c>
      <c r="K566" s="97"/>
      <c r="L566" s="204">
        <f>L567</f>
        <v>0</v>
      </c>
      <c r="M566" s="121"/>
      <c r="N566" s="107">
        <f aca="true" t="shared" si="49" ref="N566:N574">I566+J566+L566</f>
        <v>30000000</v>
      </c>
    </row>
    <row r="567" spans="2:14" ht="36" customHeight="1">
      <c r="B567" s="324"/>
      <c r="C567" s="324"/>
      <c r="D567" s="444"/>
      <c r="E567" s="171"/>
      <c r="F567" s="267" t="s">
        <v>856</v>
      </c>
      <c r="G567" s="188" t="s">
        <v>1007</v>
      </c>
      <c r="H567" s="172" t="s">
        <v>857</v>
      </c>
      <c r="I567" s="156">
        <v>10000000</v>
      </c>
      <c r="J567" s="40">
        <v>20000000</v>
      </c>
      <c r="K567" s="138" t="s">
        <v>866</v>
      </c>
      <c r="L567" s="204">
        <v>0</v>
      </c>
      <c r="M567" s="112"/>
      <c r="N567" s="108">
        <f t="shared" si="49"/>
        <v>30000000</v>
      </c>
    </row>
    <row r="568" spans="2:14" ht="13.5" customHeight="1">
      <c r="B568" s="454" t="s">
        <v>872</v>
      </c>
      <c r="C568" s="454"/>
      <c r="D568" s="454"/>
      <c r="E568" s="454"/>
      <c r="F568" s="454"/>
      <c r="G568" s="454"/>
      <c r="H568" s="454"/>
      <c r="I568" s="179">
        <v>0</v>
      </c>
      <c r="J568" s="177">
        <f>J569+J578</f>
        <v>1635188000</v>
      </c>
      <c r="K568" s="177"/>
      <c r="L568" s="179">
        <f>L569+L578</f>
        <v>0</v>
      </c>
      <c r="M568" s="178"/>
      <c r="N568" s="183">
        <f t="shared" si="49"/>
        <v>1635188000</v>
      </c>
    </row>
    <row r="569" spans="2:14" ht="14.25" customHeight="1">
      <c r="B569" s="451" t="s">
        <v>873</v>
      </c>
      <c r="C569" s="452"/>
      <c r="D569" s="452"/>
      <c r="E569" s="452"/>
      <c r="F569" s="452"/>
      <c r="G569" s="452"/>
      <c r="H569" s="453"/>
      <c r="I569" s="176">
        <v>0</v>
      </c>
      <c r="J569" s="24">
        <f>J572</f>
        <v>500000000</v>
      </c>
      <c r="K569" s="180"/>
      <c r="L569" s="113">
        <v>0</v>
      </c>
      <c r="M569" s="173"/>
      <c r="N569" s="174">
        <f t="shared" si="49"/>
        <v>500000000</v>
      </c>
    </row>
    <row r="570" spans="2:16" s="124" customFormat="1" ht="14.25" customHeight="1">
      <c r="B570" s="168">
        <v>3</v>
      </c>
      <c r="C570" s="168"/>
      <c r="D570" s="182"/>
      <c r="E570" s="182"/>
      <c r="F570" s="182"/>
      <c r="G570" s="182"/>
      <c r="H570" s="182" t="s">
        <v>98</v>
      </c>
      <c r="I570" s="156">
        <v>0</v>
      </c>
      <c r="J570" s="204">
        <f>J571</f>
        <v>500000000</v>
      </c>
      <c r="K570" s="137"/>
      <c r="L570" s="156">
        <v>0</v>
      </c>
      <c r="M570" s="121"/>
      <c r="N570" s="107">
        <f t="shared" si="49"/>
        <v>500000000</v>
      </c>
      <c r="O570" s="282"/>
      <c r="P570" s="282"/>
    </row>
    <row r="571" spans="2:16" s="124" customFormat="1" ht="14.25" customHeight="1">
      <c r="B571" s="455"/>
      <c r="C571" s="168" t="s">
        <v>99</v>
      </c>
      <c r="D571" s="182"/>
      <c r="E571" s="182"/>
      <c r="F571" s="181"/>
      <c r="G571" s="182"/>
      <c r="H571" s="182" t="s">
        <v>100</v>
      </c>
      <c r="I571" s="156">
        <v>0</v>
      </c>
      <c r="J571" s="204">
        <f>J572</f>
        <v>500000000</v>
      </c>
      <c r="K571" s="137"/>
      <c r="L571" s="156">
        <v>0</v>
      </c>
      <c r="M571" s="121"/>
      <c r="N571" s="107">
        <f t="shared" si="49"/>
        <v>500000000</v>
      </c>
      <c r="O571" s="282"/>
      <c r="P571" s="282"/>
    </row>
    <row r="572" spans="2:14" ht="18" customHeight="1">
      <c r="B572" s="456"/>
      <c r="C572" s="322"/>
      <c r="D572" s="137" t="s">
        <v>107</v>
      </c>
      <c r="E572" s="2"/>
      <c r="F572" s="138"/>
      <c r="G572" s="138"/>
      <c r="H572" s="14" t="s">
        <v>100</v>
      </c>
      <c r="I572" s="156">
        <v>0</v>
      </c>
      <c r="J572" s="97">
        <f>J573+J576</f>
        <v>500000000</v>
      </c>
      <c r="K572" s="156"/>
      <c r="L572" s="156">
        <v>0</v>
      </c>
      <c r="M572" s="121"/>
      <c r="N572" s="107">
        <f t="shared" si="49"/>
        <v>500000000</v>
      </c>
    </row>
    <row r="573" spans="2:14" ht="27">
      <c r="B573" s="456"/>
      <c r="C573" s="323"/>
      <c r="D573" s="320"/>
      <c r="E573" s="137" t="s">
        <v>571</v>
      </c>
      <c r="F573" s="137"/>
      <c r="G573" s="138"/>
      <c r="H573" s="14" t="s">
        <v>572</v>
      </c>
      <c r="I573" s="156">
        <v>0</v>
      </c>
      <c r="J573" s="97">
        <f>J574</f>
        <v>250000000</v>
      </c>
      <c r="K573" s="156"/>
      <c r="L573" s="156">
        <v>0</v>
      </c>
      <c r="M573" s="121"/>
      <c r="N573" s="107">
        <f t="shared" si="49"/>
        <v>250000000</v>
      </c>
    </row>
    <row r="574" spans="2:14" ht="13.5">
      <c r="B574" s="456"/>
      <c r="C574" s="323"/>
      <c r="D574" s="358"/>
      <c r="E574" s="320"/>
      <c r="F574" s="169" t="s">
        <v>573</v>
      </c>
      <c r="G574" s="326" t="s">
        <v>1008</v>
      </c>
      <c r="H574" s="373" t="s">
        <v>858</v>
      </c>
      <c r="I574" s="298">
        <v>0</v>
      </c>
      <c r="J574" s="314">
        <v>250000000</v>
      </c>
      <c r="K574" s="314" t="s">
        <v>147</v>
      </c>
      <c r="L574" s="298">
        <v>0</v>
      </c>
      <c r="M574" s="314"/>
      <c r="N574" s="458">
        <f t="shared" si="49"/>
        <v>250000000</v>
      </c>
    </row>
    <row r="575" spans="2:14" ht="13.5">
      <c r="B575" s="456"/>
      <c r="C575" s="323"/>
      <c r="D575" s="358"/>
      <c r="E575" s="321"/>
      <c r="F575" s="169" t="s">
        <v>574</v>
      </c>
      <c r="G575" s="328"/>
      <c r="H575" s="374"/>
      <c r="I575" s="300"/>
      <c r="J575" s="315"/>
      <c r="K575" s="315"/>
      <c r="L575" s="300"/>
      <c r="M575" s="315"/>
      <c r="N575" s="459"/>
    </row>
    <row r="576" spans="2:14" ht="30" customHeight="1">
      <c r="B576" s="456"/>
      <c r="C576" s="323"/>
      <c r="D576" s="358"/>
      <c r="E576" s="137" t="s">
        <v>588</v>
      </c>
      <c r="F576" s="169"/>
      <c r="G576" s="143"/>
      <c r="H576" s="9" t="s">
        <v>589</v>
      </c>
      <c r="I576" s="156">
        <v>0</v>
      </c>
      <c r="J576" s="97">
        <f>J577</f>
        <v>250000000</v>
      </c>
      <c r="K576" s="138"/>
      <c r="L576" s="156">
        <v>0</v>
      </c>
      <c r="M576" s="112"/>
      <c r="N576" s="107">
        <f>I576+J576+L576</f>
        <v>250000000</v>
      </c>
    </row>
    <row r="577" spans="2:14" ht="41.25">
      <c r="B577" s="457"/>
      <c r="C577" s="324"/>
      <c r="D577" s="321"/>
      <c r="E577" s="137"/>
      <c r="F577" s="169" t="s">
        <v>590</v>
      </c>
      <c r="G577" s="141" t="s">
        <v>1009</v>
      </c>
      <c r="H577" s="166" t="s">
        <v>591</v>
      </c>
      <c r="I577" s="156">
        <v>0</v>
      </c>
      <c r="J577" s="40">
        <v>250000000</v>
      </c>
      <c r="K577" s="6" t="s">
        <v>147</v>
      </c>
      <c r="L577" s="156">
        <v>0</v>
      </c>
      <c r="M577" s="112"/>
      <c r="N577" s="108">
        <f>I577+J577+L577</f>
        <v>250000000</v>
      </c>
    </row>
    <row r="578" spans="2:14" ht="13.5" customHeight="1">
      <c r="B578" s="329" t="s">
        <v>871</v>
      </c>
      <c r="C578" s="330"/>
      <c r="D578" s="330"/>
      <c r="E578" s="330"/>
      <c r="F578" s="330"/>
      <c r="G578" s="330"/>
      <c r="H578" s="331"/>
      <c r="I578" s="176">
        <v>0</v>
      </c>
      <c r="J578" s="24">
        <f>J579</f>
        <v>1135188000</v>
      </c>
      <c r="K578" s="175"/>
      <c r="L578" s="176">
        <v>0</v>
      </c>
      <c r="M578" s="114"/>
      <c r="N578" s="174">
        <f>I578+J578+L578</f>
        <v>1135188000</v>
      </c>
    </row>
    <row r="579" spans="2:14" ht="13.5">
      <c r="B579" s="168">
        <v>3</v>
      </c>
      <c r="C579" s="168"/>
      <c r="D579" s="182"/>
      <c r="E579" s="182"/>
      <c r="F579" s="182"/>
      <c r="G579" s="182"/>
      <c r="H579" s="182" t="s">
        <v>98</v>
      </c>
      <c r="I579" s="156">
        <v>0</v>
      </c>
      <c r="J579" s="97">
        <f>J580</f>
        <v>1135188000</v>
      </c>
      <c r="K579" s="138"/>
      <c r="L579" s="156">
        <v>0</v>
      </c>
      <c r="M579" s="112"/>
      <c r="N579" s="107">
        <f aca="true" t="shared" si="50" ref="N579:N584">I579+J579+L579</f>
        <v>1135188000</v>
      </c>
    </row>
    <row r="580" spans="2:14" ht="13.5" customHeight="1">
      <c r="B580" s="58"/>
      <c r="C580" s="168" t="s">
        <v>99</v>
      </c>
      <c r="D580" s="182"/>
      <c r="E580" s="182"/>
      <c r="F580" s="181"/>
      <c r="G580" s="182"/>
      <c r="H580" s="182" t="s">
        <v>100</v>
      </c>
      <c r="I580" s="156">
        <v>0</v>
      </c>
      <c r="J580" s="97">
        <f>J581</f>
        <v>1135188000</v>
      </c>
      <c r="K580" s="138"/>
      <c r="L580" s="156">
        <v>0</v>
      </c>
      <c r="M580" s="112"/>
      <c r="N580" s="107">
        <f t="shared" si="50"/>
        <v>1135188000</v>
      </c>
    </row>
    <row r="581" spans="2:14" ht="27">
      <c r="B581" s="58"/>
      <c r="C581" s="168"/>
      <c r="D581" s="137" t="s">
        <v>101</v>
      </c>
      <c r="E581" s="2"/>
      <c r="F581" s="138"/>
      <c r="G581" s="138"/>
      <c r="H581" s="14" t="s">
        <v>102</v>
      </c>
      <c r="I581" s="156"/>
      <c r="J581" s="97">
        <f>J582</f>
        <v>1135188000</v>
      </c>
      <c r="K581" s="138"/>
      <c r="L581" s="156"/>
      <c r="M581" s="112"/>
      <c r="N581" s="107">
        <f t="shared" si="50"/>
        <v>1135188000</v>
      </c>
    </row>
    <row r="582" spans="2:14" ht="13.5">
      <c r="B582" s="58"/>
      <c r="C582" s="58"/>
      <c r="D582" s="137"/>
      <c r="E582" s="137" t="s">
        <v>585</v>
      </c>
      <c r="F582" s="169"/>
      <c r="G582" s="143"/>
      <c r="H582" s="9" t="s">
        <v>586</v>
      </c>
      <c r="I582" s="156">
        <v>0</v>
      </c>
      <c r="J582" s="97">
        <f>J583</f>
        <v>1135188000</v>
      </c>
      <c r="K582" s="138"/>
      <c r="L582" s="156">
        <v>0</v>
      </c>
      <c r="M582" s="112"/>
      <c r="N582" s="107">
        <f t="shared" si="50"/>
        <v>1135188000</v>
      </c>
    </row>
    <row r="583" spans="2:14" ht="41.25">
      <c r="B583" s="58"/>
      <c r="C583" s="58"/>
      <c r="D583" s="137"/>
      <c r="E583" s="137"/>
      <c r="F583" s="169" t="s">
        <v>587</v>
      </c>
      <c r="G583" s="141" t="s">
        <v>1010</v>
      </c>
      <c r="H583" s="142" t="s">
        <v>592</v>
      </c>
      <c r="I583" s="156"/>
      <c r="J583" s="40">
        <v>1135188000</v>
      </c>
      <c r="K583" s="6" t="s">
        <v>147</v>
      </c>
      <c r="L583" s="204"/>
      <c r="M583" s="112"/>
      <c r="N583" s="108">
        <f t="shared" si="50"/>
        <v>1135188000</v>
      </c>
    </row>
    <row r="584" spans="2:14" ht="13.5" customHeight="1">
      <c r="B584" s="437" t="s">
        <v>875</v>
      </c>
      <c r="C584" s="438"/>
      <c r="D584" s="438"/>
      <c r="E584" s="438"/>
      <c r="F584" s="438"/>
      <c r="G584" s="438"/>
      <c r="H584" s="439"/>
      <c r="I584" s="35">
        <f>I9+I568</f>
        <v>15073090324.6</v>
      </c>
      <c r="J584" s="35">
        <f>J9+J568</f>
        <v>36103218634.55</v>
      </c>
      <c r="K584" s="35">
        <f>K9+K568</f>
        <v>0</v>
      </c>
      <c r="L584" s="35">
        <f>L9+L568</f>
        <v>115101119548</v>
      </c>
      <c r="M584" s="35"/>
      <c r="N584" s="174">
        <f t="shared" si="50"/>
        <v>166277428507.15</v>
      </c>
    </row>
    <row r="585" spans="2:9" ht="13.5">
      <c r="B585" s="1"/>
      <c r="C585" s="1"/>
      <c r="I585" s="26"/>
    </row>
    <row r="586" spans="2:14" ht="13.5" hidden="1">
      <c r="B586" s="1"/>
      <c r="C586" s="1"/>
      <c r="I586" s="274"/>
      <c r="J586" s="274"/>
      <c r="K586" s="274"/>
      <c r="L586" s="274"/>
      <c r="M586" s="274"/>
      <c r="N586" s="274"/>
    </row>
    <row r="587" spans="9:14" ht="13.5" hidden="1">
      <c r="I587" s="126"/>
      <c r="J587" s="126"/>
      <c r="K587" s="126"/>
      <c r="L587" s="126"/>
      <c r="M587" s="270"/>
      <c r="N587" s="126"/>
    </row>
    <row r="588" ht="13.5" hidden="1">
      <c r="L588" s="241"/>
    </row>
    <row r="589" ht="13.5" hidden="1">
      <c r="N589" s="26"/>
    </row>
    <row r="590" ht="13.5"/>
  </sheetData>
  <sheetProtection/>
  <mergeCells count="823">
    <mergeCell ref="N574:N575"/>
    <mergeCell ref="J574:J575"/>
    <mergeCell ref="K574:K575"/>
    <mergeCell ref="L574:L575"/>
    <mergeCell ref="L535:L538"/>
    <mergeCell ref="M535:M538"/>
    <mergeCell ref="J561:J562"/>
    <mergeCell ref="K561:K562"/>
    <mergeCell ref="L561:L562"/>
    <mergeCell ref="M561:M562"/>
    <mergeCell ref="N535:N538"/>
    <mergeCell ref="J540:J541"/>
    <mergeCell ref="K540:K541"/>
    <mergeCell ref="N544:N546"/>
    <mergeCell ref="C572:C577"/>
    <mergeCell ref="B569:H569"/>
    <mergeCell ref="B568:H568"/>
    <mergeCell ref="B571:B577"/>
    <mergeCell ref="C513:C567"/>
    <mergeCell ref="D564:D567"/>
    <mergeCell ref="E574:E575"/>
    <mergeCell ref="G574:G575"/>
    <mergeCell ref="H574:H575"/>
    <mergeCell ref="I574:I575"/>
    <mergeCell ref="H482:H483"/>
    <mergeCell ref="H535:H538"/>
    <mergeCell ref="I535:I538"/>
    <mergeCell ref="G535:G538"/>
    <mergeCell ref="E522:E525"/>
    <mergeCell ref="E284:E285"/>
    <mergeCell ref="E480:E483"/>
    <mergeCell ref="E456:E459"/>
    <mergeCell ref="D533:D556"/>
    <mergeCell ref="E518:E520"/>
    <mergeCell ref="B463:H463"/>
    <mergeCell ref="C466:C472"/>
    <mergeCell ref="D455:D462"/>
    <mergeCell ref="B475:B487"/>
    <mergeCell ref="G540:G541"/>
    <mergeCell ref="B473:H473"/>
    <mergeCell ref="H391:H392"/>
    <mergeCell ref="B465:B472"/>
    <mergeCell ref="G480:G481"/>
    <mergeCell ref="I353:I355"/>
    <mergeCell ref="H447:H448"/>
    <mergeCell ref="G456:G459"/>
    <mergeCell ref="C441:C462"/>
    <mergeCell ref="E419:E426"/>
    <mergeCell ref="E391:E392"/>
    <mergeCell ref="E461:E462"/>
    <mergeCell ref="D442:D450"/>
    <mergeCell ref="C417:C439"/>
    <mergeCell ref="E447:E448"/>
    <mergeCell ref="J468:J470"/>
    <mergeCell ref="J482:J483"/>
    <mergeCell ref="G434:G436"/>
    <mergeCell ref="H438:H439"/>
    <mergeCell ref="C476:C483"/>
    <mergeCell ref="E500:E503"/>
    <mergeCell ref="B488:H488"/>
    <mergeCell ref="G468:G470"/>
    <mergeCell ref="H468:H470"/>
    <mergeCell ref="G493:G494"/>
    <mergeCell ref="C485:C487"/>
    <mergeCell ref="D486:D487"/>
    <mergeCell ref="E383:E384"/>
    <mergeCell ref="H461:H462"/>
    <mergeCell ref="C396:C401"/>
    <mergeCell ref="G461:G462"/>
    <mergeCell ref="D477:D483"/>
    <mergeCell ref="H480:H481"/>
    <mergeCell ref="G482:G483"/>
    <mergeCell ref="C374:C394"/>
    <mergeCell ref="G428:G431"/>
    <mergeCell ref="H428:H431"/>
    <mergeCell ref="D467:D472"/>
    <mergeCell ref="G280:G281"/>
    <mergeCell ref="I280:I281"/>
    <mergeCell ref="I482:I483"/>
    <mergeCell ref="I468:I470"/>
    <mergeCell ref="D452:D453"/>
    <mergeCell ref="E468:E470"/>
    <mergeCell ref="I284:I285"/>
    <mergeCell ref="K178:K179"/>
    <mergeCell ref="L178:L179"/>
    <mergeCell ref="H456:H459"/>
    <mergeCell ref="H419:H426"/>
    <mergeCell ref="I262:I265"/>
    <mergeCell ref="H398:H401"/>
    <mergeCell ref="H407:H411"/>
    <mergeCell ref="B402:H402"/>
    <mergeCell ref="G419:G426"/>
    <mergeCell ref="N237:N238"/>
    <mergeCell ref="B584:H584"/>
    <mergeCell ref="D514:D531"/>
    <mergeCell ref="B578:H578"/>
    <mergeCell ref="D573:D577"/>
    <mergeCell ref="D558:D562"/>
    <mergeCell ref="D397:D401"/>
    <mergeCell ref="E434:E436"/>
    <mergeCell ref="H515:H516"/>
    <mergeCell ref="E515:E516"/>
    <mergeCell ref="G561:G562"/>
    <mergeCell ref="H561:H562"/>
    <mergeCell ref="E553:E556"/>
    <mergeCell ref="E561:E562"/>
    <mergeCell ref="H540:H541"/>
    <mergeCell ref="E534:E542"/>
    <mergeCell ref="I561:I562"/>
    <mergeCell ref="N561:N562"/>
    <mergeCell ref="G447:G448"/>
    <mergeCell ref="D388:D394"/>
    <mergeCell ref="G438:G439"/>
    <mergeCell ref="E544:E547"/>
    <mergeCell ref="G515:G516"/>
    <mergeCell ref="B510:H510"/>
    <mergeCell ref="H434:H436"/>
    <mergeCell ref="D418:D431"/>
    <mergeCell ref="G383:G384"/>
    <mergeCell ref="D406:D415"/>
    <mergeCell ref="E398:E401"/>
    <mergeCell ref="G407:G411"/>
    <mergeCell ref="D365:D371"/>
    <mergeCell ref="E332:E334"/>
    <mergeCell ref="G361:G363"/>
    <mergeCell ref="E353:E355"/>
    <mergeCell ref="B341:H341"/>
    <mergeCell ref="H366:H368"/>
    <mergeCell ref="E329:E330"/>
    <mergeCell ref="H361:H363"/>
    <mergeCell ref="G332:G334"/>
    <mergeCell ref="E370:E371"/>
    <mergeCell ref="E287:E288"/>
    <mergeCell ref="G398:G401"/>
    <mergeCell ref="G391:G392"/>
    <mergeCell ref="G366:G368"/>
    <mergeCell ref="E361:E363"/>
    <mergeCell ref="G346:G351"/>
    <mergeCell ref="B277:B296"/>
    <mergeCell ref="C278:C296"/>
    <mergeCell ref="D345:D363"/>
    <mergeCell ref="B343:B371"/>
    <mergeCell ref="D310:D326"/>
    <mergeCell ref="D328:D340"/>
    <mergeCell ref="H370:H371"/>
    <mergeCell ref="H346:H351"/>
    <mergeCell ref="E346:E351"/>
    <mergeCell ref="G357:G359"/>
    <mergeCell ref="C344:C371"/>
    <mergeCell ref="E357:E359"/>
    <mergeCell ref="G370:G371"/>
    <mergeCell ref="E366:E368"/>
    <mergeCell ref="G353:G355"/>
    <mergeCell ref="G242:G243"/>
    <mergeCell ref="H237:H238"/>
    <mergeCell ref="B257:H257"/>
    <mergeCell ref="H262:H265"/>
    <mergeCell ref="B272:B275"/>
    <mergeCell ref="C300:C340"/>
    <mergeCell ref="E317:E322"/>
    <mergeCell ref="E280:E281"/>
    <mergeCell ref="G329:G330"/>
    <mergeCell ref="B259:B270"/>
    <mergeCell ref="G237:G238"/>
    <mergeCell ref="E232:E235"/>
    <mergeCell ref="H249:H250"/>
    <mergeCell ref="C205:C250"/>
    <mergeCell ref="D245:D250"/>
    <mergeCell ref="G246:G247"/>
    <mergeCell ref="H246:H247"/>
    <mergeCell ref="G232:G235"/>
    <mergeCell ref="E222:E224"/>
    <mergeCell ref="G249:G250"/>
    <mergeCell ref="H226:H227"/>
    <mergeCell ref="G215:G220"/>
    <mergeCell ref="G226:G227"/>
    <mergeCell ref="H232:H235"/>
    <mergeCell ref="H209:H213"/>
    <mergeCell ref="E246:E247"/>
    <mergeCell ref="G209:G213"/>
    <mergeCell ref="H215:H220"/>
    <mergeCell ref="E237:E238"/>
    <mergeCell ref="G222:G224"/>
    <mergeCell ref="B166:B256"/>
    <mergeCell ref="C252:C256"/>
    <mergeCell ref="D253:D256"/>
    <mergeCell ref="E175:E176"/>
    <mergeCell ref="C167:C169"/>
    <mergeCell ref="D189:D195"/>
    <mergeCell ref="E226:E227"/>
    <mergeCell ref="E198:E200"/>
    <mergeCell ref="E209:E213"/>
    <mergeCell ref="E202:E203"/>
    <mergeCell ref="B157:B163"/>
    <mergeCell ref="C158:C163"/>
    <mergeCell ref="E160:E163"/>
    <mergeCell ref="G160:G163"/>
    <mergeCell ref="H160:H163"/>
    <mergeCell ref="D159:D163"/>
    <mergeCell ref="B145:B155"/>
    <mergeCell ref="B119:B143"/>
    <mergeCell ref="C132:C143"/>
    <mergeCell ref="E134:E135"/>
    <mergeCell ref="G134:G135"/>
    <mergeCell ref="E122:E125"/>
    <mergeCell ref="G122:G125"/>
    <mergeCell ref="E137:E140"/>
    <mergeCell ref="C146:C155"/>
    <mergeCell ref="G148:G150"/>
    <mergeCell ref="M122:M125"/>
    <mergeCell ref="N122:N125"/>
    <mergeCell ref="I112:I114"/>
    <mergeCell ref="J112:J114"/>
    <mergeCell ref="K112:K114"/>
    <mergeCell ref="L112:L114"/>
    <mergeCell ref="K122:K125"/>
    <mergeCell ref="J122:J125"/>
    <mergeCell ref="I122:I125"/>
    <mergeCell ref="J106:J107"/>
    <mergeCell ref="K106:K107"/>
    <mergeCell ref="I95:I97"/>
    <mergeCell ref="I101:I103"/>
    <mergeCell ref="I106:I107"/>
    <mergeCell ref="D133:D143"/>
    <mergeCell ref="J95:J97"/>
    <mergeCell ref="K95:K97"/>
    <mergeCell ref="H112:H114"/>
    <mergeCell ref="H142:H143"/>
    <mergeCell ref="N128:N130"/>
    <mergeCell ref="L122:L125"/>
    <mergeCell ref="N112:N114"/>
    <mergeCell ref="N101:N103"/>
    <mergeCell ref="N87:N90"/>
    <mergeCell ref="L106:L107"/>
    <mergeCell ref="M106:M107"/>
    <mergeCell ref="M112:M114"/>
    <mergeCell ref="N95:N97"/>
    <mergeCell ref="N106:N107"/>
    <mergeCell ref="J101:J103"/>
    <mergeCell ref="K101:K103"/>
    <mergeCell ref="L101:L103"/>
    <mergeCell ref="L95:L97"/>
    <mergeCell ref="M62:M66"/>
    <mergeCell ref="J62:J66"/>
    <mergeCell ref="M95:M97"/>
    <mergeCell ref="M101:M103"/>
    <mergeCell ref="J87:J90"/>
    <mergeCell ref="K87:K90"/>
    <mergeCell ref="K76:K81"/>
    <mergeCell ref="L76:L81"/>
    <mergeCell ref="J76:J81"/>
    <mergeCell ref="I87:I90"/>
    <mergeCell ref="M87:M90"/>
    <mergeCell ref="L87:L90"/>
    <mergeCell ref="C13:C71"/>
    <mergeCell ref="D14:D19"/>
    <mergeCell ref="D37:D50"/>
    <mergeCell ref="B12:B71"/>
    <mergeCell ref="H32:H35"/>
    <mergeCell ref="I76:I81"/>
    <mergeCell ref="E56:E60"/>
    <mergeCell ref="G56:G60"/>
    <mergeCell ref="D52:D53"/>
    <mergeCell ref="G38:G41"/>
    <mergeCell ref="L38:L41"/>
    <mergeCell ref="G68:G71"/>
    <mergeCell ref="I68:I71"/>
    <mergeCell ref="I49:I50"/>
    <mergeCell ref="L62:L66"/>
    <mergeCell ref="B73:B81"/>
    <mergeCell ref="C74:C81"/>
    <mergeCell ref="E76:E81"/>
    <mergeCell ref="G76:G81"/>
    <mergeCell ref="H76:H81"/>
    <mergeCell ref="H137:H140"/>
    <mergeCell ref="H134:H135"/>
    <mergeCell ref="G178:G179"/>
    <mergeCell ref="I137:I140"/>
    <mergeCell ref="H175:H176"/>
    <mergeCell ref="B84:B116"/>
    <mergeCell ref="C85:C116"/>
    <mergeCell ref="D111:D116"/>
    <mergeCell ref="E112:E114"/>
    <mergeCell ref="H148:H150"/>
    <mergeCell ref="G106:G107"/>
    <mergeCell ref="H106:H107"/>
    <mergeCell ref="D105:D109"/>
    <mergeCell ref="H128:H130"/>
    <mergeCell ref="D86:D92"/>
    <mergeCell ref="G101:G103"/>
    <mergeCell ref="G112:G114"/>
    <mergeCell ref="G87:G90"/>
    <mergeCell ref="H101:H103"/>
    <mergeCell ref="H122:H125"/>
    <mergeCell ref="D147:D155"/>
    <mergeCell ref="D184:D187"/>
    <mergeCell ref="E178:E179"/>
    <mergeCell ref="D168:D169"/>
    <mergeCell ref="E95:E97"/>
    <mergeCell ref="G95:G97"/>
    <mergeCell ref="D94:D103"/>
    <mergeCell ref="D127:D130"/>
    <mergeCell ref="E152:E155"/>
    <mergeCell ref="E101:E103"/>
    <mergeCell ref="N38:N41"/>
    <mergeCell ref="N56:N60"/>
    <mergeCell ref="M76:M81"/>
    <mergeCell ref="K49:K50"/>
    <mergeCell ref="K62:K66"/>
    <mergeCell ref="M42:M47"/>
    <mergeCell ref="K56:K60"/>
    <mergeCell ref="N76:N81"/>
    <mergeCell ref="M68:M71"/>
    <mergeCell ref="K38:K41"/>
    <mergeCell ref="M38:M41"/>
    <mergeCell ref="J42:J47"/>
    <mergeCell ref="K137:K140"/>
    <mergeCell ref="I148:I150"/>
    <mergeCell ref="J148:J150"/>
    <mergeCell ref="K148:K150"/>
    <mergeCell ref="I134:I135"/>
    <mergeCell ref="K42:K47"/>
    <mergeCell ref="I142:I143"/>
    <mergeCell ref="I128:I130"/>
    <mergeCell ref="H284:H285"/>
    <mergeCell ref="E262:E266"/>
    <mergeCell ref="E302:E308"/>
    <mergeCell ref="B297:H297"/>
    <mergeCell ref="B299:B340"/>
    <mergeCell ref="C183:C203"/>
    <mergeCell ref="E192:E195"/>
    <mergeCell ref="H192:H195"/>
    <mergeCell ref="H222:H224"/>
    <mergeCell ref="G192:G195"/>
    <mergeCell ref="C120:C130"/>
    <mergeCell ref="D197:D203"/>
    <mergeCell ref="D301:D308"/>
    <mergeCell ref="H242:H243"/>
    <mergeCell ref="C171:C181"/>
    <mergeCell ref="D172:D181"/>
    <mergeCell ref="E242:E243"/>
    <mergeCell ref="G128:G130"/>
    <mergeCell ref="G302:G308"/>
    <mergeCell ref="E142:E143"/>
    <mergeCell ref="H152:H155"/>
    <mergeCell ref="G152:G155"/>
    <mergeCell ref="H178:H179"/>
    <mergeCell ref="G175:G176"/>
    <mergeCell ref="H198:H200"/>
    <mergeCell ref="H202:H203"/>
    <mergeCell ref="G202:G203"/>
    <mergeCell ref="G42:G47"/>
    <mergeCell ref="H42:H47"/>
    <mergeCell ref="I42:I47"/>
    <mergeCell ref="H95:H97"/>
    <mergeCell ref="D21:D35"/>
    <mergeCell ref="G32:G35"/>
    <mergeCell ref="H62:H66"/>
    <mergeCell ref="E49:E50"/>
    <mergeCell ref="H49:H50"/>
    <mergeCell ref="D75:D81"/>
    <mergeCell ref="H280:H281"/>
    <mergeCell ref="D55:D71"/>
    <mergeCell ref="G284:G285"/>
    <mergeCell ref="D229:D243"/>
    <mergeCell ref="M262:M265"/>
    <mergeCell ref="K280:K281"/>
    <mergeCell ref="L280:L281"/>
    <mergeCell ref="J68:J71"/>
    <mergeCell ref="K68:K71"/>
    <mergeCell ref="G142:G143"/>
    <mergeCell ref="H294:H295"/>
    <mergeCell ref="H357:H359"/>
    <mergeCell ref="G317:G322"/>
    <mergeCell ref="H317:H322"/>
    <mergeCell ref="I346:I351"/>
    <mergeCell ref="G294:G295"/>
    <mergeCell ref="H353:H355"/>
    <mergeCell ref="I329:I330"/>
    <mergeCell ref="I302:I308"/>
    <mergeCell ref="I357:I359"/>
    <mergeCell ref="J284:J285"/>
    <mergeCell ref="K284:K285"/>
    <mergeCell ref="L284:L285"/>
    <mergeCell ref="J290:J291"/>
    <mergeCell ref="D206:D227"/>
    <mergeCell ref="K215:K220"/>
    <mergeCell ref="I222:I224"/>
    <mergeCell ref="J222:J224"/>
    <mergeCell ref="K222:K224"/>
    <mergeCell ref="H290:H291"/>
    <mergeCell ref="E87:E90"/>
    <mergeCell ref="H87:H90"/>
    <mergeCell ref="I192:I195"/>
    <mergeCell ref="I232:I235"/>
    <mergeCell ref="I215:I220"/>
    <mergeCell ref="G137:G140"/>
    <mergeCell ref="I209:I213"/>
    <mergeCell ref="E215:E220"/>
    <mergeCell ref="E148:E150"/>
    <mergeCell ref="G198:G200"/>
    <mergeCell ref="C260:C270"/>
    <mergeCell ref="D261:D270"/>
    <mergeCell ref="G262:G265"/>
    <mergeCell ref="C273:C275"/>
    <mergeCell ref="L290:L291"/>
    <mergeCell ref="D274:D275"/>
    <mergeCell ref="E290:E291"/>
    <mergeCell ref="G290:G291"/>
    <mergeCell ref="I290:I291"/>
    <mergeCell ref="D279:D281"/>
    <mergeCell ref="M302:M308"/>
    <mergeCell ref="M317:M322"/>
    <mergeCell ref="L329:L330"/>
    <mergeCell ref="L302:L308"/>
    <mergeCell ref="J302:J308"/>
    <mergeCell ref="J317:J322"/>
    <mergeCell ref="K317:K322"/>
    <mergeCell ref="J329:J330"/>
    <mergeCell ref="B373:B401"/>
    <mergeCell ref="E438:E439"/>
    <mergeCell ref="C405:C415"/>
    <mergeCell ref="E407:E411"/>
    <mergeCell ref="D433:D439"/>
    <mergeCell ref="B404:B462"/>
    <mergeCell ref="E428:E431"/>
    <mergeCell ref="D375:D378"/>
    <mergeCell ref="D380:D386"/>
    <mergeCell ref="H383:H384"/>
    <mergeCell ref="B2:N2"/>
    <mergeCell ref="B3:N3"/>
    <mergeCell ref="J7:K7"/>
    <mergeCell ref="B82:H82"/>
    <mergeCell ref="B117:H117"/>
    <mergeCell ref="B10:H10"/>
    <mergeCell ref="E38:E47"/>
    <mergeCell ref="M7:M8"/>
    <mergeCell ref="B9:H9"/>
    <mergeCell ref="J56:J60"/>
    <mergeCell ref="J32:J35"/>
    <mergeCell ref="H68:H71"/>
    <mergeCell ref="I32:I35"/>
    <mergeCell ref="H38:H41"/>
    <mergeCell ref="K32:K35"/>
    <mergeCell ref="I56:I60"/>
    <mergeCell ref="H56:H60"/>
    <mergeCell ref="J49:J50"/>
    <mergeCell ref="N6:N8"/>
    <mergeCell ref="H302:H308"/>
    <mergeCell ref="B164:H164"/>
    <mergeCell ref="E106:E107"/>
    <mergeCell ref="D121:D125"/>
    <mergeCell ref="E128:E130"/>
    <mergeCell ref="G49:G50"/>
    <mergeCell ref="I6:K6"/>
    <mergeCell ref="I7:I8"/>
    <mergeCell ref="G7:G8"/>
    <mergeCell ref="B5:H5"/>
    <mergeCell ref="B6:B8"/>
    <mergeCell ref="C6:C8"/>
    <mergeCell ref="D6:D8"/>
    <mergeCell ref="H6:H8"/>
    <mergeCell ref="I5:N5"/>
    <mergeCell ref="L6:M6"/>
    <mergeCell ref="L7:L8"/>
    <mergeCell ref="E6:E8"/>
    <mergeCell ref="F6:F8"/>
    <mergeCell ref="M22:M30"/>
    <mergeCell ref="N22:N30"/>
    <mergeCell ref="L32:L35"/>
    <mergeCell ref="M32:M35"/>
    <mergeCell ref="N32:N35"/>
    <mergeCell ref="I22:I30"/>
    <mergeCell ref="K22:K30"/>
    <mergeCell ref="L22:L30"/>
    <mergeCell ref="E22:E30"/>
    <mergeCell ref="E32:E35"/>
    <mergeCell ref="E62:E66"/>
    <mergeCell ref="G62:G66"/>
    <mergeCell ref="I62:I66"/>
    <mergeCell ref="J22:J30"/>
    <mergeCell ref="I38:I41"/>
    <mergeCell ref="J38:J41"/>
    <mergeCell ref="G22:G30"/>
    <mergeCell ref="H22:H30"/>
    <mergeCell ref="N42:N47"/>
    <mergeCell ref="M49:M50"/>
    <mergeCell ref="N49:N50"/>
    <mergeCell ref="L42:L47"/>
    <mergeCell ref="N68:N71"/>
    <mergeCell ref="N62:N66"/>
    <mergeCell ref="L68:L71"/>
    <mergeCell ref="E68:E71"/>
    <mergeCell ref="L49:L50"/>
    <mergeCell ref="N148:N150"/>
    <mergeCell ref="M56:M60"/>
    <mergeCell ref="L56:L60"/>
    <mergeCell ref="H329:H330"/>
    <mergeCell ref="J128:J130"/>
    <mergeCell ref="K128:K130"/>
    <mergeCell ref="J142:J143"/>
    <mergeCell ref="K142:K143"/>
    <mergeCell ref="J137:J140"/>
    <mergeCell ref="N142:N143"/>
    <mergeCell ref="I152:I155"/>
    <mergeCell ref="J152:J155"/>
    <mergeCell ref="N134:N135"/>
    <mergeCell ref="M134:M135"/>
    <mergeCell ref="J134:J135"/>
    <mergeCell ref="K134:K135"/>
    <mergeCell ref="L134:L135"/>
    <mergeCell ref="L148:L150"/>
    <mergeCell ref="M148:M150"/>
    <mergeCell ref="K152:K155"/>
    <mergeCell ref="L152:L155"/>
    <mergeCell ref="M152:M155"/>
    <mergeCell ref="L128:L130"/>
    <mergeCell ref="M128:M130"/>
    <mergeCell ref="N137:N140"/>
    <mergeCell ref="L137:L140"/>
    <mergeCell ref="M137:M140"/>
    <mergeCell ref="L142:L143"/>
    <mergeCell ref="M142:M143"/>
    <mergeCell ref="I178:I179"/>
    <mergeCell ref="J178:J179"/>
    <mergeCell ref="M178:M179"/>
    <mergeCell ref="N152:N155"/>
    <mergeCell ref="I160:I163"/>
    <mergeCell ref="J160:J163"/>
    <mergeCell ref="K160:K163"/>
    <mergeCell ref="L160:L163"/>
    <mergeCell ref="M160:M163"/>
    <mergeCell ref="N160:N163"/>
    <mergeCell ref="I175:I176"/>
    <mergeCell ref="J175:J176"/>
    <mergeCell ref="K175:K176"/>
    <mergeCell ref="L175:L176"/>
    <mergeCell ref="M175:M176"/>
    <mergeCell ref="N175:N176"/>
    <mergeCell ref="K202:K203"/>
    <mergeCell ref="L222:L224"/>
    <mergeCell ref="M222:M224"/>
    <mergeCell ref="J232:J235"/>
    <mergeCell ref="K232:K235"/>
    <mergeCell ref="L202:L203"/>
    <mergeCell ref="J209:J213"/>
    <mergeCell ref="K209:K213"/>
    <mergeCell ref="N178:N179"/>
    <mergeCell ref="J192:J195"/>
    <mergeCell ref="K192:K195"/>
    <mergeCell ref="L192:L195"/>
    <mergeCell ref="I202:I203"/>
    <mergeCell ref="I198:I200"/>
    <mergeCell ref="J198:J200"/>
    <mergeCell ref="K198:K200"/>
    <mergeCell ref="L198:L200"/>
    <mergeCell ref="J202:J203"/>
    <mergeCell ref="N215:N220"/>
    <mergeCell ref="M237:M238"/>
    <mergeCell ref="M192:M195"/>
    <mergeCell ref="N192:N195"/>
    <mergeCell ref="M198:M200"/>
    <mergeCell ref="N198:N200"/>
    <mergeCell ref="N209:N213"/>
    <mergeCell ref="M215:M220"/>
    <mergeCell ref="M202:M203"/>
    <mergeCell ref="N202:N203"/>
    <mergeCell ref="N222:N224"/>
    <mergeCell ref="N242:N243"/>
    <mergeCell ref="N226:N227"/>
    <mergeCell ref="J237:J238"/>
    <mergeCell ref="K237:K238"/>
    <mergeCell ref="L232:L235"/>
    <mergeCell ref="M232:M235"/>
    <mergeCell ref="N232:N235"/>
    <mergeCell ref="J242:J243"/>
    <mergeCell ref="K242:K243"/>
    <mergeCell ref="L209:L213"/>
    <mergeCell ref="M209:M213"/>
    <mergeCell ref="I226:I227"/>
    <mergeCell ref="J226:J227"/>
    <mergeCell ref="K226:K227"/>
    <mergeCell ref="L226:L227"/>
    <mergeCell ref="M226:M227"/>
    <mergeCell ref="L215:L220"/>
    <mergeCell ref="J215:J220"/>
    <mergeCell ref="N280:N281"/>
    <mergeCell ref="N249:N250"/>
    <mergeCell ref="M249:M250"/>
    <mergeCell ref="L246:L247"/>
    <mergeCell ref="N246:N247"/>
    <mergeCell ref="L237:L238"/>
    <mergeCell ref="N262:N265"/>
    <mergeCell ref="M242:M243"/>
    <mergeCell ref="L242:L243"/>
    <mergeCell ref="K249:K250"/>
    <mergeCell ref="L249:L250"/>
    <mergeCell ref="I246:I247"/>
    <mergeCell ref="K246:K247"/>
    <mergeCell ref="M280:M281"/>
    <mergeCell ref="M246:M247"/>
    <mergeCell ref="J280:J281"/>
    <mergeCell ref="L262:L265"/>
    <mergeCell ref="J262:J265"/>
    <mergeCell ref="K262:K265"/>
    <mergeCell ref="I237:I238"/>
    <mergeCell ref="I242:I243"/>
    <mergeCell ref="E293:E296"/>
    <mergeCell ref="I294:I295"/>
    <mergeCell ref="D283:D296"/>
    <mergeCell ref="J294:J295"/>
    <mergeCell ref="J246:J247"/>
    <mergeCell ref="E249:E250"/>
    <mergeCell ref="I249:I250"/>
    <mergeCell ref="J249:J250"/>
    <mergeCell ref="N290:N291"/>
    <mergeCell ref="K294:K295"/>
    <mergeCell ref="L294:L295"/>
    <mergeCell ref="N294:N295"/>
    <mergeCell ref="N284:N285"/>
    <mergeCell ref="M294:M295"/>
    <mergeCell ref="M284:M285"/>
    <mergeCell ref="K290:K291"/>
    <mergeCell ref="M290:M291"/>
    <mergeCell ref="H332:H334"/>
    <mergeCell ref="E313:E315"/>
    <mergeCell ref="G313:G315"/>
    <mergeCell ref="H313:H315"/>
    <mergeCell ref="N302:N308"/>
    <mergeCell ref="I313:I315"/>
    <mergeCell ref="J313:J315"/>
    <mergeCell ref="K313:K315"/>
    <mergeCell ref="L313:L315"/>
    <mergeCell ref="M313:M315"/>
    <mergeCell ref="N313:N315"/>
    <mergeCell ref="K302:K308"/>
    <mergeCell ref="N317:N322"/>
    <mergeCell ref="I332:I334"/>
    <mergeCell ref="J332:J334"/>
    <mergeCell ref="K332:K334"/>
    <mergeCell ref="L332:L334"/>
    <mergeCell ref="M332:M334"/>
    <mergeCell ref="N332:N334"/>
    <mergeCell ref="N329:N330"/>
    <mergeCell ref="I317:I322"/>
    <mergeCell ref="J346:J351"/>
    <mergeCell ref="K346:K351"/>
    <mergeCell ref="L346:L351"/>
    <mergeCell ref="M346:M351"/>
    <mergeCell ref="N346:N351"/>
    <mergeCell ref="M329:M330"/>
    <mergeCell ref="J353:J355"/>
    <mergeCell ref="K353:K355"/>
    <mergeCell ref="L353:L355"/>
    <mergeCell ref="M353:M355"/>
    <mergeCell ref="N353:N355"/>
    <mergeCell ref="L357:L359"/>
    <mergeCell ref="M357:M359"/>
    <mergeCell ref="N357:N359"/>
    <mergeCell ref="J357:J359"/>
    <mergeCell ref="I361:I363"/>
    <mergeCell ref="J361:J363"/>
    <mergeCell ref="K361:K363"/>
    <mergeCell ref="L361:L363"/>
    <mergeCell ref="M361:M363"/>
    <mergeCell ref="N361:N363"/>
    <mergeCell ref="I366:I368"/>
    <mergeCell ref="J366:J368"/>
    <mergeCell ref="K366:K368"/>
    <mergeCell ref="L366:L368"/>
    <mergeCell ref="M366:M368"/>
    <mergeCell ref="N366:N368"/>
    <mergeCell ref="I370:I371"/>
    <mergeCell ref="J370:J371"/>
    <mergeCell ref="K370:K371"/>
    <mergeCell ref="L370:L371"/>
    <mergeCell ref="M370:M371"/>
    <mergeCell ref="N370:N371"/>
    <mergeCell ref="I383:I384"/>
    <mergeCell ref="J383:J384"/>
    <mergeCell ref="K383:K384"/>
    <mergeCell ref="L383:L384"/>
    <mergeCell ref="M383:M384"/>
    <mergeCell ref="N383:N384"/>
    <mergeCell ref="I391:I392"/>
    <mergeCell ref="J391:J392"/>
    <mergeCell ref="K391:K392"/>
    <mergeCell ref="L391:L392"/>
    <mergeCell ref="M391:M392"/>
    <mergeCell ref="N391:N392"/>
    <mergeCell ref="N407:N411"/>
    <mergeCell ref="I398:I401"/>
    <mergeCell ref="J398:J401"/>
    <mergeCell ref="K398:K401"/>
    <mergeCell ref="L398:L401"/>
    <mergeCell ref="M398:M401"/>
    <mergeCell ref="N398:N401"/>
    <mergeCell ref="J419:J426"/>
    <mergeCell ref="K419:K426"/>
    <mergeCell ref="L419:L426"/>
    <mergeCell ref="M419:M426"/>
    <mergeCell ref="N419:N426"/>
    <mergeCell ref="I407:I411"/>
    <mergeCell ref="J407:J411"/>
    <mergeCell ref="K407:K411"/>
    <mergeCell ref="L407:L411"/>
    <mergeCell ref="M407:M411"/>
    <mergeCell ref="K434:K436"/>
    <mergeCell ref="L434:L436"/>
    <mergeCell ref="M434:M436"/>
    <mergeCell ref="N434:N436"/>
    <mergeCell ref="I428:I431"/>
    <mergeCell ref="J428:J431"/>
    <mergeCell ref="K428:K431"/>
    <mergeCell ref="L428:L431"/>
    <mergeCell ref="M428:M431"/>
    <mergeCell ref="N428:N431"/>
    <mergeCell ref="M461:M462"/>
    <mergeCell ref="J461:J462"/>
    <mergeCell ref="I461:I462"/>
    <mergeCell ref="N438:N439"/>
    <mergeCell ref="M438:M439"/>
    <mergeCell ref="I438:I439"/>
    <mergeCell ref="J438:J439"/>
    <mergeCell ref="I447:I448"/>
    <mergeCell ref="N447:N448"/>
    <mergeCell ref="M447:M448"/>
    <mergeCell ref="M480:M481"/>
    <mergeCell ref="N482:N483"/>
    <mergeCell ref="M482:M483"/>
    <mergeCell ref="N461:N462"/>
    <mergeCell ref="I456:I459"/>
    <mergeCell ref="J456:J459"/>
    <mergeCell ref="K456:K459"/>
    <mergeCell ref="L456:L459"/>
    <mergeCell ref="M456:M459"/>
    <mergeCell ref="N456:N459"/>
    <mergeCell ref="M518:M519"/>
    <mergeCell ref="N518:N520"/>
    <mergeCell ref="K515:K516"/>
    <mergeCell ref="N468:N470"/>
    <mergeCell ref="N500:N503"/>
    <mergeCell ref="K493:K494"/>
    <mergeCell ref="L493:L494"/>
    <mergeCell ref="M493:M494"/>
    <mergeCell ref="N493:N494"/>
    <mergeCell ref="N480:N481"/>
    <mergeCell ref="I540:I541"/>
    <mergeCell ref="G522:G525"/>
    <mergeCell ref="J535:J538"/>
    <mergeCell ref="K535:K538"/>
    <mergeCell ref="G544:G546"/>
    <mergeCell ref="H522:H525"/>
    <mergeCell ref="B512:B567"/>
    <mergeCell ref="I518:I520"/>
    <mergeCell ref="I522:I525"/>
    <mergeCell ref="I515:I516"/>
    <mergeCell ref="J515:J516"/>
    <mergeCell ref="G518:G520"/>
    <mergeCell ref="H544:H546"/>
    <mergeCell ref="I544:I546"/>
    <mergeCell ref="H518:H520"/>
    <mergeCell ref="J518:J520"/>
    <mergeCell ref="B490:B494"/>
    <mergeCell ref="C491:C494"/>
    <mergeCell ref="D492:D494"/>
    <mergeCell ref="G500:G503"/>
    <mergeCell ref="D499:D503"/>
    <mergeCell ref="B504:H504"/>
    <mergeCell ref="C498:C503"/>
    <mergeCell ref="B495:H495"/>
    <mergeCell ref="B497:B503"/>
    <mergeCell ref="L317:L322"/>
    <mergeCell ref="K329:K330"/>
    <mergeCell ref="L438:L439"/>
    <mergeCell ref="E493:E494"/>
    <mergeCell ref="I419:I426"/>
    <mergeCell ref="L480:L481"/>
    <mergeCell ref="K461:K462"/>
    <mergeCell ref="L447:L448"/>
    <mergeCell ref="I434:I436"/>
    <mergeCell ref="J434:J436"/>
    <mergeCell ref="H493:H494"/>
    <mergeCell ref="H500:H503"/>
    <mergeCell ref="M574:M575"/>
    <mergeCell ref="K482:K483"/>
    <mergeCell ref="J522:J525"/>
    <mergeCell ref="K522:K525"/>
    <mergeCell ref="L522:L525"/>
    <mergeCell ref="I493:I494"/>
    <mergeCell ref="L500:L503"/>
    <mergeCell ref="J500:J503"/>
    <mergeCell ref="M540:M541"/>
    <mergeCell ref="M544:M546"/>
    <mergeCell ref="L515:L516"/>
    <mergeCell ref="K357:K359"/>
    <mergeCell ref="M522:M525"/>
    <mergeCell ref="K480:K481"/>
    <mergeCell ref="L544:L546"/>
    <mergeCell ref="L540:L541"/>
    <mergeCell ref="M515:M516"/>
    <mergeCell ref="K518:K520"/>
    <mergeCell ref="K544:K546"/>
    <mergeCell ref="N540:N541"/>
    <mergeCell ref="J544:J546"/>
    <mergeCell ref="M500:M503"/>
    <mergeCell ref="L461:L462"/>
    <mergeCell ref="L482:L483"/>
    <mergeCell ref="M468:M470"/>
    <mergeCell ref="J480:J481"/>
    <mergeCell ref="K500:K503"/>
    <mergeCell ref="K468:K470"/>
    <mergeCell ref="J493:J494"/>
    <mergeCell ref="K438:K439"/>
    <mergeCell ref="I500:I503"/>
    <mergeCell ref="J447:J448"/>
    <mergeCell ref="K447:K448"/>
    <mergeCell ref="N522:N525"/>
    <mergeCell ref="L468:L470"/>
    <mergeCell ref="I480:I481"/>
    <mergeCell ref="N515:N516"/>
    <mergeCell ref="L518:L519"/>
  </mergeCells>
  <printOptions gridLines="1" horizontalCentered="1"/>
  <pageMargins left="1.1811023622047245" right="0.7086614173228347" top="0.7480314960629921" bottom="0.7480314960629921" header="0.31496062992125984" footer="0.31496062992125984"/>
  <pageSetup fitToHeight="13" fitToWidth="13" horizontalDpi="600" verticalDpi="600" orientation="landscape" pageOrder="overThenDown" paperSize="5" scale="45" r:id="rId2"/>
  <rowBreaks count="13" manualBreakCount="13">
    <brk id="47" min="1" max="13" man="1"/>
    <brk id="85" min="1" max="13" man="1"/>
    <brk id="130" min="1" max="13" man="1"/>
    <brk id="181" min="1" max="13" man="1"/>
    <brk id="227" min="1" max="13" man="1"/>
    <brk id="270" min="1" max="13" man="1"/>
    <brk id="315" min="1" max="13" man="1"/>
    <brk id="359" min="1" max="13" man="1"/>
    <brk id="401" min="1" max="13" man="1"/>
    <brk id="450" min="1" max="13" man="1"/>
    <brk id="487" min="1" max="13" man="1"/>
    <brk id="531" min="1" max="13" man="1"/>
    <brk id="567" min="1" max="13" man="1"/>
  </rowBreaks>
  <ignoredErrors>
    <ignoredError sqref="H110 H72:H74 H156:H158 H251:H252 H282 H395:H396 H454 H464:H466 H485 H489:H491 H496:H498 H505:H507 H563 C72:C73 C156:C158 C251:C252 C395:C396 C484:C485 C465:C466 C490:C491 C497:C498 C506:C507 C12:C13 D405 D396 D387 D364 D327 D282 D273 D260 D252 D244 D196 D171 D158 D146 D167 D132 D110 D74 G20 G36 D85 C84:C85 H83:H85 D93 H93 D104 H104 D120 C119:C120 H118:H120 D126 H126 C131:C132 H132 C144:C146 H144:H146 C166:C167 H165:H167 C170:C171 H170:H171 D183 C182:C183 H182:H183 D188 H188 H196 D205 C204:C205 H204:H205 D228 H228 H244 C259:C260 H258:H260 C271:C273 H271:H273 D278 C276:C278 H276:H278 D300 C299:C300 H298:H300 D309 H309 D344 C343:C344 H342:H344 H364 D374 C372:C374 H372:H374 D379 H379 H387 C404:C405 H403:H405 D417 C416:C417 H416:H417 H441 H451 C476 H474:H476 C512:C513 H511:H513 H532 H557 C440" numberStoredAsText="1"/>
    <ignoredError sqref="I119 I132:J132 I252 I165:J165 J183 J251:J252 L251:L252 L183 I299:J299 I405 I403 J403:J406 L403:L406 I466 I146:J146 L132 L146 I171 J282 I277 N327 L299 I476 I474 J57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5"/>
  <sheetViews>
    <sheetView showGridLines="0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2" sqref="B2:R2"/>
    </sheetView>
  </sheetViews>
  <sheetFormatPr defaultColWidth="11.421875" defaultRowHeight="15"/>
  <cols>
    <col min="1" max="1" width="9.7109375" style="1" customWidth="1"/>
    <col min="2" max="2" width="14.00390625" style="125" customWidth="1"/>
    <col min="3" max="3" width="23.8515625" style="1" customWidth="1"/>
    <col min="4" max="4" width="13.7109375" style="208" customWidth="1"/>
    <col min="5" max="5" width="13.28125" style="44" customWidth="1"/>
    <col min="6" max="6" width="15.140625" style="206" customWidth="1"/>
    <col min="7" max="7" width="12.57421875" style="1" customWidth="1"/>
    <col min="8" max="8" width="11.57421875" style="1" customWidth="1"/>
    <col min="9" max="16384" width="11.57421875" style="1" customWidth="1"/>
  </cols>
  <sheetData>
    <row r="1" ht="133.5" customHeight="1" thickBot="1"/>
    <row r="2" spans="2:18" ht="18.75" customHeight="1" thickBot="1">
      <c r="B2" s="462" t="s">
        <v>1023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4"/>
    </row>
    <row r="3" spans="2:8" ht="13.5" thickBot="1">
      <c r="B3" s="474"/>
      <c r="C3" s="474"/>
      <c r="D3" s="474"/>
      <c r="E3" s="474"/>
      <c r="F3" s="474"/>
      <c r="G3" s="474"/>
      <c r="H3" s="474"/>
    </row>
    <row r="4" spans="2:8" ht="90" thickBot="1">
      <c r="B4" s="220" t="s">
        <v>1020</v>
      </c>
      <c r="C4" s="220" t="s">
        <v>1024</v>
      </c>
      <c r="D4" s="220" t="s">
        <v>1057</v>
      </c>
      <c r="E4" s="220" t="s">
        <v>1021</v>
      </c>
      <c r="F4" s="220" t="s">
        <v>1022</v>
      </c>
      <c r="G4" s="220" t="s">
        <v>1055</v>
      </c>
      <c r="H4" s="220" t="s">
        <v>1056</v>
      </c>
    </row>
    <row r="5" spans="2:8" ht="13.5">
      <c r="B5" s="212">
        <v>1</v>
      </c>
      <c r="C5" s="218" t="s">
        <v>1025</v>
      </c>
      <c r="D5" s="219">
        <v>101634</v>
      </c>
      <c r="E5" s="214">
        <f>D5*100/D$21</f>
        <v>61.12330629010627</v>
      </c>
      <c r="F5" s="475">
        <f>E5+E6+E7</f>
        <v>90.14475844524499</v>
      </c>
      <c r="G5" s="216">
        <v>11</v>
      </c>
      <c r="H5" s="212"/>
    </row>
    <row r="6" spans="2:8" ht="13.5">
      <c r="B6" s="161">
        <v>2</v>
      </c>
      <c r="C6" s="207" t="s">
        <v>1026</v>
      </c>
      <c r="D6" s="209">
        <v>39589</v>
      </c>
      <c r="E6" s="210">
        <f aca="true" t="shared" si="0" ref="E6:E20">D6*100/D$21</f>
        <v>23.809065595361957</v>
      </c>
      <c r="F6" s="346"/>
      <c r="G6" s="217">
        <v>23</v>
      </c>
      <c r="H6" s="161"/>
    </row>
    <row r="7" spans="2:8" ht="13.5">
      <c r="B7" s="161">
        <v>3</v>
      </c>
      <c r="C7" s="207" t="s">
        <v>1027</v>
      </c>
      <c r="D7" s="209">
        <v>8667</v>
      </c>
      <c r="E7" s="210">
        <f t="shared" si="0"/>
        <v>5.212386559776758</v>
      </c>
      <c r="F7" s="347"/>
      <c r="G7" s="217">
        <v>11</v>
      </c>
      <c r="H7" s="161">
        <v>2</v>
      </c>
    </row>
    <row r="8" spans="2:8" ht="13.5">
      <c r="B8" s="161">
        <v>4</v>
      </c>
      <c r="C8" s="207" t="s">
        <v>1028</v>
      </c>
      <c r="D8" s="209">
        <v>5416</v>
      </c>
      <c r="E8" s="210">
        <f t="shared" si="0"/>
        <v>3.2572153695339705</v>
      </c>
      <c r="F8" s="476">
        <v>9.86</v>
      </c>
      <c r="G8" s="217">
        <v>25</v>
      </c>
      <c r="H8" s="161"/>
    </row>
    <row r="9" spans="2:8" ht="13.5">
      <c r="B9" s="161">
        <v>5</v>
      </c>
      <c r="C9" s="207" t="s">
        <v>1029</v>
      </c>
      <c r="D9" s="209">
        <v>2307</v>
      </c>
      <c r="E9" s="210">
        <f t="shared" si="0"/>
        <v>1.387443843706586</v>
      </c>
      <c r="F9" s="346"/>
      <c r="G9" s="217">
        <v>1</v>
      </c>
      <c r="H9" s="161"/>
    </row>
    <row r="10" spans="2:8" ht="13.5">
      <c r="B10" s="161">
        <v>6</v>
      </c>
      <c r="C10" s="207" t="s">
        <v>1030</v>
      </c>
      <c r="D10" s="209">
        <v>1920</v>
      </c>
      <c r="E10" s="210">
        <f t="shared" si="0"/>
        <v>1.1546996878702407</v>
      </c>
      <c r="F10" s="346"/>
      <c r="G10" s="217">
        <v>15</v>
      </c>
      <c r="H10" s="161"/>
    </row>
    <row r="11" spans="2:8" ht="13.5">
      <c r="B11" s="161">
        <v>7</v>
      </c>
      <c r="C11" s="207" t="s">
        <v>1031</v>
      </c>
      <c r="D11" s="209">
        <v>1621</v>
      </c>
      <c r="E11" s="210">
        <f t="shared" si="0"/>
        <v>0.974879267727948</v>
      </c>
      <c r="F11" s="346"/>
      <c r="G11" s="217">
        <v>9</v>
      </c>
      <c r="H11" s="161"/>
    </row>
    <row r="12" spans="2:8" ht="13.5">
      <c r="B12" s="161">
        <v>8</v>
      </c>
      <c r="C12" s="207" t="s">
        <v>1032</v>
      </c>
      <c r="D12" s="209">
        <v>1436</v>
      </c>
      <c r="E12" s="210">
        <f t="shared" si="0"/>
        <v>0.8636191415529508</v>
      </c>
      <c r="F12" s="346"/>
      <c r="G12" s="217">
        <v>14</v>
      </c>
      <c r="H12" s="161">
        <v>3</v>
      </c>
    </row>
    <row r="13" spans="2:8" ht="13.5">
      <c r="B13" s="161">
        <v>9</v>
      </c>
      <c r="C13" s="207" t="s">
        <v>1033</v>
      </c>
      <c r="D13" s="209">
        <v>1403</v>
      </c>
      <c r="E13" s="210">
        <f t="shared" si="0"/>
        <v>0.843772740667681</v>
      </c>
      <c r="F13" s="346"/>
      <c r="G13" s="217">
        <v>2</v>
      </c>
      <c r="H13" s="161"/>
    </row>
    <row r="14" spans="2:8" ht="13.5">
      <c r="B14" s="161">
        <v>10</v>
      </c>
      <c r="C14" s="207" t="s">
        <v>1034</v>
      </c>
      <c r="D14" s="209">
        <v>938</v>
      </c>
      <c r="E14" s="210">
        <f t="shared" si="0"/>
        <v>0.5641189100116072</v>
      </c>
      <c r="F14" s="346"/>
      <c r="G14" s="217">
        <v>10</v>
      </c>
      <c r="H14" s="161">
        <v>1</v>
      </c>
    </row>
    <row r="15" spans="2:14" ht="13.5">
      <c r="B15" s="161">
        <v>11</v>
      </c>
      <c r="C15" s="207" t="s">
        <v>1035</v>
      </c>
      <c r="D15" s="209">
        <v>526</v>
      </c>
      <c r="E15" s="210">
        <f t="shared" si="0"/>
        <v>0.3163396019894513</v>
      </c>
      <c r="F15" s="346"/>
      <c r="G15" s="217">
        <v>8</v>
      </c>
      <c r="H15" s="161">
        <v>1</v>
      </c>
      <c r="N15" s="205"/>
    </row>
    <row r="16" spans="2:8" ht="13.5">
      <c r="B16" s="161">
        <v>12</v>
      </c>
      <c r="C16" s="207" t="s">
        <v>1036</v>
      </c>
      <c r="D16" s="209">
        <v>496</v>
      </c>
      <c r="E16" s="210">
        <f t="shared" si="0"/>
        <v>0.2982974193664788</v>
      </c>
      <c r="F16" s="346"/>
      <c r="G16" s="217">
        <v>4</v>
      </c>
      <c r="H16" s="161"/>
    </row>
    <row r="17" spans="2:8" ht="13.5">
      <c r="B17" s="161">
        <v>13</v>
      </c>
      <c r="C17" s="207" t="s">
        <v>1037</v>
      </c>
      <c r="D17" s="209">
        <v>174</v>
      </c>
      <c r="E17" s="210">
        <f t="shared" si="0"/>
        <v>0.10464465921324055</v>
      </c>
      <c r="F17" s="346"/>
      <c r="G17" s="217">
        <v>1</v>
      </c>
      <c r="H17" s="161"/>
    </row>
    <row r="18" spans="2:8" ht="13.5">
      <c r="B18" s="211">
        <v>14</v>
      </c>
      <c r="C18" s="221" t="s">
        <v>1038</v>
      </c>
      <c r="D18" s="222">
        <v>150</v>
      </c>
      <c r="E18" s="213">
        <f t="shared" si="0"/>
        <v>0.09021091311486255</v>
      </c>
      <c r="F18" s="346"/>
      <c r="G18" s="215">
        <v>1</v>
      </c>
      <c r="H18" s="211"/>
    </row>
    <row r="19" spans="2:8" ht="13.5">
      <c r="B19" s="161">
        <v>15</v>
      </c>
      <c r="C19" s="207" t="s">
        <v>1069</v>
      </c>
      <c r="D19" s="209">
        <v>0</v>
      </c>
      <c r="E19" s="210">
        <f t="shared" si="0"/>
        <v>0</v>
      </c>
      <c r="F19" s="161">
        <v>0</v>
      </c>
      <c r="G19" s="275">
        <v>0</v>
      </c>
      <c r="H19" s="161">
        <v>6</v>
      </c>
    </row>
    <row r="20" spans="2:8" ht="14.25" thickBot="1">
      <c r="B20" s="277">
        <v>16</v>
      </c>
      <c r="C20" s="221" t="s">
        <v>1070</v>
      </c>
      <c r="D20" s="222">
        <v>0</v>
      </c>
      <c r="E20" s="278">
        <f t="shared" si="0"/>
        <v>0</v>
      </c>
      <c r="F20" s="277">
        <v>0</v>
      </c>
      <c r="G20" s="276">
        <v>0</v>
      </c>
      <c r="H20" s="277">
        <v>1</v>
      </c>
    </row>
    <row r="21" spans="2:8" ht="14.25" customHeight="1" thickBot="1">
      <c r="B21" s="477" t="s">
        <v>1040</v>
      </c>
      <c r="C21" s="477"/>
      <c r="D21" s="223">
        <v>166277</v>
      </c>
      <c r="E21" s="232">
        <v>1</v>
      </c>
      <c r="F21" s="232">
        <v>1</v>
      </c>
      <c r="G21" s="279">
        <f>SUM(G5:G20)</f>
        <v>135</v>
      </c>
      <c r="H21" s="279">
        <f>SUM(H5:H20)</f>
        <v>14</v>
      </c>
    </row>
    <row r="22" spans="7:9" ht="13.5">
      <c r="G22" s="227"/>
      <c r="H22" s="227"/>
      <c r="I22" s="126"/>
    </row>
    <row r="23" spans="7:8" ht="13.5">
      <c r="G23" s="225"/>
      <c r="H23" s="225"/>
    </row>
    <row r="24" spans="7:8" ht="14.25" thickBot="1">
      <c r="G24" s="226"/>
      <c r="H24" s="226"/>
    </row>
    <row r="25" spans="2:18" ht="25.5" customHeight="1" thickBot="1">
      <c r="B25" s="462" t="s">
        <v>1041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4"/>
    </row>
    <row r="26" spans="7:8" ht="13.5">
      <c r="G26" s="226"/>
      <c r="H26" s="226"/>
    </row>
    <row r="27" spans="7:8" ht="14.25" thickBot="1">
      <c r="G27" s="226"/>
      <c r="H27" s="226"/>
    </row>
    <row r="28" spans="2:8" ht="42" thickBot="1">
      <c r="B28" s="220" t="s">
        <v>1044</v>
      </c>
      <c r="C28" s="465" t="s">
        <v>1045</v>
      </c>
      <c r="D28" s="466"/>
      <c r="E28" s="220" t="s">
        <v>1051</v>
      </c>
      <c r="F28" s="220" t="s">
        <v>1046</v>
      </c>
      <c r="G28" s="226"/>
      <c r="H28" s="226"/>
    </row>
    <row r="29" spans="2:8" ht="13.5">
      <c r="B29" s="212">
        <v>20</v>
      </c>
      <c r="C29" s="467" t="s">
        <v>1042</v>
      </c>
      <c r="D29" s="468"/>
      <c r="E29" s="228">
        <v>15073</v>
      </c>
      <c r="F29" s="231">
        <f>E29*100/E$35</f>
        <v>9.064993955868822</v>
      </c>
      <c r="G29" s="226"/>
      <c r="H29" s="226"/>
    </row>
    <row r="30" spans="2:8" ht="27">
      <c r="B30" s="17" t="s">
        <v>1043</v>
      </c>
      <c r="C30" s="469" t="s">
        <v>1047</v>
      </c>
      <c r="D30" s="470"/>
      <c r="E30" s="228">
        <v>36103</v>
      </c>
      <c r="F30" s="231">
        <f>E30*100/E$35</f>
        <v>21.71256397457255</v>
      </c>
      <c r="G30" s="226"/>
      <c r="H30" s="226"/>
    </row>
    <row r="31" spans="2:6" ht="13.5">
      <c r="B31" s="161"/>
      <c r="C31" s="469" t="s">
        <v>1048</v>
      </c>
      <c r="D31" s="470"/>
      <c r="E31" s="228">
        <v>115101</v>
      </c>
      <c r="F31" s="231">
        <f>E31*100/E$35</f>
        <v>69.22244206955862</v>
      </c>
    </row>
    <row r="32" spans="2:6" ht="13.5">
      <c r="B32" s="161" t="s">
        <v>1049</v>
      </c>
      <c r="C32" s="287" t="s">
        <v>1052</v>
      </c>
      <c r="D32" s="288"/>
      <c r="E32" s="224">
        <v>96753</v>
      </c>
      <c r="F32" s="210">
        <f>E32*100/E$31</f>
        <v>84.0592175567545</v>
      </c>
    </row>
    <row r="33" spans="2:6" ht="13.5">
      <c r="B33" s="161">
        <v>27</v>
      </c>
      <c r="C33" s="287" t="s">
        <v>1053</v>
      </c>
      <c r="D33" s="288"/>
      <c r="E33" s="224">
        <v>1957</v>
      </c>
      <c r="F33" s="210">
        <f>E33*100/E$31</f>
        <v>1.700245871017628</v>
      </c>
    </row>
    <row r="34" spans="2:6" ht="14.25" thickBot="1">
      <c r="B34" s="286" t="s">
        <v>1050</v>
      </c>
      <c r="C34" s="289" t="s">
        <v>1054</v>
      </c>
      <c r="D34" s="290"/>
      <c r="E34" s="229">
        <v>16391</v>
      </c>
      <c r="F34" s="210">
        <f>E34*100/E$31</f>
        <v>14.24053657222787</v>
      </c>
    </row>
    <row r="35" spans="2:6" ht="14.25" thickBot="1">
      <c r="B35" s="471" t="s">
        <v>1040</v>
      </c>
      <c r="C35" s="472"/>
      <c r="D35" s="473"/>
      <c r="E35" s="230">
        <f>E29+E30+E31</f>
        <v>166277</v>
      </c>
      <c r="F35" s="232">
        <v>1</v>
      </c>
    </row>
  </sheetData>
  <sheetProtection/>
  <mergeCells count="11">
    <mergeCell ref="B35:D35"/>
    <mergeCell ref="B3:H3"/>
    <mergeCell ref="F5:F7"/>
    <mergeCell ref="F8:F18"/>
    <mergeCell ref="B21:C21"/>
    <mergeCell ref="B2:R2"/>
    <mergeCell ref="C28:D28"/>
    <mergeCell ref="C29:D29"/>
    <mergeCell ref="C30:D30"/>
    <mergeCell ref="C31:D31"/>
    <mergeCell ref="B25:R25"/>
  </mergeCells>
  <printOptions/>
  <pageMargins left="0.7" right="0.7" top="0.75" bottom="0.75" header="0.3" footer="0.3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SYepez</dc:creator>
  <cp:keywords/>
  <dc:description/>
  <cp:lastModifiedBy>Maria Aleyda</cp:lastModifiedBy>
  <cp:lastPrinted>2014-10-13T22:10:45Z</cp:lastPrinted>
  <dcterms:created xsi:type="dcterms:W3CDTF">2012-08-03T14:10:28Z</dcterms:created>
  <dcterms:modified xsi:type="dcterms:W3CDTF">2015-07-07T10:33:58Z</dcterms:modified>
  <cp:category/>
  <cp:version/>
  <cp:contentType/>
  <cp:contentStatus/>
</cp:coreProperties>
</file>