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20490" windowHeight="7755" tabRatio="795" firstSheet="1" activeTab="3"/>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5" l="1"/>
  <c r="G34" i="15"/>
  <c r="K35" i="17" s="1"/>
  <c r="G29" i="15"/>
  <c r="K34" i="17" s="1"/>
  <c r="F27" i="8"/>
  <c r="F28" i="8"/>
  <c r="F8" i="8"/>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G16" i="15"/>
  <c r="K33" i="17" s="1"/>
  <c r="K32" i="17"/>
  <c r="I12" i="17"/>
  <c r="F7" i="8"/>
  <c r="D10" i="15" l="1"/>
  <c r="I6" i="15" s="1"/>
  <c r="K12" i="17" s="1"/>
</calcChain>
</file>

<file path=xl/sharedStrings.xml><?xml version="1.0" encoding="utf-8"?>
<sst xmlns="http://schemas.openxmlformats.org/spreadsheetml/2006/main" count="372" uniqueCount="218">
  <si>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</si>
  <si>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</si>
  <si>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</si>
  <si>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</si>
  <si>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</si>
  <si>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</si>
  <si>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</si>
  <si>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</si>
  <si>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</si>
  <si>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</si>
  <si>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</si>
  <si>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</si>
  <si>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</si>
  <si>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</si>
  <si>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</si>
  <si>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</si>
  <si>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</si>
  <si>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</si>
  <si>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</si>
  <si>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</si>
  <si>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</si>
  <si>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</si>
  <si>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</si>
  <si>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</si>
  <si>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</si>
  <si>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</si>
  <si>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</si>
  <si>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</si>
  <si>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</si>
  <si>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</si>
  <si>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</si>
  <si>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</si>
  <si>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</si>
  <si>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</si>
  <si>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</si>
  <si>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</si>
  <si>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</si>
  <si>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</si>
  <si>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</si>
  <si>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</si>
  <si>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</si>
  <si>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</si>
  <si>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</si>
  <si>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</si>
  <si>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</si>
  <si>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</si>
  <si>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</si>
  <si>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</si>
  <si>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</si>
  <si>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</si>
  <si>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</si>
  <si>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</si>
  <si>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</si>
  <si>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</si>
  <si>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</si>
  <si>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</si>
  <si>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</si>
  <si>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</si>
  <si>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</si>
  <si>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</si>
  <si>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</si>
  <si>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</si>
  <si>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</si>
  <si>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</si>
  <si>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</si>
  <si>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</si>
  <si>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</si>
  <si>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</si>
  <si>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</si>
  <si>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</si>
  <si>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</si>
  <si>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</si>
  <si>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</si>
  <si>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</si>
  <si>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</si>
  <si>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</si>
  <si>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</si>
  <si>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</si>
  <si>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</si>
  <si>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</si>
  <si>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</si>
  <si>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</si>
  <si>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</si>
  <si>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</si>
  <si>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</si>
  <si>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</si>
  <si>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</si>
  <si>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</si>
  <si>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</si>
  <si>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</si>
  <si>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</si>
  <si>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</si>
  <si>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</si>
  <si>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</si>
  <si>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</si>
  <si>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</si>
  <si>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</si>
  <si>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</si>
  <si>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</si>
  <si>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</si>
  <si>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</si>
  <si>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</si>
  <si>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</si>
  <si>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</si>
  <si>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</si>
  <si>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</si>
  <si>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</si>
  <si>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</si>
  <si>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</si>
  <si>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</si>
  <si>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</si>
  <si>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</si>
  <si>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</si>
  <si>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</si>
  <si>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</si>
  <si>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</si>
  <si>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</si>
  <si>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</si>
  <si>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</si>
  <si>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</si>
  <si>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</si>
  <si>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</si>
  <si>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</si>
  <si>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</si>
  <si>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</si>
  <si>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</si>
  <si>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</si>
  <si>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</si>
  <si>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</si>
  <si>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</si>
  <si>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</si>
  <si>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</si>
  <si>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</si>
  <si>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</si>
  <si>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</si>
  <si>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</si>
  <si>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</si>
  <si>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</si>
  <si>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</si>
  <si>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</si>
  <si>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</si>
  <si>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</si>
  <si>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</si>
  <si>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</si>
  <si>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</si>
  <si>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</si>
  <si>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</si>
  <si>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</si>
  <si>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</si>
  <si>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</si>
  <si>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</si>
  <si>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</si>
  <si>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</si>
  <si>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</si>
  <si>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</si>
  <si>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</si>
  <si>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</si>
  <si>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</si>
  <si>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</si>
  <si>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</si>
  <si>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</si>
  <si>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</si>
  <si>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</si>
  <si>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</si>
  <si>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</si>
  <si>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</si>
  <si>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</si>
  <si>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</si>
  <si>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</si>
  <si>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</si>
  <si>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</si>
  <si>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</si>
  <si>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</si>
  <si>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</si>
  <si>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 xml:space="preserve">
RESOLUCION  000140 DEL 23 DE ENERO DE  2017</t>
  </si>
  <si>
    <t>PGD
RESOLUCION  000140 DEL 23 DE ENERO DE  2017</t>
  </si>
  <si>
    <t>Esta en trámite de convalidación, por el Archivo General de la Nación.
https://www.quindio.gov.co/atencion-a-la-ciudadania/gestion-documental/tablas-de-retencion-documental</t>
  </si>
  <si>
    <t>SEVENET
Planilla de distribución recibida y despachada.</t>
  </si>
  <si>
    <t xml:space="preserve">
https://www.quindio.gov.co/atencion-a-la-ciudadania/gestion-documental/tablas-de-retencion-documental</t>
  </si>
  <si>
    <t>La Administración Central Departamental del Quindío, esta pendiente de realizar una nueva actualización de las Tablas de Retención Documental pór motivo de la última reestructuracion (creación de la Secretaría TIC).
Decreto 186 de 2019</t>
  </si>
  <si>
    <t>Inventarios de las Secretarías</t>
  </si>
  <si>
    <t>Inventarios del Archivo Central</t>
  </si>
  <si>
    <t>Inventario de Secretaría del Interior -  Dirección de Derechos Humanos</t>
  </si>
  <si>
    <t xml:space="preserve">P-SAD-63-V1 Disposición Documental </t>
  </si>
  <si>
    <t xml:space="preserve">Tablas de Control de Acceso para la Documentación </t>
  </si>
  <si>
    <t xml:space="preserve">Lista de Asisitencia de Capacitaciones 
Circulares </t>
  </si>
  <si>
    <t xml:space="preserve">PGD
</t>
  </si>
  <si>
    <t xml:space="preserve">SEVENET
P-SAD-66-V1 CONTROL CONSULTA Y PRÉSTAMO DE DOCUMENTOS </t>
  </si>
  <si>
    <t>Actualizar la Politica de Gestión Documental</t>
  </si>
  <si>
    <t>Actualizar el Diagnostico Integral de Archivo</t>
  </si>
  <si>
    <t>Actualizar el PINAR</t>
  </si>
  <si>
    <t>Actualizar el PGD</t>
  </si>
  <si>
    <t>Continuar con el proceso de Convalidacion de la actualizacion Tablas de Retención Documental que fueron aprobadas en el año 2018.</t>
  </si>
  <si>
    <t>Continuar con los temas  de Gestión Documental en el Comité Institucional de Gestión y Desempeño.</t>
  </si>
  <si>
    <t>Elaborar, presentar y convalidar las Tablas de Valoración  Documental para los fondos Acumulados  (cerrados)</t>
  </si>
  <si>
    <t>Normalizar por acto administrativo el Plan de Transferencias.
Ajustar el cronograma de transferencias documentales para el periodo 2020 -2023.</t>
  </si>
  <si>
    <t>Implementar, publicar en la pagina web y hacer difusión del SIC.</t>
  </si>
  <si>
    <t>Hacer segumiento a los programas del Sistema Integrado de Conservación que tiene relacion con las actividades de la politica ambiental.</t>
  </si>
  <si>
    <t>Actualizar la Tabla de control de acceso a los documentos fisicos e incluir si es el caso los documentos electronicos de archivo , una vez concluya el proceso de la convalidación de las TRD</t>
  </si>
  <si>
    <t>Continuar con capacitaciones y asistencias tecnicas dirigidas a la Administración Central de Departamento.</t>
  </si>
  <si>
    <t>Continuar con directrices  de mejora en el acceso y consulta de la información.</t>
  </si>
  <si>
    <t>Continuar con el seguimiento y  la normalizacion de la producción documental.</t>
  </si>
  <si>
    <t>Continuar con el proceso de Convalidación de la actualización Tablas de Retención Documental que fueron aprobadas en el año 2018.</t>
  </si>
  <si>
    <t>Continuar con el proceso de Convalidación de la actualización Tablas de Retención Documental que fueron aprobadas en el año 2018.
Actualizar la Publicación del CCD y TRD
Solicitar la inscripcion al RUSD, en cumplimiento del Acuerdo 04 de 2019 AGN.</t>
  </si>
  <si>
    <t>Actualizar las Tablas de Retención Documental  por motivo de la última reestructuración (creación de la Secretaría TIC).
Decreto 186 de 2019</t>
  </si>
  <si>
    <t>Hacer segumiento trimestral en la aplicación del FUID</t>
  </si>
  <si>
    <t>2020-2023</t>
  </si>
  <si>
    <t>En  la actualización de PGD , debe quedar incluido  la  armonizarse con los otros sistemas administrativos y de gestión de la Administración Central del Departamento.</t>
  </si>
  <si>
    <t>Establecer  lineamientos en el manejo, organización y registro en el FUID de los  documentos de Derechos Humanos o Derecho Internacional Humanitario no susceptible de eliminación  en concordancia  con el  ACUERDO No. 004 (21 ABR 2015) “Por el cual se reglamenta la administración integral, control, conservación, posesión, custodia y aseguramiento de los documentos públicos relativos a los Derechos Humanos y el Derecho Internacional Humanitario que se conservan en archivos de entidades del Estado”
Hacer segumiento trimestrales en la aplicación del FUID</t>
  </si>
  <si>
    <t xml:space="preserve">Actualizar los procesos de gestión documental </t>
  </si>
  <si>
    <t>Ajustar e implementar  el  COMPONENTE PLAN DE PRESERVACION DIGITAL , en concordancia  con el ACUERDO No. 006 (15 OCT 2014) “Por medio del cual se desarrollan los artículos 46, 47 y 48 del Título XI “Conservación de Documentos” de la Ley 594 de 2000″</t>
  </si>
  <si>
    <t>Esta actividad corresponde a la Secretaría TIC</t>
  </si>
  <si>
    <t xml:space="preserve">
Vigencia 2020 el Comité Institucional de Gestión y desempeño, trabajo en temas de Gestión Docoumental.</t>
  </si>
  <si>
    <t xml:space="preserve">
Diagnostico Integral de  Archivo
</t>
  </si>
  <si>
    <t xml:space="preserve">
PINAR
Acta de reunión </t>
  </si>
  <si>
    <t>La Gobernación elaboró, aproboó e implemento las TVD., pero es necesario determinar la organización de los otros fondos documentales que estan bajo la custodia de la Administración Central del Departamento.
https://www.quindio.gov.co/atencion-a-la-ciudadania/gestion-documental/tablas-de-valoracion-documental.</t>
  </si>
  <si>
    <t>Por directriz del Archivo General de la Nación, no se puede realizar la aplicación de las TRD y las transferencias es aplicación a las TRD.</t>
  </si>
  <si>
    <t>https://quindio.gov.co/transparencia/ley-de-transparencia-y-derecho-de-acceso-a-la-informacion-publica/sistema-integral-de-conservacion-documental-000?layout=edit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</si>
</sst>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8"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29" fillId="0" borderId="44" xfId="0" applyFont="1" applyBorder="1" applyAlignment="1">
      <alignment vertical="center"/>
    </xf>
    <xf numFmtId="0" fontId="29"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0" fillId="0" borderId="69" xfId="0" applyFont="1" applyFill="1" applyBorder="1" applyAlignment="1">
      <alignment horizontal="left" vertical="center" wrapText="1"/>
    </xf>
    <xf numFmtId="0" fontId="30" fillId="0" borderId="70" xfId="0" applyFont="1" applyBorder="1" applyAlignment="1">
      <alignment vertical="center" wrapText="1"/>
    </xf>
    <xf numFmtId="0" fontId="31" fillId="0" borderId="71" xfId="2" applyFont="1" applyBorder="1" applyAlignment="1">
      <alignment vertical="center" wrapText="1"/>
    </xf>
    <xf numFmtId="0" fontId="30" fillId="0" borderId="72" xfId="0" applyFont="1" applyFill="1" applyBorder="1" applyAlignment="1">
      <alignment horizontal="left" vertical="center" wrapText="1"/>
    </xf>
    <xf numFmtId="0" fontId="30" fillId="0" borderId="73" xfId="0" applyFont="1" applyBorder="1" applyAlignment="1">
      <alignment vertical="center" wrapText="1"/>
    </xf>
    <xf numFmtId="0" fontId="31" fillId="0" borderId="74" xfId="2" applyFont="1" applyBorder="1" applyAlignment="1">
      <alignment vertical="center" wrapText="1"/>
    </xf>
    <xf numFmtId="0" fontId="31" fillId="0" borderId="72" xfId="2" applyFont="1" applyFill="1" applyBorder="1" applyAlignment="1">
      <alignment horizontal="left" vertical="center" wrapText="1"/>
    </xf>
    <xf numFmtId="0" fontId="30" fillId="0" borderId="73" xfId="0" applyFont="1" applyFill="1" applyBorder="1" applyAlignment="1">
      <alignment vertical="center" wrapText="1"/>
    </xf>
    <xf numFmtId="0" fontId="30" fillId="9" borderId="73" xfId="0" applyFont="1" applyFill="1" applyBorder="1" applyAlignment="1">
      <alignment vertical="center" wrapText="1"/>
    </xf>
    <xf numFmtId="0" fontId="31" fillId="0" borderId="72" xfId="2" applyFont="1" applyBorder="1" applyAlignment="1">
      <alignment vertical="center"/>
    </xf>
    <xf numFmtId="0" fontId="30" fillId="0" borderId="75" xfId="0" applyFont="1" applyFill="1" applyBorder="1" applyAlignment="1">
      <alignment horizontal="left" vertical="center" wrapText="1"/>
    </xf>
    <xf numFmtId="0" fontId="30" fillId="0" borderId="76" xfId="0" applyFont="1" applyBorder="1" applyAlignment="1">
      <alignment vertical="center" wrapText="1"/>
    </xf>
    <xf numFmtId="0" fontId="31" fillId="0" borderId="77" xfId="2" applyFont="1" applyBorder="1" applyAlignment="1">
      <alignment vertical="center" wrapText="1"/>
    </xf>
    <xf numFmtId="0" fontId="8" fillId="0" borderId="78"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1" fillId="0" borderId="83" xfId="2" applyFont="1" applyBorder="1" applyAlignment="1">
      <alignment vertical="center" wrapText="1"/>
    </xf>
    <xf numFmtId="0" fontId="8" fillId="0" borderId="84" xfId="0" applyFont="1" applyBorder="1" applyAlignment="1">
      <alignment vertical="center"/>
    </xf>
    <xf numFmtId="0" fontId="7" fillId="0" borderId="85" xfId="0" applyFont="1" applyFill="1" applyBorder="1" applyAlignment="1">
      <alignment vertical="center" wrapText="1"/>
    </xf>
    <xf numFmtId="0" fontId="30" fillId="0" borderId="86" xfId="0" applyFont="1" applyFill="1" applyBorder="1" applyAlignment="1">
      <alignment horizontal="left" vertical="center" wrapText="1"/>
    </xf>
    <xf numFmtId="0" fontId="30" fillId="0" borderId="87" xfId="0" applyFont="1" applyBorder="1" applyAlignment="1">
      <alignment vertical="center" wrapText="1"/>
    </xf>
    <xf numFmtId="0" fontId="31" fillId="0" borderId="88" xfId="2" applyFont="1" applyBorder="1" applyAlignment="1">
      <alignment vertical="center" wrapText="1"/>
    </xf>
    <xf numFmtId="0" fontId="8" fillId="0" borderId="89" xfId="0" applyFont="1" applyBorder="1" applyAlignment="1">
      <alignment vertical="center"/>
    </xf>
    <xf numFmtId="0" fontId="30" fillId="0" borderId="81" xfId="0" applyFont="1" applyBorder="1" applyAlignment="1">
      <alignment horizontal="left" vertical="center" wrapText="1"/>
    </xf>
    <xf numFmtId="0" fontId="30" fillId="9" borderId="82" xfId="0" applyFont="1" applyFill="1" applyBorder="1" applyAlignment="1">
      <alignment horizontal="left" vertical="center" wrapText="1"/>
    </xf>
    <xf numFmtId="0" fontId="32" fillId="0" borderId="0" xfId="0" applyFont="1" applyBorder="1" applyAlignment="1">
      <alignment vertical="center"/>
    </xf>
    <xf numFmtId="0" fontId="33" fillId="0" borderId="17" xfId="0" applyFont="1" applyBorder="1"/>
    <xf numFmtId="0" fontId="33" fillId="0" borderId="18" xfId="0" applyFont="1" applyBorder="1"/>
    <xf numFmtId="0" fontId="33" fillId="0" borderId="19" xfId="0" applyFont="1" applyBorder="1"/>
    <xf numFmtId="0" fontId="33" fillId="0" borderId="0" xfId="0" applyFont="1"/>
    <xf numFmtId="0" fontId="33" fillId="0" borderId="20" xfId="0" applyFont="1" applyBorder="1"/>
    <xf numFmtId="0" fontId="33" fillId="0" borderId="21" xfId="0" applyFont="1" applyBorder="1"/>
    <xf numFmtId="0" fontId="33" fillId="0" borderId="20" xfId="0" applyFont="1" applyFill="1" applyBorder="1"/>
    <xf numFmtId="0" fontId="34" fillId="0" borderId="0" xfId="0" applyFont="1" applyFill="1" applyBorder="1" applyAlignment="1">
      <alignment horizontal="center" vertical="center"/>
    </xf>
    <xf numFmtId="0" fontId="33" fillId="0" borderId="21" xfId="0" applyFont="1" applyFill="1" applyBorder="1"/>
    <xf numFmtId="0" fontId="33" fillId="0" borderId="0" xfId="0" applyFont="1" applyFill="1"/>
    <xf numFmtId="0" fontId="33" fillId="0" borderId="0" xfId="0" applyFont="1" applyBorder="1"/>
    <xf numFmtId="0" fontId="35" fillId="0" borderId="0" xfId="0" applyFont="1" applyFill="1" applyBorder="1" applyAlignment="1">
      <alignment horizontal="center" vertical="center"/>
    </xf>
    <xf numFmtId="0" fontId="33" fillId="0" borderId="22" xfId="0" applyFont="1" applyBorder="1"/>
    <xf numFmtId="0" fontId="33" fillId="0" borderId="23" xfId="0" applyFont="1" applyBorder="1"/>
    <xf numFmtId="0" fontId="33" fillId="0" borderId="24" xfId="0" applyFont="1" applyBorder="1"/>
    <xf numFmtId="0" fontId="8" fillId="5" borderId="93" xfId="0" applyFont="1" applyFill="1" applyBorder="1" applyAlignment="1">
      <alignment horizontal="center" vertical="center" wrapText="1"/>
    </xf>
    <xf numFmtId="0" fontId="8" fillId="5" borderId="95" xfId="0" applyFont="1" applyFill="1" applyBorder="1" applyAlignment="1">
      <alignment horizontal="center" vertical="center" wrapText="1"/>
    </xf>
    <xf numFmtId="0" fontId="7" fillId="9" borderId="94" xfId="0" applyFont="1" applyFill="1" applyBorder="1" applyAlignment="1">
      <alignment vertical="center" wrapText="1"/>
    </xf>
    <xf numFmtId="0" fontId="8" fillId="5" borderId="97" xfId="0" applyFont="1" applyFill="1" applyBorder="1" applyAlignment="1">
      <alignment horizontal="center" vertical="center" wrapText="1"/>
    </xf>
    <xf numFmtId="0" fontId="17" fillId="5" borderId="0" xfId="0" applyFont="1" applyFill="1"/>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80" xfId="0" applyFont="1" applyBorder="1" applyAlignment="1">
      <alignment vertical="center" wrapText="1"/>
    </xf>
    <xf numFmtId="0" fontId="7" fillId="0" borderId="89" xfId="0" applyFont="1" applyBorder="1" applyAlignment="1">
      <alignment vertical="center" wrapText="1"/>
    </xf>
    <xf numFmtId="0" fontId="7" fillId="0" borderId="84" xfId="0" applyFont="1" applyBorder="1" applyAlignment="1">
      <alignment vertical="center" wrapText="1"/>
    </xf>
    <xf numFmtId="0" fontId="8" fillId="0" borderId="78" xfId="0" applyFont="1" applyBorder="1" applyAlignment="1">
      <alignment horizontal="center" vertical="center"/>
    </xf>
    <xf numFmtId="0" fontId="3" fillId="9" borderId="0" xfId="0" applyFont="1" applyFill="1" applyAlignment="1">
      <alignment vertical="center"/>
    </xf>
    <xf numFmtId="0" fontId="3" fillId="9" borderId="43" xfId="0" applyFont="1" applyFill="1" applyBorder="1" applyAlignment="1">
      <alignment vertical="center"/>
    </xf>
    <xf numFmtId="0" fontId="3" fillId="9" borderId="0" xfId="0" applyFont="1" applyFill="1" applyBorder="1" applyAlignment="1">
      <alignment vertical="center"/>
    </xf>
    <xf numFmtId="0" fontId="7" fillId="9" borderId="95" xfId="0" applyFont="1" applyFill="1" applyBorder="1" applyAlignment="1">
      <alignment horizontal="left" vertical="center" wrapText="1"/>
    </xf>
    <xf numFmtId="0" fontId="7" fillId="9" borderId="95" xfId="0" applyFont="1" applyFill="1" applyBorder="1" applyAlignment="1">
      <alignment horizontal="left" vertical="center"/>
    </xf>
    <xf numFmtId="0" fontId="3" fillId="9" borderId="44" xfId="0" applyFont="1" applyFill="1" applyBorder="1" applyAlignment="1">
      <alignment vertical="center"/>
    </xf>
    <xf numFmtId="0" fontId="7" fillId="9" borderId="92" xfId="0" applyFont="1" applyFill="1" applyBorder="1" applyAlignment="1">
      <alignment vertical="center" wrapText="1"/>
    </xf>
    <xf numFmtId="0" fontId="7" fillId="9" borderId="96" xfId="0" applyFont="1" applyFill="1" applyBorder="1" applyAlignment="1">
      <alignment vertical="center" wrapText="1"/>
    </xf>
    <xf numFmtId="0" fontId="3" fillId="9" borderId="0" xfId="0" applyFont="1" applyFill="1" applyAlignment="1">
      <alignment horizontal="left" vertical="center"/>
    </xf>
    <xf numFmtId="0" fontId="3" fillId="9" borderId="43" xfId="0" applyFont="1" applyFill="1" applyBorder="1" applyAlignment="1">
      <alignment horizontal="left" vertical="center"/>
    </xf>
    <xf numFmtId="0" fontId="3" fillId="9" borderId="0" xfId="0" applyFont="1" applyFill="1" applyBorder="1" applyAlignment="1">
      <alignment horizontal="left" vertical="center"/>
    </xf>
    <xf numFmtId="0" fontId="7" fillId="9" borderId="93" xfId="0" applyFont="1" applyFill="1" applyBorder="1" applyAlignment="1">
      <alignment horizontal="left" vertical="center" wrapText="1"/>
    </xf>
    <xf numFmtId="0" fontId="7" fillId="9" borderId="97" xfId="0" applyFont="1" applyFill="1" applyBorder="1" applyAlignment="1">
      <alignment horizontal="left" wrapText="1"/>
    </xf>
    <xf numFmtId="0" fontId="3" fillId="9" borderId="44" xfId="0" applyFont="1" applyFill="1" applyBorder="1" applyAlignment="1">
      <alignment horizontal="left" vertical="center"/>
    </xf>
    <xf numFmtId="0" fontId="7" fillId="9" borderId="94" xfId="0" applyFont="1" applyFill="1" applyBorder="1" applyAlignment="1">
      <alignment wrapText="1"/>
    </xf>
    <xf numFmtId="0" fontId="23" fillId="9" borderId="95" xfId="2" applyFill="1" applyBorder="1" applyAlignment="1">
      <alignment horizontal="left" vertical="center" wrapText="1"/>
    </xf>
    <xf numFmtId="0" fontId="9" fillId="12" borderId="0" xfId="0" applyFont="1" applyFill="1" applyBorder="1" applyAlignment="1">
      <alignment horizontal="center" vertical="center"/>
    </xf>
    <xf numFmtId="49" fontId="36" fillId="4" borderId="0" xfId="2" applyNumberFormat="1" applyFont="1" applyFill="1" applyBorder="1" applyAlignment="1">
      <alignment horizontal="center" vertical="center"/>
    </xf>
    <xf numFmtId="0" fontId="27"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6"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2"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7" fillId="0" borderId="57" xfId="0" applyFont="1" applyBorder="1" applyAlignment="1">
      <alignment horizontal="center" vertical="center" wrapText="1"/>
    </xf>
    <xf numFmtId="0" fontId="37" fillId="0" borderId="42" xfId="0" applyFont="1" applyBorder="1" applyAlignment="1">
      <alignment horizontal="center" vertical="center" wrapText="1"/>
    </xf>
    <xf numFmtId="164" fontId="37" fillId="0" borderId="57" xfId="0" applyNumberFormat="1" applyFont="1" applyFill="1" applyBorder="1" applyAlignment="1">
      <alignment horizontal="center" vertical="center" wrapText="1"/>
    </xf>
    <xf numFmtId="164" fontId="37" fillId="0" borderId="42"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9" borderId="58" xfId="0" applyFont="1" applyFill="1" applyBorder="1" applyAlignment="1">
      <alignment horizontal="left" vertical="center" wrapText="1"/>
    </xf>
    <xf numFmtId="0" fontId="2" fillId="9" borderId="61" xfId="0" applyFont="1" applyFill="1" applyBorder="1" applyAlignment="1">
      <alignment horizontal="left"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19" fillId="9" borderId="57"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25" fillId="0" borderId="0" xfId="0" applyFont="1" applyAlignment="1">
      <alignment horizontal="center"/>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7" fillId="0" borderId="47"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9">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EE0000"/>
      <color rgb="FFFF0000"/>
      <color rgb="FF3399FF"/>
      <color rgb="FFFF6600"/>
      <color rgb="FF8E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17148664"/>
        <c:axId val="3171490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94.075000000000003</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17148664"/>
        <c:axId val="317149056"/>
      </c:scatterChart>
      <c:catAx>
        <c:axId val="317148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7149056"/>
        <c:crosses val="autoZero"/>
        <c:auto val="1"/>
        <c:lblAlgn val="ctr"/>
        <c:lblOffset val="100"/>
        <c:noMultiLvlLbl val="0"/>
      </c:catAx>
      <c:valAx>
        <c:axId val="317149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7148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17145528"/>
        <c:axId val="31714631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98</c:v>
                </c:pt>
                <c:pt idx="1">
                  <c:v>94</c:v>
                </c:pt>
                <c:pt idx="2">
                  <c:v>68</c:v>
                </c:pt>
                <c:pt idx="3">
                  <c:v>97.5</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17145528"/>
        <c:axId val="317146312"/>
      </c:scatterChart>
      <c:catAx>
        <c:axId val="317145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7146312"/>
        <c:crosses val="autoZero"/>
        <c:auto val="1"/>
        <c:lblAlgn val="ctr"/>
        <c:lblOffset val="100"/>
        <c:noMultiLvlLbl val="0"/>
      </c:catAx>
      <c:valAx>
        <c:axId val="317146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7145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12</xdr:row>
      <xdr:rowOff>348504</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twoCellAnchor editAs="oneCell">
    <xdr:from>
      <xdr:col>10</xdr:col>
      <xdr:colOff>246530</xdr:colOff>
      <xdr:row>9</xdr:row>
      <xdr:rowOff>145677</xdr:rowOff>
    </xdr:from>
    <xdr:to>
      <xdr:col>10</xdr:col>
      <xdr:colOff>2355929</xdr:colOff>
      <xdr:row>9</xdr:row>
      <xdr:rowOff>1267438</xdr:rowOff>
    </xdr:to>
    <xdr:pic>
      <xdr:nvPicPr>
        <xdr:cNvPr id="7" name="Imagen 6">
          <a:extLst>
            <a:ext uri="{FF2B5EF4-FFF2-40B4-BE49-F238E27FC236}">
              <a16:creationId xmlns="" xmlns:a16="http://schemas.microsoft.com/office/drawing/2014/main" id="{E7B072AA-50F3-46BC-B651-E30A584C21DB}"/>
            </a:ext>
          </a:extLst>
        </xdr:cNvPr>
        <xdr:cNvPicPr>
          <a:picLocks noChangeAspect="1"/>
        </xdr:cNvPicPr>
      </xdr:nvPicPr>
      <xdr:blipFill>
        <a:blip xmlns:r="http://schemas.openxmlformats.org/officeDocument/2006/relationships" r:embed="rId8"/>
        <a:stretch>
          <a:fillRect/>
        </a:stretch>
      </xdr:blipFill>
      <xdr:spPr>
        <a:xfrm>
          <a:off x="11564471" y="3597089"/>
          <a:ext cx="2109399" cy="1121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 val="Inicio"/>
      <sheetName val="Instrucciones"/>
      <sheetName val="Autodiagnóstico"/>
      <sheetName val="Gráficas"/>
      <sheetName val="Plan de Acción"/>
      <sheetName val="Tipología entidad"/>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AGENCIA COLOMBIANA PARA LA REINTEGRACIÓN DE PERSONAS Y GRUPOS ALZADOS EN ARMAS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quindio.gov.co/transparencia/ley-de-transparencia-y-derecho-de-acceso-a-la-informacion-publica/sistema-integral-de-conservacion-documental-000?layout=edit" TargetMode="External"/><Relationship Id="rId2" Type="http://schemas.openxmlformats.org/officeDocument/2006/relationships/hyperlink" Target="https://quindio.gov.co/transparencia/ley-de-transparencia-y-derecho-de-acceso-a-la-informacion-publica/sistema-integral-de-conservacion-documental-000?layout=edit" TargetMode="External"/><Relationship Id="rId1" Type="http://schemas.openxmlformats.org/officeDocument/2006/relationships/hyperlink" Target="https://quindio.gov.co/transparencia/ley-de-transparencia-y-derecho-de-acceso-a-la-informacion-publica/sistema-integral-de-conservacion-documental-000?layout=edit" TargetMode="External"/><Relationship Id="rId6" Type="http://schemas.openxmlformats.org/officeDocument/2006/relationships/drawing" Target="../drawings/drawing4.xml"/><Relationship Id="rId5" Type="http://schemas.openxmlformats.org/officeDocument/2006/relationships/printerSettings" Target="../printerSettings/printerSettings3.bin"/><Relationship Id="rId4" Type="http://schemas.openxmlformats.org/officeDocument/2006/relationships/hyperlink" Target="https://quindio.gov.co/transparencia/ley-de-transparencia-y-derecho-de-acceso-a-la-informacion-publica/sistema-integral-de-conservacion-documental-000?layout=edit"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C3" sqref="C3:Q3"/>
    </sheetView>
  </sheetViews>
  <sheetFormatPr baseColWidth="10" defaultColWidth="0" defaultRowHeight="15" zeroHeight="1" x14ac:dyDescent="0.25"/>
  <cols>
    <col min="1" max="1" width="1.140625" style="139" customWidth="1"/>
    <col min="2" max="2" width="0.85546875" style="139" customWidth="1"/>
    <col min="3" max="17" width="11.42578125" style="139" customWidth="1"/>
    <col min="18" max="18" width="1.28515625" style="139" customWidth="1"/>
    <col min="19" max="19" width="1.42578125" style="139" customWidth="1"/>
    <col min="20" max="16384" width="11.42578125" style="139" hidden="1"/>
  </cols>
  <sheetData>
    <row r="1" spans="2:18" ht="8.25" customHeight="1" thickBot="1" x14ac:dyDescent="0.3"/>
    <row r="2" spans="2:18" ht="91.5" customHeight="1" x14ac:dyDescent="0.25">
      <c r="B2" s="136"/>
      <c r="C2" s="137"/>
      <c r="D2" s="137"/>
      <c r="E2" s="137"/>
      <c r="F2" s="137"/>
      <c r="G2" s="137"/>
      <c r="H2" s="137"/>
      <c r="I2" s="137"/>
      <c r="J2" s="137"/>
      <c r="K2" s="137"/>
      <c r="L2" s="137"/>
      <c r="M2" s="137"/>
      <c r="N2" s="137"/>
      <c r="O2" s="137"/>
      <c r="P2" s="137"/>
      <c r="Q2" s="137"/>
      <c r="R2" s="138"/>
    </row>
    <row r="3" spans="2:18" ht="27.95" customHeight="1" x14ac:dyDescent="0.25">
      <c r="B3" s="140"/>
      <c r="C3" s="178" t="s">
        <v>172</v>
      </c>
      <c r="D3" s="178"/>
      <c r="E3" s="178"/>
      <c r="F3" s="178"/>
      <c r="G3" s="178"/>
      <c r="H3" s="178"/>
      <c r="I3" s="178"/>
      <c r="J3" s="178"/>
      <c r="K3" s="178"/>
      <c r="L3" s="178"/>
      <c r="M3" s="178"/>
      <c r="N3" s="178"/>
      <c r="O3" s="178"/>
      <c r="P3" s="178"/>
      <c r="Q3" s="178"/>
      <c r="R3" s="141"/>
    </row>
    <row r="4" spans="2:18" s="145" customFormat="1" ht="3.95" customHeight="1" x14ac:dyDescent="0.25">
      <c r="B4" s="142"/>
      <c r="C4" s="143"/>
      <c r="D4" s="143"/>
      <c r="E4" s="143"/>
      <c r="F4" s="143"/>
      <c r="G4" s="143"/>
      <c r="H4" s="143"/>
      <c r="I4" s="143"/>
      <c r="J4" s="143"/>
      <c r="K4" s="143"/>
      <c r="L4" s="143"/>
      <c r="M4" s="143"/>
      <c r="N4" s="143"/>
      <c r="O4" s="143"/>
      <c r="P4" s="143"/>
      <c r="Q4" s="143"/>
      <c r="R4" s="144"/>
    </row>
    <row r="5" spans="2:18" ht="27.95" customHeight="1" x14ac:dyDescent="0.25">
      <c r="B5" s="140"/>
      <c r="C5" s="178" t="s">
        <v>37</v>
      </c>
      <c r="D5" s="178"/>
      <c r="E5" s="178"/>
      <c r="F5" s="178"/>
      <c r="G5" s="178"/>
      <c r="H5" s="178"/>
      <c r="I5" s="178"/>
      <c r="J5" s="178"/>
      <c r="K5" s="178"/>
      <c r="L5" s="178"/>
      <c r="M5" s="178"/>
      <c r="N5" s="178"/>
      <c r="O5" s="178"/>
      <c r="P5" s="178"/>
      <c r="Q5" s="178"/>
      <c r="R5" s="141"/>
    </row>
    <row r="6" spans="2:18" ht="24" customHeight="1" x14ac:dyDescent="0.25">
      <c r="B6" s="140"/>
      <c r="C6" s="146"/>
      <c r="D6" s="146"/>
      <c r="E6" s="146"/>
      <c r="F6" s="146"/>
      <c r="G6" s="146"/>
      <c r="H6" s="146"/>
      <c r="I6" s="146"/>
      <c r="J6" s="146"/>
      <c r="K6" s="146"/>
      <c r="L6" s="146"/>
      <c r="M6" s="146"/>
      <c r="N6" s="146"/>
      <c r="O6" s="146"/>
      <c r="P6" s="146"/>
      <c r="Q6" s="146"/>
      <c r="R6" s="141"/>
    </row>
    <row r="7" spans="2:18" ht="20.25" x14ac:dyDescent="0.25">
      <c r="B7" s="140"/>
      <c r="C7" s="146"/>
      <c r="D7" s="179" t="s">
        <v>104</v>
      </c>
      <c r="E7" s="179"/>
      <c r="F7" s="179"/>
      <c r="G7" s="179"/>
      <c r="H7" s="179"/>
      <c r="I7" s="179"/>
      <c r="J7" s="179"/>
      <c r="K7" s="179"/>
      <c r="L7" s="179"/>
      <c r="M7" s="179"/>
      <c r="N7" s="179"/>
      <c r="O7" s="179"/>
      <c r="P7" s="179"/>
      <c r="Q7" s="146"/>
      <c r="R7" s="141"/>
    </row>
    <row r="8" spans="2:18" x14ac:dyDescent="0.25">
      <c r="B8" s="140"/>
      <c r="C8" s="146"/>
      <c r="D8" s="146"/>
      <c r="E8" s="146"/>
      <c r="F8" s="146"/>
      <c r="G8" s="146"/>
      <c r="H8" s="146"/>
      <c r="I8" s="146"/>
      <c r="J8" s="146"/>
      <c r="K8" s="146"/>
      <c r="L8" s="146"/>
      <c r="M8" s="146"/>
      <c r="N8" s="146"/>
      <c r="O8" s="146"/>
      <c r="P8" s="146"/>
      <c r="Q8" s="146"/>
      <c r="R8" s="141"/>
    </row>
    <row r="9" spans="2:18" x14ac:dyDescent="0.25">
      <c r="B9" s="140"/>
      <c r="C9" s="146"/>
      <c r="D9" s="146"/>
      <c r="E9" s="146"/>
      <c r="F9" s="146"/>
      <c r="G9" s="146"/>
      <c r="H9" s="146"/>
      <c r="I9" s="146"/>
      <c r="J9" s="146"/>
      <c r="K9" s="146"/>
      <c r="L9" s="146"/>
      <c r="M9" s="146"/>
      <c r="N9" s="146"/>
      <c r="O9" s="146"/>
      <c r="P9" s="146"/>
      <c r="Q9" s="146"/>
      <c r="R9" s="141"/>
    </row>
    <row r="10" spans="2:18" ht="24.75" customHeight="1" x14ac:dyDescent="0.25">
      <c r="B10" s="140"/>
      <c r="D10" s="179" t="s">
        <v>4</v>
      </c>
      <c r="E10" s="179"/>
      <c r="F10" s="179"/>
      <c r="G10" s="179"/>
      <c r="H10" s="179"/>
      <c r="I10" s="179"/>
      <c r="J10" s="179"/>
      <c r="K10" s="179"/>
      <c r="L10" s="179"/>
      <c r="M10" s="179"/>
      <c r="N10" s="179"/>
      <c r="O10" s="179"/>
      <c r="P10" s="179"/>
      <c r="Q10" s="147"/>
      <c r="R10" s="141"/>
    </row>
    <row r="11" spans="2:18" ht="15" customHeight="1" x14ac:dyDescent="0.25">
      <c r="B11" s="140"/>
      <c r="C11" s="146"/>
      <c r="D11" s="146"/>
      <c r="E11" s="146"/>
      <c r="F11" s="146"/>
      <c r="G11" s="146"/>
      <c r="H11" s="146"/>
      <c r="I11" s="146"/>
      <c r="J11" s="146"/>
      <c r="K11" s="146"/>
      <c r="L11" s="146"/>
      <c r="M11" s="146"/>
      <c r="N11" s="146"/>
      <c r="O11" s="146"/>
      <c r="P11" s="146"/>
      <c r="Q11" s="146"/>
      <c r="R11" s="141"/>
    </row>
    <row r="12" spans="2:18" ht="15" customHeight="1" x14ac:dyDescent="0.25">
      <c r="B12" s="140"/>
      <c r="C12" s="146"/>
      <c r="D12" s="146"/>
      <c r="E12" s="146"/>
      <c r="F12" s="146"/>
      <c r="G12" s="146"/>
      <c r="H12" s="146"/>
      <c r="I12" s="146"/>
      <c r="J12" s="146"/>
      <c r="K12" s="146"/>
      <c r="L12" s="146"/>
      <c r="M12" s="146"/>
      <c r="N12" s="146"/>
      <c r="O12" s="146"/>
      <c r="P12" s="146"/>
      <c r="Q12" s="146"/>
      <c r="R12" s="141"/>
    </row>
    <row r="13" spans="2:18" ht="24.75" customHeight="1" x14ac:dyDescent="0.25">
      <c r="B13" s="140"/>
      <c r="D13" s="179" t="s">
        <v>144</v>
      </c>
      <c r="E13" s="179"/>
      <c r="F13" s="179"/>
      <c r="G13" s="179"/>
      <c r="H13" s="179"/>
      <c r="I13" s="179"/>
      <c r="J13" s="179"/>
      <c r="K13" s="179"/>
      <c r="L13" s="179"/>
      <c r="M13" s="179"/>
      <c r="N13" s="179"/>
      <c r="O13" s="179"/>
      <c r="P13" s="179"/>
      <c r="Q13" s="147"/>
      <c r="R13" s="141"/>
    </row>
    <row r="14" spans="2:18" ht="15" customHeight="1" x14ac:dyDescent="0.25">
      <c r="B14" s="140"/>
      <c r="C14" s="146"/>
      <c r="D14" s="146"/>
      <c r="E14" s="146"/>
      <c r="F14" s="146"/>
      <c r="G14" s="146"/>
      <c r="H14" s="146"/>
      <c r="I14" s="146"/>
      <c r="J14" s="146"/>
      <c r="K14" s="146"/>
      <c r="L14" s="146"/>
      <c r="M14" s="146"/>
      <c r="N14" s="146"/>
      <c r="O14" s="146"/>
      <c r="P14" s="146"/>
      <c r="Q14" s="146"/>
      <c r="R14" s="141"/>
    </row>
    <row r="15" spans="2:18" ht="15" customHeight="1" x14ac:dyDescent="0.25">
      <c r="B15" s="140"/>
      <c r="C15" s="146"/>
      <c r="D15" s="146"/>
      <c r="E15" s="146"/>
      <c r="F15" s="146"/>
      <c r="G15" s="146"/>
      <c r="H15" s="146"/>
      <c r="I15" s="146"/>
      <c r="J15" s="146"/>
      <c r="K15" s="146"/>
      <c r="L15" s="146"/>
      <c r="M15" s="146"/>
      <c r="N15" s="146"/>
      <c r="O15" s="146"/>
      <c r="P15" s="146"/>
      <c r="Q15" s="146"/>
      <c r="R15" s="141"/>
    </row>
    <row r="16" spans="2:18" ht="24.75" customHeight="1" x14ac:dyDescent="0.25">
      <c r="B16" s="140"/>
      <c r="D16" s="179" t="s">
        <v>145</v>
      </c>
      <c r="E16" s="179"/>
      <c r="F16" s="179"/>
      <c r="G16" s="179"/>
      <c r="H16" s="179"/>
      <c r="I16" s="179"/>
      <c r="J16" s="179"/>
      <c r="K16" s="179"/>
      <c r="L16" s="179"/>
      <c r="M16" s="179"/>
      <c r="N16" s="179"/>
      <c r="O16" s="179"/>
      <c r="P16" s="179"/>
      <c r="Q16" s="147"/>
      <c r="R16" s="141"/>
    </row>
    <row r="17" spans="2:18" ht="20.100000000000001" customHeight="1" x14ac:dyDescent="0.25">
      <c r="B17" s="140"/>
      <c r="C17" s="146"/>
      <c r="D17" s="146"/>
      <c r="E17" s="146"/>
      <c r="F17" s="146"/>
      <c r="G17" s="146"/>
      <c r="H17" s="146"/>
      <c r="I17" s="146"/>
      <c r="J17" s="146"/>
      <c r="K17" s="146"/>
      <c r="L17" s="146"/>
      <c r="M17" s="146"/>
      <c r="N17" s="146"/>
      <c r="O17" s="146"/>
      <c r="P17" s="146"/>
      <c r="Q17" s="146"/>
      <c r="R17" s="141"/>
    </row>
    <row r="18" spans="2:18" ht="18.75" customHeight="1" thickBot="1" x14ac:dyDescent="0.3">
      <c r="B18" s="148"/>
      <c r="C18" s="149"/>
      <c r="D18" s="149"/>
      <c r="E18" s="149"/>
      <c r="F18" s="149"/>
      <c r="G18" s="149"/>
      <c r="H18" s="149"/>
      <c r="I18" s="149"/>
      <c r="J18" s="149"/>
      <c r="K18" s="149"/>
      <c r="L18" s="149"/>
      <c r="M18" s="149"/>
      <c r="N18" s="149"/>
      <c r="O18" s="149"/>
      <c r="P18" s="149"/>
      <c r="Q18" s="149"/>
      <c r="R18" s="150"/>
    </row>
    <row r="19" spans="2:18"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opLeftCell="A13"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81" t="s">
        <v>37</v>
      </c>
      <c r="C3" s="182"/>
      <c r="D3" s="182"/>
      <c r="E3" s="182"/>
      <c r="F3" s="182"/>
      <c r="G3" s="182"/>
      <c r="H3" s="182"/>
      <c r="I3" s="182"/>
      <c r="J3" s="182"/>
      <c r="K3" s="182"/>
      <c r="L3" s="182"/>
      <c r="M3" s="182"/>
      <c r="N3" s="182"/>
      <c r="O3" s="182"/>
      <c r="P3" s="182"/>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83" t="s">
        <v>111</v>
      </c>
      <c r="D5" s="183"/>
      <c r="E5" s="183"/>
      <c r="F5" s="183"/>
      <c r="G5" s="183"/>
      <c r="H5" s="183"/>
      <c r="I5" s="183"/>
      <c r="J5" s="183"/>
      <c r="K5" s="183"/>
      <c r="L5" s="183"/>
      <c r="M5" s="183"/>
      <c r="N5" s="183"/>
      <c r="O5" s="183"/>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84" t="s">
        <v>137</v>
      </c>
      <c r="D7" s="184"/>
      <c r="E7" s="184"/>
      <c r="F7" s="184"/>
      <c r="G7" s="184"/>
      <c r="H7" s="184"/>
      <c r="I7" s="184"/>
      <c r="J7" s="184"/>
      <c r="K7" s="184"/>
      <c r="L7" s="184"/>
      <c r="M7" s="184"/>
      <c r="N7" s="184"/>
      <c r="O7" s="184"/>
      <c r="P7" s="94"/>
    </row>
    <row r="8" spans="2:16" ht="34.5" customHeight="1" x14ac:dyDescent="0.25">
      <c r="B8" s="93"/>
      <c r="C8" s="180" t="s">
        <v>113</v>
      </c>
      <c r="D8" s="180"/>
      <c r="E8" s="184" t="s">
        <v>116</v>
      </c>
      <c r="F8" s="184"/>
      <c r="G8" s="184"/>
      <c r="H8" s="184"/>
      <c r="I8" s="184"/>
      <c r="J8" s="184"/>
      <c r="K8" s="184"/>
      <c r="L8" s="184"/>
      <c r="M8" s="184"/>
      <c r="N8" s="184"/>
      <c r="O8" s="184"/>
      <c r="P8" s="94"/>
    </row>
    <row r="9" spans="2:16" x14ac:dyDescent="0.25">
      <c r="B9" s="93"/>
      <c r="C9" s="7"/>
      <c r="D9" s="7"/>
      <c r="E9" s="92"/>
      <c r="F9" s="92"/>
      <c r="G9" s="92"/>
      <c r="H9" s="92"/>
      <c r="I9" s="92"/>
      <c r="J9" s="92"/>
      <c r="K9" s="92"/>
      <c r="L9" s="92"/>
      <c r="M9" s="92"/>
      <c r="N9" s="92"/>
      <c r="O9" s="92"/>
      <c r="P9" s="94"/>
    </row>
    <row r="10" spans="2:16" ht="45.75" customHeight="1" x14ac:dyDescent="0.25">
      <c r="B10" s="93"/>
      <c r="C10" s="180" t="s">
        <v>112</v>
      </c>
      <c r="D10" s="180"/>
      <c r="E10" s="185" t="s">
        <v>117</v>
      </c>
      <c r="F10" s="185"/>
      <c r="G10" s="185"/>
      <c r="H10" s="185"/>
      <c r="I10" s="185"/>
      <c r="J10" s="185"/>
      <c r="K10" s="185"/>
      <c r="L10" s="185"/>
      <c r="M10" s="185"/>
      <c r="N10" s="185"/>
      <c r="O10" s="185"/>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80" t="s">
        <v>114</v>
      </c>
      <c r="D12" s="180"/>
      <c r="E12" s="184" t="s">
        <v>118</v>
      </c>
      <c r="F12" s="184"/>
      <c r="G12" s="184"/>
      <c r="H12" s="184"/>
      <c r="I12" s="184"/>
      <c r="J12" s="184"/>
      <c r="K12" s="184"/>
      <c r="L12" s="184"/>
      <c r="M12" s="184"/>
      <c r="N12" s="184"/>
      <c r="O12" s="184"/>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80" t="s">
        <v>115</v>
      </c>
      <c r="D14" s="180"/>
      <c r="E14" s="184" t="s">
        <v>119</v>
      </c>
      <c r="F14" s="184"/>
      <c r="G14" s="184"/>
      <c r="H14" s="184"/>
      <c r="I14" s="184"/>
      <c r="J14" s="184"/>
      <c r="K14" s="184"/>
      <c r="L14" s="184"/>
      <c r="M14" s="184"/>
      <c r="N14" s="184"/>
      <c r="O14" s="184"/>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topLeftCell="A28" zoomScale="90" zoomScaleNormal="90" workbookViewId="0">
      <selection activeCell="E35" sqref="E35"/>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81" t="s">
        <v>146</v>
      </c>
      <c r="D3" s="182"/>
      <c r="E3" s="182"/>
      <c r="F3" s="182"/>
      <c r="G3" s="182"/>
      <c r="H3" s="182"/>
      <c r="I3" s="182"/>
      <c r="J3" s="182"/>
      <c r="K3" s="182"/>
      <c r="L3" s="182"/>
      <c r="M3" s="182"/>
      <c r="N3" s="182"/>
      <c r="O3" s="182"/>
      <c r="P3" s="182"/>
      <c r="Q3" s="182"/>
      <c r="R3" s="182"/>
      <c r="S3" s="18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89" t="s">
        <v>4</v>
      </c>
      <c r="D5" s="189"/>
      <c r="E5" s="189"/>
      <c r="F5" s="189"/>
      <c r="G5" s="189"/>
      <c r="H5" s="189"/>
      <c r="I5" s="189"/>
      <c r="J5" s="189"/>
      <c r="K5" s="189"/>
      <c r="L5" s="189"/>
      <c r="M5" s="189"/>
      <c r="N5" s="189"/>
      <c r="O5" s="189"/>
      <c r="P5" s="189"/>
      <c r="Q5" s="189"/>
      <c r="R5" s="189"/>
      <c r="S5" s="189"/>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90" t="s">
        <v>167</v>
      </c>
      <c r="D7" s="190"/>
      <c r="E7" s="190"/>
      <c r="F7" s="190"/>
      <c r="G7" s="190"/>
      <c r="H7" s="190"/>
      <c r="I7" s="190"/>
      <c r="J7" s="190"/>
      <c r="K7" s="190"/>
      <c r="L7" s="190"/>
      <c r="M7" s="190"/>
      <c r="N7" s="190"/>
      <c r="O7" s="190"/>
      <c r="P7" s="190"/>
      <c r="Q7" s="190"/>
      <c r="R7" s="190"/>
      <c r="S7" s="190"/>
      <c r="T7" s="11"/>
    </row>
    <row r="8" spans="2:25" ht="15" customHeight="1" x14ac:dyDescent="0.25">
      <c r="B8" s="21"/>
      <c r="C8" s="190"/>
      <c r="D8" s="190"/>
      <c r="E8" s="190"/>
      <c r="F8" s="190"/>
      <c r="G8" s="190"/>
      <c r="H8" s="190"/>
      <c r="I8" s="190"/>
      <c r="J8" s="190"/>
      <c r="K8" s="190"/>
      <c r="L8" s="190"/>
      <c r="M8" s="190"/>
      <c r="N8" s="190"/>
      <c r="O8" s="190"/>
      <c r="P8" s="190"/>
      <c r="Q8" s="190"/>
      <c r="R8" s="190"/>
      <c r="S8" s="190"/>
      <c r="T8" s="11"/>
    </row>
    <row r="9" spans="2:25" ht="15" customHeight="1" x14ac:dyDescent="0.25">
      <c r="B9" s="21"/>
      <c r="C9" s="190"/>
      <c r="D9" s="190"/>
      <c r="E9" s="190"/>
      <c r="F9" s="190"/>
      <c r="G9" s="190"/>
      <c r="H9" s="190"/>
      <c r="I9" s="190"/>
      <c r="J9" s="190"/>
      <c r="K9" s="190"/>
      <c r="L9" s="190"/>
      <c r="M9" s="190"/>
      <c r="N9" s="190"/>
      <c r="O9" s="190"/>
      <c r="P9" s="190"/>
      <c r="Q9" s="190"/>
      <c r="R9" s="190"/>
      <c r="S9" s="190"/>
      <c r="T9" s="11"/>
    </row>
    <row r="10" spans="2:25" ht="15" customHeight="1" x14ac:dyDescent="0.25">
      <c r="B10" s="21"/>
      <c r="C10" s="190"/>
      <c r="D10" s="190"/>
      <c r="E10" s="190"/>
      <c r="F10" s="190"/>
      <c r="G10" s="190"/>
      <c r="H10" s="190"/>
      <c r="I10" s="190"/>
      <c r="J10" s="190"/>
      <c r="K10" s="190"/>
      <c r="L10" s="190"/>
      <c r="M10" s="190"/>
      <c r="N10" s="190"/>
      <c r="O10" s="190"/>
      <c r="P10" s="190"/>
      <c r="Q10" s="190"/>
      <c r="R10" s="190"/>
      <c r="S10" s="190"/>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87" t="s">
        <v>148</v>
      </c>
      <c r="D12" s="187"/>
      <c r="E12" s="187"/>
      <c r="F12" s="187"/>
      <c r="G12" s="187"/>
      <c r="H12" s="187"/>
      <c r="I12" s="187"/>
      <c r="J12" s="187"/>
      <c r="K12" s="187"/>
      <c r="L12" s="187"/>
      <c r="M12" s="187"/>
      <c r="N12" s="187"/>
      <c r="O12" s="187"/>
      <c r="P12" s="187"/>
      <c r="Q12" s="187"/>
      <c r="R12" s="187"/>
      <c r="S12" s="187"/>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87" t="s">
        <v>169</v>
      </c>
      <c r="D37" s="191"/>
      <c r="E37" s="191"/>
      <c r="F37" s="191"/>
      <c r="G37" s="191"/>
      <c r="H37" s="191"/>
      <c r="I37" s="191"/>
      <c r="J37" s="191"/>
      <c r="K37" s="191"/>
      <c r="L37" s="191"/>
      <c r="M37" s="191"/>
      <c r="N37" s="191"/>
      <c r="O37" s="191"/>
      <c r="P37" s="191"/>
      <c r="Q37" s="191"/>
      <c r="R37" s="191"/>
      <c r="S37" s="191"/>
      <c r="T37" s="11"/>
    </row>
    <row r="38" spans="2:20" ht="15" customHeight="1" x14ac:dyDescent="0.25">
      <c r="B38" s="21"/>
      <c r="C38" s="191"/>
      <c r="D38" s="191"/>
      <c r="E38" s="191"/>
      <c r="F38" s="191"/>
      <c r="G38" s="191"/>
      <c r="H38" s="191"/>
      <c r="I38" s="191"/>
      <c r="J38" s="191"/>
      <c r="K38" s="191"/>
      <c r="L38" s="191"/>
      <c r="M38" s="191"/>
      <c r="N38" s="191"/>
      <c r="O38" s="191"/>
      <c r="P38" s="191"/>
      <c r="Q38" s="191"/>
      <c r="R38" s="191"/>
      <c r="S38" s="191"/>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35"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92" t="s">
        <v>151</v>
      </c>
      <c r="D42" s="193"/>
      <c r="E42" s="193"/>
      <c r="F42" s="193"/>
      <c r="G42" s="193"/>
      <c r="H42" s="193"/>
      <c r="I42" s="193"/>
      <c r="J42" s="193"/>
      <c r="K42" s="193"/>
      <c r="L42" s="193"/>
      <c r="M42" s="193"/>
      <c r="N42" s="193"/>
      <c r="O42" s="193"/>
      <c r="P42" s="193"/>
      <c r="Q42" s="193"/>
      <c r="R42" s="193"/>
      <c r="S42" s="193"/>
      <c r="T42" s="11"/>
    </row>
    <row r="43" spans="2:20" x14ac:dyDescent="0.25">
      <c r="B43" s="21"/>
      <c r="C43" s="193"/>
      <c r="D43" s="193"/>
      <c r="E43" s="193"/>
      <c r="F43" s="193"/>
      <c r="G43" s="193"/>
      <c r="H43" s="193"/>
      <c r="I43" s="193"/>
      <c r="J43" s="193"/>
      <c r="K43" s="193"/>
      <c r="L43" s="193"/>
      <c r="M43" s="193"/>
      <c r="N43" s="193"/>
      <c r="O43" s="193"/>
      <c r="P43" s="193"/>
      <c r="Q43" s="193"/>
      <c r="R43" s="193"/>
      <c r="S43" s="193"/>
      <c r="T43" s="11"/>
    </row>
    <row r="44" spans="2:20" x14ac:dyDescent="0.25">
      <c r="B44" s="21"/>
      <c r="C44" s="193"/>
      <c r="D44" s="193"/>
      <c r="E44" s="193"/>
      <c r="F44" s="193"/>
      <c r="G44" s="193"/>
      <c r="H44" s="193"/>
      <c r="I44" s="193"/>
      <c r="J44" s="193"/>
      <c r="K44" s="193"/>
      <c r="L44" s="193"/>
      <c r="M44" s="193"/>
      <c r="N44" s="193"/>
      <c r="O44" s="193"/>
      <c r="P44" s="193"/>
      <c r="Q44" s="193"/>
      <c r="R44" s="193"/>
      <c r="S44" s="193"/>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87" t="s">
        <v>171</v>
      </c>
      <c r="D46" s="191"/>
      <c r="E46" s="191"/>
      <c r="F46" s="191"/>
      <c r="G46" s="191"/>
      <c r="H46" s="191"/>
      <c r="I46" s="191"/>
      <c r="J46" s="191"/>
      <c r="K46" s="191"/>
      <c r="L46" s="191"/>
      <c r="M46" s="191"/>
      <c r="N46" s="191"/>
      <c r="O46" s="191"/>
      <c r="P46" s="191"/>
      <c r="Q46" s="191"/>
      <c r="R46" s="191"/>
      <c r="S46" s="191"/>
      <c r="T46" s="11"/>
    </row>
    <row r="47" spans="2:20" x14ac:dyDescent="0.25">
      <c r="B47" s="21"/>
      <c r="C47" s="191"/>
      <c r="D47" s="191"/>
      <c r="E47" s="191"/>
      <c r="F47" s="191"/>
      <c r="G47" s="191"/>
      <c r="H47" s="191"/>
      <c r="I47" s="191"/>
      <c r="J47" s="191"/>
      <c r="K47" s="191"/>
      <c r="L47" s="191"/>
      <c r="M47" s="191"/>
      <c r="N47" s="191"/>
      <c r="O47" s="191"/>
      <c r="P47" s="191"/>
      <c r="Q47" s="191"/>
      <c r="R47" s="191"/>
      <c r="S47" s="191"/>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87" t="s">
        <v>155</v>
      </c>
      <c r="D55" s="187"/>
      <c r="E55" s="187"/>
      <c r="F55" s="187"/>
      <c r="G55" s="187"/>
      <c r="H55" s="187"/>
      <c r="I55" s="187"/>
      <c r="J55" s="187"/>
      <c r="K55" s="187"/>
      <c r="L55" s="187"/>
      <c r="M55" s="187"/>
      <c r="N55" s="187"/>
      <c r="O55" s="187"/>
      <c r="P55" s="187"/>
      <c r="Q55" s="187"/>
      <c r="R55" s="187"/>
      <c r="S55" s="187"/>
      <c r="T55" s="11"/>
    </row>
    <row r="56" spans="2:20" ht="15" customHeight="1" x14ac:dyDescent="0.25">
      <c r="B56" s="21"/>
      <c r="C56" s="187"/>
      <c r="D56" s="187"/>
      <c r="E56" s="187"/>
      <c r="F56" s="187"/>
      <c r="G56" s="187"/>
      <c r="H56" s="187"/>
      <c r="I56" s="187"/>
      <c r="J56" s="187"/>
      <c r="K56" s="187"/>
      <c r="L56" s="187"/>
      <c r="M56" s="187"/>
      <c r="N56" s="187"/>
      <c r="O56" s="187"/>
      <c r="P56" s="187"/>
      <c r="Q56" s="187"/>
      <c r="R56" s="187"/>
      <c r="S56" s="187"/>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87" t="s">
        <v>62</v>
      </c>
      <c r="D58" s="191"/>
      <c r="E58" s="191"/>
      <c r="F58" s="191"/>
      <c r="G58" s="191"/>
      <c r="H58" s="191"/>
      <c r="I58" s="191"/>
      <c r="J58" s="191"/>
      <c r="K58" s="191"/>
      <c r="L58" s="191"/>
      <c r="M58" s="191"/>
      <c r="N58" s="191"/>
      <c r="O58" s="191"/>
      <c r="P58" s="191"/>
      <c r="Q58" s="191"/>
      <c r="R58" s="191"/>
      <c r="S58" s="191"/>
      <c r="T58" s="11"/>
    </row>
    <row r="59" spans="2:20" ht="15" customHeight="1" x14ac:dyDescent="0.25">
      <c r="B59" s="21"/>
      <c r="C59" s="191"/>
      <c r="D59" s="191"/>
      <c r="E59" s="191"/>
      <c r="F59" s="191"/>
      <c r="G59" s="191"/>
      <c r="H59" s="191"/>
      <c r="I59" s="191"/>
      <c r="J59" s="191"/>
      <c r="K59" s="191"/>
      <c r="L59" s="191"/>
      <c r="M59" s="191"/>
      <c r="N59" s="191"/>
      <c r="O59" s="191"/>
      <c r="P59" s="191"/>
      <c r="Q59" s="191"/>
      <c r="R59" s="191"/>
      <c r="S59" s="191"/>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87" t="s">
        <v>156</v>
      </c>
      <c r="D61" s="191"/>
      <c r="E61" s="191"/>
      <c r="F61" s="191"/>
      <c r="G61" s="191"/>
      <c r="H61" s="191"/>
      <c r="I61" s="191"/>
      <c r="J61" s="191"/>
      <c r="K61" s="191"/>
      <c r="L61" s="191"/>
      <c r="M61" s="191"/>
      <c r="N61" s="191"/>
      <c r="O61" s="191"/>
      <c r="P61" s="191"/>
      <c r="Q61" s="191"/>
      <c r="R61" s="191"/>
      <c r="S61" s="191"/>
      <c r="T61" s="11"/>
    </row>
    <row r="62" spans="2:20" ht="15" customHeight="1" x14ac:dyDescent="0.25">
      <c r="B62" s="21"/>
      <c r="C62" s="191"/>
      <c r="D62" s="191"/>
      <c r="E62" s="191"/>
      <c r="F62" s="191"/>
      <c r="G62" s="191"/>
      <c r="H62" s="191"/>
      <c r="I62" s="191"/>
      <c r="J62" s="191"/>
      <c r="K62" s="191"/>
      <c r="L62" s="191"/>
      <c r="M62" s="191"/>
      <c r="N62" s="191"/>
      <c r="O62" s="191"/>
      <c r="P62" s="191"/>
      <c r="Q62" s="191"/>
      <c r="R62" s="191"/>
      <c r="S62" s="191"/>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87" t="s">
        <v>60</v>
      </c>
      <c r="D64" s="191"/>
      <c r="E64" s="191"/>
      <c r="F64" s="191"/>
      <c r="G64" s="191"/>
      <c r="H64" s="191"/>
      <c r="I64" s="191"/>
      <c r="J64" s="191"/>
      <c r="K64" s="191"/>
      <c r="L64" s="191"/>
      <c r="M64" s="191"/>
      <c r="N64" s="191"/>
      <c r="O64" s="191"/>
      <c r="P64" s="191"/>
      <c r="Q64" s="191"/>
      <c r="R64" s="191"/>
      <c r="S64" s="191"/>
      <c r="T64" s="11"/>
    </row>
    <row r="65" spans="2:20" ht="15" customHeight="1" x14ac:dyDescent="0.25">
      <c r="B65" s="21"/>
      <c r="C65" s="191"/>
      <c r="D65" s="191"/>
      <c r="E65" s="191"/>
      <c r="F65" s="191"/>
      <c r="G65" s="191"/>
      <c r="H65" s="191"/>
      <c r="I65" s="191"/>
      <c r="J65" s="191"/>
      <c r="K65" s="191"/>
      <c r="L65" s="191"/>
      <c r="M65" s="191"/>
      <c r="N65" s="191"/>
      <c r="O65" s="191"/>
      <c r="P65" s="191"/>
      <c r="Q65" s="191"/>
      <c r="R65" s="191"/>
      <c r="S65" s="191"/>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87" t="s">
        <v>35</v>
      </c>
      <c r="D88" s="188"/>
      <c r="E88" s="188"/>
      <c r="F88" s="188"/>
      <c r="G88" s="188"/>
      <c r="H88" s="188"/>
      <c r="I88" s="188"/>
      <c r="J88" s="188"/>
      <c r="K88" s="188"/>
      <c r="L88" s="188"/>
      <c r="M88" s="188"/>
      <c r="N88" s="188"/>
      <c r="O88" s="188"/>
      <c r="P88" s="188"/>
      <c r="Q88" s="188"/>
      <c r="R88" s="188"/>
      <c r="S88" s="188"/>
      <c r="T88" s="11"/>
    </row>
    <row r="89" spans="2:20" ht="15" customHeight="1" x14ac:dyDescent="0.25">
      <c r="B89" s="21"/>
      <c r="C89" s="188"/>
      <c r="D89" s="188"/>
      <c r="E89" s="188"/>
      <c r="F89" s="188"/>
      <c r="G89" s="188"/>
      <c r="H89" s="188"/>
      <c r="I89" s="188"/>
      <c r="J89" s="188"/>
      <c r="K89" s="188"/>
      <c r="L89" s="188"/>
      <c r="M89" s="188"/>
      <c r="N89" s="188"/>
      <c r="O89" s="188"/>
      <c r="P89" s="188"/>
      <c r="Q89" s="188"/>
      <c r="R89" s="188"/>
      <c r="S89" s="188"/>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6" t="s">
        <v>29</v>
      </c>
      <c r="L99" s="186"/>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showZeros="0" tabSelected="1" zoomScale="85" zoomScaleNormal="85" workbookViewId="0">
      <selection activeCell="I6" sqref="I6:K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62" customWidth="1"/>
    <col min="10" max="10" width="17.7109375" style="1" customWidth="1"/>
    <col min="11" max="11" width="40.7109375" style="170"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62" t="s">
        <v>2</v>
      </c>
    </row>
    <row r="2" spans="2:16" ht="100.5" customHeight="1" x14ac:dyDescent="0.25">
      <c r="B2" s="62"/>
      <c r="C2" s="70"/>
      <c r="D2" s="71"/>
      <c r="E2" s="72"/>
      <c r="F2" s="71"/>
      <c r="G2" s="71"/>
      <c r="H2" s="72"/>
      <c r="I2" s="163"/>
      <c r="J2" s="71"/>
      <c r="K2" s="171"/>
      <c r="L2" s="63"/>
    </row>
    <row r="3" spans="2:16" ht="27" x14ac:dyDescent="0.25">
      <c r="B3" s="64"/>
      <c r="C3" s="181" t="s">
        <v>166</v>
      </c>
      <c r="D3" s="182"/>
      <c r="E3" s="182"/>
      <c r="F3" s="182"/>
      <c r="G3" s="182"/>
      <c r="H3" s="182"/>
      <c r="I3" s="182"/>
      <c r="J3" s="182"/>
      <c r="K3" s="182"/>
      <c r="L3" s="73"/>
      <c r="M3" s="5"/>
      <c r="N3" s="5"/>
      <c r="O3" s="5"/>
      <c r="P3" s="5"/>
    </row>
    <row r="4" spans="2:16" ht="6" customHeight="1" thickBot="1" x14ac:dyDescent="0.3">
      <c r="B4" s="64"/>
      <c r="C4" s="16"/>
      <c r="D4" s="7"/>
      <c r="E4" s="3"/>
      <c r="F4" s="7"/>
      <c r="G4" s="7"/>
      <c r="H4" s="3"/>
      <c r="I4" s="164"/>
      <c r="J4" s="7"/>
      <c r="K4" s="172"/>
      <c r="L4" s="65"/>
    </row>
    <row r="5" spans="2:16" ht="27.75" customHeight="1" x14ac:dyDescent="0.25">
      <c r="B5" s="64"/>
      <c r="C5" s="202" t="s">
        <v>3</v>
      </c>
      <c r="D5" s="203"/>
      <c r="E5" s="203"/>
      <c r="F5" s="203"/>
      <c r="G5" s="203"/>
      <c r="H5" s="204"/>
      <c r="I5" s="208" t="s">
        <v>18</v>
      </c>
      <c r="J5" s="209"/>
      <c r="K5" s="210"/>
      <c r="L5" s="65"/>
    </row>
    <row r="6" spans="2:16" ht="28.5" customHeight="1" thickBot="1" x14ac:dyDescent="0.3">
      <c r="B6" s="64"/>
      <c r="C6" s="205"/>
      <c r="D6" s="206"/>
      <c r="E6" s="206"/>
      <c r="F6" s="206"/>
      <c r="G6" s="206"/>
      <c r="H6" s="207"/>
      <c r="I6" s="211">
        <f>+D10</f>
        <v>94.075000000000003</v>
      </c>
      <c r="J6" s="212"/>
      <c r="K6" s="213"/>
      <c r="L6" s="65"/>
    </row>
    <row r="7" spans="2:16" ht="9.75" customHeight="1" thickBot="1" x14ac:dyDescent="0.3">
      <c r="B7" s="64"/>
      <c r="C7" s="16"/>
      <c r="D7" s="7"/>
      <c r="E7" s="3"/>
      <c r="F7" s="7"/>
      <c r="G7" s="7"/>
      <c r="H7" s="3"/>
      <c r="I7" s="164"/>
      <c r="J7" s="7"/>
      <c r="K7" s="172"/>
      <c r="L7" s="65"/>
    </row>
    <row r="8" spans="2:16" ht="26.1" customHeight="1" x14ac:dyDescent="0.25">
      <c r="B8" s="64"/>
      <c r="C8" s="216" t="s">
        <v>138</v>
      </c>
      <c r="D8" s="218" t="s">
        <v>21</v>
      </c>
      <c r="E8" s="214" t="s">
        <v>20</v>
      </c>
      <c r="F8" s="218" t="s">
        <v>139</v>
      </c>
      <c r="G8" s="218" t="s">
        <v>21</v>
      </c>
      <c r="H8" s="214" t="s">
        <v>20</v>
      </c>
      <c r="I8" s="221" t="s">
        <v>1</v>
      </c>
      <c r="J8" s="198" t="s">
        <v>5</v>
      </c>
      <c r="K8" s="200" t="s">
        <v>6</v>
      </c>
      <c r="L8" s="65"/>
      <c r="M8" s="6"/>
    </row>
    <row r="9" spans="2:16" ht="42.95" customHeight="1" thickBot="1" x14ac:dyDescent="0.3">
      <c r="B9" s="64"/>
      <c r="C9" s="217"/>
      <c r="D9" s="219"/>
      <c r="E9" s="215"/>
      <c r="F9" s="220"/>
      <c r="G9" s="219"/>
      <c r="H9" s="215"/>
      <c r="I9" s="222"/>
      <c r="J9" s="199"/>
      <c r="K9" s="201"/>
      <c r="L9" s="65"/>
      <c r="M9" s="6"/>
    </row>
    <row r="10" spans="2:16" ht="136.5" customHeight="1" x14ac:dyDescent="0.25">
      <c r="B10" s="64"/>
      <c r="C10" s="223" t="s">
        <v>41</v>
      </c>
      <c r="D10" s="225">
        <f>((E10*G10)+(E16*G16)+(E29*G29)+(E34*G34))</f>
        <v>94.075000000000003</v>
      </c>
      <c r="E10" s="228">
        <v>0.3</v>
      </c>
      <c r="F10" s="194" t="s">
        <v>38</v>
      </c>
      <c r="G10" s="196">
        <f>(+(J10*15)+(J11*10)+(J12*15)+(J13*20)+(J14*20)+(J15*20))/100</f>
        <v>98</v>
      </c>
      <c r="H10" s="96" t="s">
        <v>42</v>
      </c>
      <c r="I10" s="168" t="s">
        <v>42</v>
      </c>
      <c r="J10" s="151">
        <v>100</v>
      </c>
      <c r="K10" s="173" t="s">
        <v>174</v>
      </c>
      <c r="L10" s="65"/>
      <c r="M10" s="6"/>
      <c r="N10" s="55" t="s">
        <v>29</v>
      </c>
    </row>
    <row r="11" spans="2:16" ht="120" customHeight="1" x14ac:dyDescent="0.25">
      <c r="B11" s="64"/>
      <c r="C11" s="224"/>
      <c r="D11" s="226"/>
      <c r="E11" s="229"/>
      <c r="F11" s="195"/>
      <c r="G11" s="197"/>
      <c r="H11" s="68" t="s">
        <v>44</v>
      </c>
      <c r="I11" s="153" t="s">
        <v>44</v>
      </c>
      <c r="J11" s="152">
        <v>100</v>
      </c>
      <c r="K11" s="165" t="s">
        <v>212</v>
      </c>
      <c r="L11" s="65"/>
      <c r="M11" s="6"/>
      <c r="N11" s="55"/>
    </row>
    <row r="12" spans="2:16" ht="72.75" customHeight="1" thickBot="1" x14ac:dyDescent="0.25">
      <c r="B12" s="64"/>
      <c r="C12" s="224"/>
      <c r="D12" s="226"/>
      <c r="E12" s="229"/>
      <c r="F12" s="195"/>
      <c r="G12" s="197"/>
      <c r="H12" s="68" t="s">
        <v>45</v>
      </c>
      <c r="I12" s="153" t="s">
        <v>45</v>
      </c>
      <c r="J12" s="152">
        <v>100</v>
      </c>
      <c r="K12" s="176" t="s">
        <v>213</v>
      </c>
      <c r="L12" s="65"/>
      <c r="M12" s="6"/>
    </row>
    <row r="13" spans="2:16" ht="77.25" customHeight="1" thickBot="1" x14ac:dyDescent="0.3">
      <c r="B13" s="64"/>
      <c r="C13" s="224"/>
      <c r="D13" s="226"/>
      <c r="E13" s="229"/>
      <c r="F13" s="195"/>
      <c r="G13" s="197"/>
      <c r="H13" s="68" t="s">
        <v>70</v>
      </c>
      <c r="I13" s="153" t="s">
        <v>70</v>
      </c>
      <c r="J13" s="152">
        <v>100</v>
      </c>
      <c r="K13" s="173" t="s">
        <v>214</v>
      </c>
      <c r="L13" s="65"/>
      <c r="M13" s="6"/>
      <c r="N13" s="55"/>
    </row>
    <row r="14" spans="2:16" ht="88.5" customHeight="1" x14ac:dyDescent="0.25">
      <c r="B14" s="64"/>
      <c r="C14" s="224"/>
      <c r="D14" s="226"/>
      <c r="E14" s="229"/>
      <c r="F14" s="195"/>
      <c r="G14" s="197"/>
      <c r="H14" s="68" t="s">
        <v>71</v>
      </c>
      <c r="I14" s="153" t="s">
        <v>71</v>
      </c>
      <c r="J14" s="152">
        <v>100</v>
      </c>
      <c r="K14" s="173" t="s">
        <v>175</v>
      </c>
      <c r="L14" s="65"/>
      <c r="M14" s="6"/>
      <c r="N14" s="55" t="s">
        <v>30</v>
      </c>
    </row>
    <row r="15" spans="2:16" ht="120" customHeight="1" x14ac:dyDescent="0.25">
      <c r="B15" s="64"/>
      <c r="C15" s="224"/>
      <c r="D15" s="226"/>
      <c r="E15" s="230"/>
      <c r="F15" s="195"/>
      <c r="G15" s="197"/>
      <c r="H15" s="68" t="s">
        <v>64</v>
      </c>
      <c r="I15" s="153" t="s">
        <v>64</v>
      </c>
      <c r="J15" s="152">
        <v>90</v>
      </c>
      <c r="K15" s="165" t="s">
        <v>176</v>
      </c>
      <c r="L15" s="65"/>
      <c r="M15" s="6"/>
    </row>
    <row r="16" spans="2:16" ht="74.25" customHeight="1" x14ac:dyDescent="0.25">
      <c r="B16" s="64"/>
      <c r="C16" s="224"/>
      <c r="D16" s="226"/>
      <c r="E16" s="231">
        <v>0.6</v>
      </c>
      <c r="F16" s="195" t="s">
        <v>39</v>
      </c>
      <c r="G16" s="197">
        <f>+((J16*10)+(J17*4)+(J18*4)+(J19*8)+(J20*8)+(J21*8)+(J22*8)+(J23*20)+(J24*5)+(J25*5)+(J26*8)+(J27*6)+(J28*6))/100</f>
        <v>94</v>
      </c>
      <c r="H16" s="68" t="s">
        <v>63</v>
      </c>
      <c r="I16" s="153" t="s">
        <v>63</v>
      </c>
      <c r="J16" s="152">
        <v>100</v>
      </c>
      <c r="K16" s="165" t="s">
        <v>177</v>
      </c>
      <c r="L16" s="65"/>
    </row>
    <row r="17" spans="2:12" ht="147" customHeight="1" x14ac:dyDescent="0.25">
      <c r="B17" s="64"/>
      <c r="C17" s="224"/>
      <c r="D17" s="226"/>
      <c r="E17" s="229"/>
      <c r="F17" s="195"/>
      <c r="G17" s="197"/>
      <c r="H17" s="69" t="s">
        <v>46</v>
      </c>
      <c r="I17" s="153" t="s">
        <v>46</v>
      </c>
      <c r="J17" s="152">
        <v>90</v>
      </c>
      <c r="K17" s="165" t="s">
        <v>215</v>
      </c>
      <c r="L17" s="65"/>
    </row>
    <row r="18" spans="2:12" ht="53.25" customHeight="1" x14ac:dyDescent="0.25">
      <c r="B18" s="64"/>
      <c r="C18" s="224"/>
      <c r="D18" s="226"/>
      <c r="E18" s="229"/>
      <c r="F18" s="195"/>
      <c r="G18" s="197"/>
      <c r="H18" s="68" t="s">
        <v>47</v>
      </c>
      <c r="I18" s="153" t="s">
        <v>47</v>
      </c>
      <c r="J18" s="152">
        <v>100</v>
      </c>
      <c r="K18" s="165" t="s">
        <v>178</v>
      </c>
      <c r="L18" s="65"/>
    </row>
    <row r="19" spans="2:12" ht="120" customHeight="1" x14ac:dyDescent="0.25">
      <c r="B19" s="64"/>
      <c r="C19" s="224"/>
      <c r="D19" s="226"/>
      <c r="E19" s="229"/>
      <c r="F19" s="195"/>
      <c r="G19" s="197"/>
      <c r="H19" s="68" t="s">
        <v>64</v>
      </c>
      <c r="I19" s="153" t="s">
        <v>64</v>
      </c>
      <c r="J19" s="152">
        <v>90</v>
      </c>
      <c r="K19" s="165" t="s">
        <v>176</v>
      </c>
      <c r="L19" s="65"/>
    </row>
    <row r="20" spans="2:12" ht="135.75" customHeight="1" x14ac:dyDescent="0.25">
      <c r="B20" s="64"/>
      <c r="C20" s="224"/>
      <c r="D20" s="226"/>
      <c r="E20" s="229"/>
      <c r="F20" s="195"/>
      <c r="G20" s="197"/>
      <c r="H20" s="68" t="s">
        <v>72</v>
      </c>
      <c r="I20" s="153" t="s">
        <v>65</v>
      </c>
      <c r="J20" s="152">
        <v>90</v>
      </c>
      <c r="K20" s="165" t="s">
        <v>179</v>
      </c>
      <c r="L20" s="65"/>
    </row>
    <row r="21" spans="2:12" ht="27.75" customHeight="1" x14ac:dyDescent="0.25">
      <c r="B21" s="64"/>
      <c r="C21" s="224"/>
      <c r="D21" s="226"/>
      <c r="E21" s="229"/>
      <c r="F21" s="195"/>
      <c r="G21" s="197"/>
      <c r="H21" s="68" t="s">
        <v>48</v>
      </c>
      <c r="I21" s="153" t="s">
        <v>48</v>
      </c>
      <c r="J21" s="152">
        <v>100</v>
      </c>
      <c r="K21" s="166" t="s">
        <v>180</v>
      </c>
      <c r="L21" s="65"/>
    </row>
    <row r="22" spans="2:12" ht="37.5" customHeight="1" x14ac:dyDescent="0.25">
      <c r="B22" s="64"/>
      <c r="C22" s="224"/>
      <c r="D22" s="226"/>
      <c r="E22" s="229"/>
      <c r="F22" s="195"/>
      <c r="G22" s="197"/>
      <c r="H22" s="68" t="s">
        <v>49</v>
      </c>
      <c r="I22" s="153" t="s">
        <v>49</v>
      </c>
      <c r="J22" s="152">
        <v>100</v>
      </c>
      <c r="K22" s="166" t="s">
        <v>181</v>
      </c>
      <c r="L22" s="65"/>
    </row>
    <row r="23" spans="2:12" ht="54" customHeight="1" x14ac:dyDescent="0.25">
      <c r="B23" s="64"/>
      <c r="C23" s="224"/>
      <c r="D23" s="226"/>
      <c r="E23" s="229"/>
      <c r="F23" s="195"/>
      <c r="G23" s="197"/>
      <c r="H23" s="68" t="s">
        <v>50</v>
      </c>
      <c r="I23" s="153" t="s">
        <v>50</v>
      </c>
      <c r="J23" s="152">
        <v>90</v>
      </c>
      <c r="K23" s="165" t="s">
        <v>216</v>
      </c>
      <c r="L23" s="65"/>
    </row>
    <row r="24" spans="2:12" ht="39.75" customHeight="1" x14ac:dyDescent="0.25">
      <c r="B24" s="64"/>
      <c r="C24" s="224"/>
      <c r="D24" s="226"/>
      <c r="E24" s="229"/>
      <c r="F24" s="195"/>
      <c r="G24" s="197"/>
      <c r="H24" s="68" t="s">
        <v>66</v>
      </c>
      <c r="I24" s="153" t="s">
        <v>105</v>
      </c>
      <c r="J24" s="152">
        <v>100</v>
      </c>
      <c r="K24" s="165" t="s">
        <v>182</v>
      </c>
      <c r="L24" s="65"/>
    </row>
    <row r="25" spans="2:12" ht="26.25" customHeight="1" x14ac:dyDescent="0.25">
      <c r="B25" s="64"/>
      <c r="C25" s="224"/>
      <c r="D25" s="226"/>
      <c r="E25" s="229"/>
      <c r="F25" s="195"/>
      <c r="G25" s="197"/>
      <c r="H25" s="68" t="s">
        <v>67</v>
      </c>
      <c r="I25" s="153" t="s">
        <v>67</v>
      </c>
      <c r="J25" s="152">
        <v>100</v>
      </c>
      <c r="K25" s="166" t="s">
        <v>183</v>
      </c>
      <c r="L25" s="65"/>
    </row>
    <row r="26" spans="2:12" ht="81.75" customHeight="1" x14ac:dyDescent="0.25">
      <c r="B26" s="64"/>
      <c r="C26" s="224"/>
      <c r="D26" s="226"/>
      <c r="E26" s="229"/>
      <c r="F26" s="195"/>
      <c r="G26" s="197"/>
      <c r="H26" s="68" t="s">
        <v>51</v>
      </c>
      <c r="I26" s="153" t="s">
        <v>51</v>
      </c>
      <c r="J26" s="152">
        <v>90</v>
      </c>
      <c r="K26" s="177" t="s">
        <v>217</v>
      </c>
      <c r="L26" s="65"/>
    </row>
    <row r="27" spans="2:12" ht="67.5" customHeight="1" x14ac:dyDescent="0.25">
      <c r="B27" s="64"/>
      <c r="C27" s="224"/>
      <c r="D27" s="226"/>
      <c r="E27" s="229"/>
      <c r="F27" s="195"/>
      <c r="G27" s="197"/>
      <c r="H27" s="68" t="s">
        <v>56</v>
      </c>
      <c r="I27" s="153" t="s">
        <v>56</v>
      </c>
      <c r="J27" s="152">
        <v>90</v>
      </c>
      <c r="K27" s="177" t="s">
        <v>217</v>
      </c>
      <c r="L27" s="65"/>
    </row>
    <row r="28" spans="2:12" ht="66" customHeight="1" x14ac:dyDescent="0.25">
      <c r="B28" s="64"/>
      <c r="C28" s="224"/>
      <c r="D28" s="226"/>
      <c r="E28" s="230"/>
      <c r="F28" s="195"/>
      <c r="G28" s="197"/>
      <c r="H28" s="68" t="s">
        <v>68</v>
      </c>
      <c r="I28" s="153" t="s">
        <v>68</v>
      </c>
      <c r="J28" s="152">
        <v>90</v>
      </c>
      <c r="K28" s="177" t="s">
        <v>217</v>
      </c>
      <c r="L28" s="65"/>
    </row>
    <row r="29" spans="2:12" ht="47.25" customHeight="1" x14ac:dyDescent="0.25">
      <c r="B29" s="64"/>
      <c r="C29" s="224"/>
      <c r="D29" s="226"/>
      <c r="E29" s="231">
        <v>0.05</v>
      </c>
      <c r="F29" s="195" t="s">
        <v>55</v>
      </c>
      <c r="G29" s="197">
        <f>(J29*20+J30*20+J31*20+J32*20+J33*20)/100</f>
        <v>68</v>
      </c>
      <c r="H29" s="68" t="s">
        <v>52</v>
      </c>
      <c r="I29" s="153" t="s">
        <v>52</v>
      </c>
      <c r="J29" s="152">
        <v>60</v>
      </c>
      <c r="K29" s="165" t="s">
        <v>211</v>
      </c>
      <c r="L29" s="65"/>
    </row>
    <row r="30" spans="2:12" ht="28.5" customHeight="1" x14ac:dyDescent="0.25">
      <c r="B30" s="64"/>
      <c r="C30" s="224"/>
      <c r="D30" s="226"/>
      <c r="E30" s="229"/>
      <c r="F30" s="195"/>
      <c r="G30" s="197"/>
      <c r="H30" s="68"/>
      <c r="I30" s="153" t="s">
        <v>103</v>
      </c>
      <c r="J30" s="152">
        <v>100</v>
      </c>
      <c r="K30" s="165" t="s">
        <v>184</v>
      </c>
      <c r="L30" s="65"/>
    </row>
    <row r="31" spans="2:12" ht="54.95" customHeight="1" x14ac:dyDescent="0.25">
      <c r="B31" s="64"/>
      <c r="C31" s="224"/>
      <c r="D31" s="226"/>
      <c r="E31" s="229"/>
      <c r="F31" s="195"/>
      <c r="G31" s="197"/>
      <c r="H31" s="68"/>
      <c r="I31" s="153" t="s">
        <v>106</v>
      </c>
      <c r="J31" s="152">
        <v>60</v>
      </c>
      <c r="K31" s="165" t="s">
        <v>211</v>
      </c>
      <c r="L31" s="65"/>
    </row>
    <row r="32" spans="2:12" ht="108.75" thickBot="1" x14ac:dyDescent="0.3">
      <c r="B32" s="66"/>
      <c r="C32" s="224"/>
      <c r="D32" s="226"/>
      <c r="E32" s="229"/>
      <c r="F32" s="195"/>
      <c r="G32" s="197"/>
      <c r="H32" s="68" t="s">
        <v>53</v>
      </c>
      <c r="I32" s="153" t="s">
        <v>102</v>
      </c>
      <c r="J32" s="152">
        <v>60</v>
      </c>
      <c r="K32" s="165" t="s">
        <v>211</v>
      </c>
      <c r="L32" s="67"/>
    </row>
    <row r="33" spans="2:12" ht="45.75" customHeight="1" x14ac:dyDescent="0.25">
      <c r="B33" s="64"/>
      <c r="C33" s="224"/>
      <c r="D33" s="226"/>
      <c r="E33" s="230"/>
      <c r="F33" s="195"/>
      <c r="G33" s="197"/>
      <c r="H33" s="68" t="s">
        <v>54</v>
      </c>
      <c r="I33" s="153" t="s">
        <v>54</v>
      </c>
      <c r="J33" s="152">
        <v>60</v>
      </c>
      <c r="K33" s="165" t="s">
        <v>211</v>
      </c>
      <c r="L33" s="65"/>
    </row>
    <row r="34" spans="2:12" ht="79.5" customHeight="1" x14ac:dyDescent="0.25">
      <c r="B34" s="64"/>
      <c r="C34" s="224"/>
      <c r="D34" s="226"/>
      <c r="E34" s="232">
        <v>0.05</v>
      </c>
      <c r="F34" s="195" t="s">
        <v>40</v>
      </c>
      <c r="G34" s="197">
        <f>((J34*25)+(J35*25)+(J36*25)+(J37*25))/100</f>
        <v>97.5</v>
      </c>
      <c r="H34" s="68" t="s">
        <v>57</v>
      </c>
      <c r="I34" s="153" t="s">
        <v>107</v>
      </c>
      <c r="J34" s="152">
        <v>90</v>
      </c>
      <c r="K34" s="177" t="s">
        <v>217</v>
      </c>
      <c r="L34" s="65"/>
    </row>
    <row r="35" spans="2:12" ht="63.75" customHeight="1" x14ac:dyDescent="0.25">
      <c r="B35" s="64"/>
      <c r="C35" s="224"/>
      <c r="D35" s="226"/>
      <c r="E35" s="233"/>
      <c r="F35" s="195"/>
      <c r="G35" s="197"/>
      <c r="H35" s="68" t="s">
        <v>58</v>
      </c>
      <c r="I35" s="153" t="s">
        <v>58</v>
      </c>
      <c r="J35" s="152">
        <v>100</v>
      </c>
      <c r="K35" s="165" t="s">
        <v>187</v>
      </c>
      <c r="L35" s="65"/>
    </row>
    <row r="36" spans="2:12" ht="63" customHeight="1" x14ac:dyDescent="0.25">
      <c r="B36" s="64"/>
      <c r="C36" s="224"/>
      <c r="D36" s="226"/>
      <c r="E36" s="233"/>
      <c r="F36" s="195"/>
      <c r="G36" s="197"/>
      <c r="H36" s="68" t="s">
        <v>73</v>
      </c>
      <c r="I36" s="153" t="s">
        <v>69</v>
      </c>
      <c r="J36" s="152">
        <v>100</v>
      </c>
      <c r="K36" s="165" t="s">
        <v>185</v>
      </c>
      <c r="L36" s="65"/>
    </row>
    <row r="37" spans="2:12" ht="54" customHeight="1" x14ac:dyDescent="0.2">
      <c r="B37" s="64"/>
      <c r="C37" s="224"/>
      <c r="D37" s="227"/>
      <c r="E37" s="234"/>
      <c r="F37" s="195"/>
      <c r="G37" s="197"/>
      <c r="H37" s="68" t="s">
        <v>59</v>
      </c>
      <c r="I37" s="169" t="s">
        <v>59</v>
      </c>
      <c r="J37" s="154">
        <v>100</v>
      </c>
      <c r="K37" s="174" t="s">
        <v>186</v>
      </c>
      <c r="L37" s="65"/>
    </row>
    <row r="38" spans="2:12" ht="7.5" customHeight="1" thickBot="1" x14ac:dyDescent="0.3">
      <c r="B38" s="66"/>
      <c r="C38" s="74"/>
      <c r="D38" s="74"/>
      <c r="E38" s="75"/>
      <c r="F38" s="74"/>
      <c r="G38" s="74"/>
      <c r="H38" s="75"/>
      <c r="I38" s="167"/>
      <c r="J38" s="74"/>
      <c r="K38" s="175"/>
      <c r="L38" s="67"/>
    </row>
    <row r="39" spans="2:12" x14ac:dyDescent="0.25"/>
    <row r="40" spans="2:12" x14ac:dyDescent="0.25"/>
    <row r="41" spans="2:12" hidden="1" x14ac:dyDescent="0.25"/>
    <row r="42" spans="2:12" hidden="1" x14ac:dyDescent="0.25">
      <c r="D42" s="24"/>
    </row>
    <row r="43" spans="2:12" hidden="1" x14ac:dyDescent="0.25"/>
    <row r="44" spans="2:12" hidden="1" x14ac:dyDescent="0.25"/>
    <row r="45" spans="2:12" hidden="1" x14ac:dyDescent="0.25"/>
    <row r="46" spans="2:12" hidden="1" x14ac:dyDescent="0.25"/>
    <row r="47" spans="2:12" hidden="1" x14ac:dyDescent="0.25"/>
    <row r="48" spans="2:12" hidden="1" x14ac:dyDescent="0.25"/>
    <row r="49" spans="9:9" hidden="1" x14ac:dyDescent="0.25">
      <c r="I49" s="164"/>
    </row>
    <row r="50" spans="9:9" hidden="1" x14ac:dyDescent="0.25"/>
    <row r="51" spans="9:9" hidden="1" x14ac:dyDescent="0.25"/>
    <row r="52" spans="9:9" hidden="1" x14ac:dyDescent="0.25"/>
    <row r="53" spans="9:9" hidden="1" x14ac:dyDescent="0.25"/>
    <row r="54" spans="9:9" hidden="1" x14ac:dyDescent="0.25"/>
  </sheetData>
  <sheetProtection algorithmName="SHA-512" hashValue="0wq1AoWyZ6iaBAyDxD/3NimEdezmHtKO2pbsybbaVLwDrmcRy+TfE4mU9QBLDSrHewtidtpUwq6ZOiHnGjkszA==" saltValue="ZYtG12X+rxaN+Xa0NQoB8A==" spinCount="100000" sheet="1" objects="1" scenarios="1"/>
  <protectedRanges>
    <protectedRange sqref="J10:K10 J17:K18 J15:J16 J19:J20 J12:K14 J11 J21:K37" name="Simulado"/>
    <protectedRange sqref="G10:G37" name="Actual_3"/>
    <protectedRange sqref="K15:K16 K19" name="Simulado_2"/>
    <protectedRange sqref="K20" name="Simulado_3"/>
    <protectedRange sqref="K11" name="Simulado_4"/>
  </protectedRanges>
  <mergeCells count="28">
    <mergeCell ref="G34:G37"/>
    <mergeCell ref="C10:C37"/>
    <mergeCell ref="D10:D37"/>
    <mergeCell ref="E10:E15"/>
    <mergeCell ref="E16:E28"/>
    <mergeCell ref="F16:F28"/>
    <mergeCell ref="E29:E33"/>
    <mergeCell ref="F29:F33"/>
    <mergeCell ref="E34:E37"/>
    <mergeCell ref="F34:F37"/>
    <mergeCell ref="G16:G28"/>
    <mergeCell ref="G29:G33"/>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s>
  <conditionalFormatting sqref="J10:J37">
    <cfRule type="cellIs" dxfId="28" priority="26" operator="between">
      <formula>81</formula>
      <formula>100</formula>
    </cfRule>
    <cfRule type="cellIs" dxfId="27" priority="27" operator="between">
      <formula>61</formula>
      <formula>80</formula>
    </cfRule>
    <cfRule type="cellIs" dxfId="26" priority="28" operator="between">
      <formula>41</formula>
      <formula>60</formula>
    </cfRule>
    <cfRule type="cellIs" dxfId="25" priority="29" operator="between">
      <formula>21</formula>
      <formula>40</formula>
    </cfRule>
    <cfRule type="cellIs" dxfId="24" priority="30" operator="between">
      <formula>1</formula>
      <formula>20</formula>
    </cfRule>
  </conditionalFormatting>
  <conditionalFormatting sqref="I6:K6">
    <cfRule type="cellIs" dxfId="23" priority="21" operator="between">
      <formula>80.5</formula>
      <formula>100</formula>
    </cfRule>
    <cfRule type="cellIs" dxfId="22" priority="22" operator="between">
      <formula>60.5</formula>
      <formula>80.4</formula>
    </cfRule>
    <cfRule type="cellIs" dxfId="21" priority="23" operator="between">
      <formula>40.5</formula>
      <formula>60.4</formula>
    </cfRule>
    <cfRule type="cellIs" dxfId="20" priority="24" operator="between">
      <formula>20.5</formula>
      <formula>40.4</formula>
    </cfRule>
    <cfRule type="cellIs" dxfId="19" priority="25" operator="between">
      <formula>0.1</formula>
      <formula>20.4</formula>
    </cfRule>
  </conditionalFormatting>
  <conditionalFormatting sqref="G10:G16 G29:G37">
    <cfRule type="cellIs" dxfId="18" priority="1" operator="between">
      <formula>81</formula>
      <formula>100</formula>
    </cfRule>
    <cfRule type="cellIs" dxfId="17" priority="2" operator="between">
      <formula>61</formula>
      <formula>80</formula>
    </cfRule>
    <cfRule type="cellIs" dxfId="16" priority="3" operator="between">
      <formula>41</formula>
      <formula>60</formula>
    </cfRule>
    <cfRule type="cellIs" dxfId="15" priority="4" operator="between">
      <formula>21</formula>
      <formula>40</formula>
    </cfRule>
    <cfRule type="cellIs" dxfId="14" priority="5" operator="between">
      <formula>1</formula>
      <formula>20</formula>
    </cfRule>
  </conditionalFormatting>
  <conditionalFormatting sqref="D10">
    <cfRule type="cellIs" dxfId="13" priority="6" operator="between">
      <formula>80.5</formula>
      <formula>100</formula>
    </cfRule>
    <cfRule type="cellIs" dxfId="12" priority="7" operator="between">
      <formula>60.4</formula>
      <formula>80.5</formula>
    </cfRule>
    <cfRule type="cellIs" dxfId="11" priority="8" operator="between">
      <formula>40.4</formula>
      <formula>60.5</formula>
    </cfRule>
    <cfRule type="cellIs" dxfId="10" priority="9" operator="between">
      <formula>20.5</formula>
      <formula>40.4</formula>
    </cfRule>
    <cfRule type="cellIs" dxfId="9" priority="10" operator="between">
      <formula>0.1</formula>
      <formula>20.4</formula>
    </cfRule>
  </conditionalFormatting>
  <dataValidations count="5">
    <dataValidation type="whole" operator="equal" allowBlank="1" showInputMessage="1" showErrorMessage="1" errorTitle="ATENCIÓN!" error="No se pueden modificar datos aquí" sqref="C5 L3:P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K6">
      <formula1>800000000000</formula1>
      <formula2>900000000000</formula2>
    </dataValidation>
  </dataValidations>
  <hyperlinks>
    <hyperlink ref="K26" r:id="rId1"/>
    <hyperlink ref="K27" r:id="rId2"/>
    <hyperlink ref="K28" r:id="rId3"/>
    <hyperlink ref="K34" r:id="rId4"/>
  </hyperlinks>
  <pageMargins left="0.7" right="0.7" top="0.75" bottom="0.75" header="0.3" footer="0.3"/>
  <pageSetup orientation="portrait" horizontalDpi="4294967294" verticalDpi="30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22" zoomScale="80" zoomScaleNormal="80" workbookViewId="0">
      <selection activeCell="H32" sqref="H32"/>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81" t="s">
        <v>147</v>
      </c>
      <c r="D3" s="182"/>
      <c r="E3" s="182"/>
      <c r="F3" s="182"/>
      <c r="G3" s="182"/>
      <c r="H3" s="182"/>
      <c r="I3" s="182"/>
      <c r="J3" s="182"/>
      <c r="K3" s="182"/>
      <c r="L3" s="182"/>
      <c r="M3" s="182"/>
      <c r="N3" s="182"/>
      <c r="O3" s="182"/>
      <c r="P3" s="182"/>
      <c r="Q3" s="182"/>
      <c r="R3" s="182"/>
      <c r="S3" s="182"/>
      <c r="T3" s="182"/>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55"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94.075000000000003</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55"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98</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94</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68</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97.5</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35" t="s">
        <v>29</v>
      </c>
      <c r="L59" s="235"/>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0"/>
  <sheetViews>
    <sheetView showGridLines="0" topLeftCell="G16" zoomScale="91" zoomScaleNormal="91" workbookViewId="0">
      <selection activeCell="K36" sqref="K36"/>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0" width="45.5703125" style="1" customWidth="1"/>
    <col min="11"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81" t="s">
        <v>143</v>
      </c>
      <c r="D3" s="182"/>
      <c r="E3" s="182"/>
      <c r="F3" s="182"/>
      <c r="G3" s="182"/>
      <c r="H3" s="182"/>
      <c r="I3" s="182"/>
      <c r="J3" s="182"/>
      <c r="K3" s="182"/>
      <c r="L3" s="182"/>
      <c r="M3" s="65"/>
    </row>
    <row r="4" spans="2:13" ht="12" customHeight="1" thickBot="1" x14ac:dyDescent="0.3">
      <c r="B4" s="78"/>
      <c r="C4" s="7"/>
      <c r="D4" s="7"/>
      <c r="E4" s="7"/>
      <c r="F4" s="8"/>
      <c r="G4" s="7"/>
      <c r="H4" s="7"/>
      <c r="I4" s="7"/>
      <c r="J4" s="7"/>
      <c r="K4" s="7"/>
      <c r="L4" s="7"/>
      <c r="M4" s="65"/>
    </row>
    <row r="5" spans="2:13" ht="28.5" customHeight="1" thickTop="1" x14ac:dyDescent="0.25">
      <c r="B5" s="78"/>
      <c r="C5" s="241" t="s">
        <v>138</v>
      </c>
      <c r="D5" s="243" t="s">
        <v>139</v>
      </c>
      <c r="E5" s="243" t="s">
        <v>1</v>
      </c>
      <c r="F5" s="243" t="s">
        <v>28</v>
      </c>
      <c r="G5" s="255" t="s">
        <v>0</v>
      </c>
      <c r="H5" s="253" t="s">
        <v>158</v>
      </c>
      <c r="I5" s="251" t="s">
        <v>159</v>
      </c>
      <c r="J5" s="247" t="s">
        <v>140</v>
      </c>
      <c r="K5" s="249" t="s">
        <v>141</v>
      </c>
      <c r="L5" s="245" t="s">
        <v>142</v>
      </c>
      <c r="M5" s="65"/>
    </row>
    <row r="6" spans="2:13" ht="36" customHeight="1" thickBot="1" x14ac:dyDescent="0.3">
      <c r="B6" s="79"/>
      <c r="C6" s="242"/>
      <c r="D6" s="244"/>
      <c r="E6" s="244"/>
      <c r="F6" s="244"/>
      <c r="G6" s="256"/>
      <c r="H6" s="254"/>
      <c r="I6" s="252"/>
      <c r="J6" s="248"/>
      <c r="K6" s="250"/>
      <c r="L6" s="246"/>
      <c r="M6" s="65"/>
    </row>
    <row r="7" spans="2:13" ht="34.5" customHeight="1" thickTop="1" thickBot="1" x14ac:dyDescent="0.3">
      <c r="B7" s="236"/>
      <c r="C7" s="239" t="s">
        <v>41</v>
      </c>
      <c r="D7" s="237" t="s">
        <v>38</v>
      </c>
      <c r="E7" s="100" t="s">
        <v>42</v>
      </c>
      <c r="F7" s="108">
        <f>+Autodiagnóstico!J10</f>
        <v>100</v>
      </c>
      <c r="G7" s="110"/>
      <c r="H7" s="111" t="s">
        <v>74</v>
      </c>
      <c r="I7" s="112" t="s">
        <v>97</v>
      </c>
      <c r="J7" s="156" t="s">
        <v>188</v>
      </c>
      <c r="K7" s="161" t="s">
        <v>206</v>
      </c>
      <c r="L7" s="123"/>
      <c r="M7" s="65"/>
    </row>
    <row r="8" spans="2:13" ht="92.25" customHeight="1" thickTop="1" thickBot="1" x14ac:dyDescent="0.3">
      <c r="B8" s="236"/>
      <c r="C8" s="240"/>
      <c r="D8" s="238"/>
      <c r="E8" s="99" t="s">
        <v>44</v>
      </c>
      <c r="F8" s="109">
        <f>+Autodiagnóstico!J11</f>
        <v>100</v>
      </c>
      <c r="G8" s="113"/>
      <c r="H8" s="114" t="s">
        <v>75</v>
      </c>
      <c r="I8" s="115" t="s">
        <v>97</v>
      </c>
      <c r="J8" s="157" t="s">
        <v>193</v>
      </c>
      <c r="K8" s="161" t="s">
        <v>206</v>
      </c>
      <c r="L8" s="124"/>
      <c r="M8" s="65"/>
    </row>
    <row r="9" spans="2:13" ht="35.25" customHeight="1" thickTop="1" thickBot="1" x14ac:dyDescent="0.3">
      <c r="B9" s="236"/>
      <c r="C9" s="240"/>
      <c r="D9" s="238"/>
      <c r="E9" s="99" t="s">
        <v>45</v>
      </c>
      <c r="F9" s="109">
        <f>+Autodiagnóstico!J12</f>
        <v>100</v>
      </c>
      <c r="G9" s="113"/>
      <c r="H9" s="114"/>
      <c r="I9" s="115" t="s">
        <v>97</v>
      </c>
      <c r="J9" s="157" t="s">
        <v>189</v>
      </c>
      <c r="K9" s="161" t="s">
        <v>206</v>
      </c>
      <c r="L9" s="124"/>
      <c r="M9" s="65"/>
    </row>
    <row r="10" spans="2:13" ht="84.75" customHeight="1" thickTop="1" thickBot="1" x14ac:dyDescent="0.3">
      <c r="B10" s="236"/>
      <c r="C10" s="240"/>
      <c r="D10" s="238"/>
      <c r="E10" s="99" t="s">
        <v>70</v>
      </c>
      <c r="F10" s="109">
        <f>+Autodiagnóstico!J13</f>
        <v>100</v>
      </c>
      <c r="G10" s="113" t="s">
        <v>77</v>
      </c>
      <c r="H10" s="114" t="s">
        <v>76</v>
      </c>
      <c r="I10" s="115" t="s">
        <v>97</v>
      </c>
      <c r="J10" s="157" t="s">
        <v>190</v>
      </c>
      <c r="K10" s="161" t="s">
        <v>206</v>
      </c>
      <c r="L10" s="124"/>
      <c r="M10" s="65"/>
    </row>
    <row r="11" spans="2:13" ht="47.25" customHeight="1" thickTop="1" thickBot="1" x14ac:dyDescent="0.3">
      <c r="B11" s="236"/>
      <c r="C11" s="240"/>
      <c r="D11" s="238"/>
      <c r="E11" s="99" t="s">
        <v>71</v>
      </c>
      <c r="F11" s="109">
        <f>+Autodiagnóstico!J14</f>
        <v>100</v>
      </c>
      <c r="G11" s="113" t="s">
        <v>79</v>
      </c>
      <c r="H11" s="114" t="s">
        <v>78</v>
      </c>
      <c r="I11" s="115" t="s">
        <v>97</v>
      </c>
      <c r="J11" s="157" t="s">
        <v>191</v>
      </c>
      <c r="K11" s="161" t="s">
        <v>206</v>
      </c>
      <c r="L11" s="124"/>
      <c r="M11" s="65"/>
    </row>
    <row r="12" spans="2:13" ht="78" thickTop="1" thickBot="1" x14ac:dyDescent="0.3">
      <c r="B12" s="236"/>
      <c r="C12" s="240"/>
      <c r="D12" s="238"/>
      <c r="E12" s="104" t="s">
        <v>64</v>
      </c>
      <c r="F12" s="109">
        <f>+Autodiagnóstico!J15</f>
        <v>90</v>
      </c>
      <c r="G12" s="120" t="s">
        <v>84</v>
      </c>
      <c r="H12" s="121" t="s">
        <v>80</v>
      </c>
      <c r="I12" s="122" t="s">
        <v>97</v>
      </c>
      <c r="J12" s="158" t="s">
        <v>192</v>
      </c>
      <c r="K12" s="161" t="s">
        <v>206</v>
      </c>
      <c r="L12" s="125"/>
      <c r="M12" s="65"/>
    </row>
    <row r="13" spans="2:13" ht="41.25" customHeight="1" thickTop="1" thickBot="1" x14ac:dyDescent="0.3">
      <c r="B13" s="236"/>
      <c r="C13" s="240"/>
      <c r="D13" s="238" t="s">
        <v>39</v>
      </c>
      <c r="E13" s="128" t="s">
        <v>63</v>
      </c>
      <c r="F13" s="109">
        <f>+Autodiagnóstico!J16</f>
        <v>100</v>
      </c>
      <c r="G13" s="129"/>
      <c r="H13" s="130" t="s">
        <v>81</v>
      </c>
      <c r="I13" s="131" t="s">
        <v>97</v>
      </c>
      <c r="J13" s="159" t="s">
        <v>201</v>
      </c>
      <c r="K13" s="161" t="s">
        <v>206</v>
      </c>
      <c r="L13" s="132"/>
      <c r="M13" s="65"/>
    </row>
    <row r="14" spans="2:13" ht="49.5" customHeight="1" thickTop="1" thickBot="1" x14ac:dyDescent="0.3">
      <c r="B14" s="236"/>
      <c r="C14" s="240"/>
      <c r="D14" s="238"/>
      <c r="E14" s="101" t="s">
        <v>46</v>
      </c>
      <c r="F14" s="109">
        <f>+Autodiagnóstico!J17</f>
        <v>90</v>
      </c>
      <c r="G14" s="113"/>
      <c r="H14" s="114" t="s">
        <v>82</v>
      </c>
      <c r="I14" s="115" t="s">
        <v>97</v>
      </c>
      <c r="J14" s="157" t="s">
        <v>194</v>
      </c>
      <c r="K14" s="161" t="s">
        <v>206</v>
      </c>
      <c r="L14" s="124"/>
      <c r="M14" s="65"/>
    </row>
    <row r="15" spans="2:13" ht="51.75" customHeight="1" thickTop="1" thickBot="1" x14ac:dyDescent="0.3">
      <c r="B15" s="236"/>
      <c r="C15" s="240"/>
      <c r="D15" s="238"/>
      <c r="E15" s="102" t="s">
        <v>47</v>
      </c>
      <c r="F15" s="109">
        <f>+Autodiagnóstico!J18</f>
        <v>100</v>
      </c>
      <c r="G15" s="113"/>
      <c r="H15" s="114" t="s">
        <v>83</v>
      </c>
      <c r="I15" s="115" t="s">
        <v>97</v>
      </c>
      <c r="J15" s="158" t="s">
        <v>202</v>
      </c>
      <c r="K15" s="161" t="s">
        <v>206</v>
      </c>
      <c r="L15" s="124"/>
      <c r="M15" s="65"/>
    </row>
    <row r="16" spans="2:13" ht="138" customHeight="1" thickTop="1" thickBot="1" x14ac:dyDescent="0.3">
      <c r="B16" s="236"/>
      <c r="C16" s="240"/>
      <c r="D16" s="238"/>
      <c r="E16" s="99" t="s">
        <v>64</v>
      </c>
      <c r="F16" s="109">
        <f>+Autodiagnóstico!J19</f>
        <v>90</v>
      </c>
      <c r="G16" s="113" t="s">
        <v>84</v>
      </c>
      <c r="H16" s="114" t="s">
        <v>85</v>
      </c>
      <c r="I16" s="115" t="s">
        <v>97</v>
      </c>
      <c r="J16" s="158" t="s">
        <v>203</v>
      </c>
      <c r="K16" s="161" t="s">
        <v>206</v>
      </c>
      <c r="L16" s="124"/>
      <c r="M16" s="65"/>
    </row>
    <row r="17" spans="2:13" ht="78" thickTop="1" thickBot="1" x14ac:dyDescent="0.3">
      <c r="B17" s="236"/>
      <c r="C17" s="240"/>
      <c r="D17" s="238"/>
      <c r="E17" s="99" t="s">
        <v>65</v>
      </c>
      <c r="F17" s="109">
        <f>+Autodiagnóstico!J20</f>
        <v>90</v>
      </c>
      <c r="G17" s="113" t="s">
        <v>84</v>
      </c>
      <c r="H17" s="114" t="s">
        <v>85</v>
      </c>
      <c r="I17" s="115" t="s">
        <v>97</v>
      </c>
      <c r="J17" s="157" t="s">
        <v>204</v>
      </c>
      <c r="K17" s="161" t="s">
        <v>206</v>
      </c>
      <c r="L17" s="124"/>
      <c r="M17" s="65"/>
    </row>
    <row r="18" spans="2:13" ht="78" thickTop="1" thickBot="1" x14ac:dyDescent="0.3">
      <c r="B18" s="236"/>
      <c r="C18" s="240"/>
      <c r="D18" s="238"/>
      <c r="E18" s="99" t="s">
        <v>48</v>
      </c>
      <c r="F18" s="109">
        <f>+Autodiagnóstico!J21</f>
        <v>100</v>
      </c>
      <c r="G18" s="113"/>
      <c r="H18" s="114" t="s">
        <v>86</v>
      </c>
      <c r="I18" s="115" t="s">
        <v>97</v>
      </c>
      <c r="J18" s="157" t="s">
        <v>205</v>
      </c>
      <c r="K18" s="161" t="s">
        <v>206</v>
      </c>
      <c r="L18" s="124"/>
      <c r="M18" s="65"/>
    </row>
    <row r="19" spans="2:13" ht="78" thickTop="1" thickBot="1" x14ac:dyDescent="0.3">
      <c r="B19" s="236"/>
      <c r="C19" s="240"/>
      <c r="D19" s="238"/>
      <c r="E19" s="99" t="s">
        <v>49</v>
      </c>
      <c r="F19" s="109">
        <f>+Autodiagnóstico!J22</f>
        <v>100</v>
      </c>
      <c r="G19" s="113"/>
      <c r="H19" s="114" t="s">
        <v>87</v>
      </c>
      <c r="I19" s="115" t="s">
        <v>97</v>
      </c>
      <c r="J19" s="157" t="s">
        <v>205</v>
      </c>
      <c r="K19" s="161" t="s">
        <v>206</v>
      </c>
      <c r="L19" s="124"/>
      <c r="M19" s="65"/>
    </row>
    <row r="20" spans="2:13" ht="70.5" customHeight="1" thickTop="1" thickBot="1" x14ac:dyDescent="0.3">
      <c r="B20" s="236"/>
      <c r="C20" s="240"/>
      <c r="D20" s="238"/>
      <c r="E20" s="99" t="s">
        <v>50</v>
      </c>
      <c r="F20" s="109">
        <f>+Autodiagnóstico!J23</f>
        <v>90</v>
      </c>
      <c r="G20" s="113" t="s">
        <v>101</v>
      </c>
      <c r="H20" s="114" t="s">
        <v>88</v>
      </c>
      <c r="I20" s="115" t="s">
        <v>97</v>
      </c>
      <c r="J20" s="157" t="s">
        <v>195</v>
      </c>
      <c r="K20" s="161" t="s">
        <v>206</v>
      </c>
      <c r="L20" s="124"/>
      <c r="M20" s="65"/>
    </row>
    <row r="21" spans="2:13" ht="158.25" customHeight="1" thickTop="1" thickBot="1" x14ac:dyDescent="0.3">
      <c r="B21" s="236"/>
      <c r="C21" s="240"/>
      <c r="D21" s="238"/>
      <c r="E21" s="99" t="s">
        <v>105</v>
      </c>
      <c r="F21" s="109">
        <f>+Autodiagnóstico!J24</f>
        <v>100</v>
      </c>
      <c r="G21" s="116"/>
      <c r="H21" s="114" t="s">
        <v>99</v>
      </c>
      <c r="I21" s="115" t="s">
        <v>97</v>
      </c>
      <c r="J21" s="157" t="s">
        <v>208</v>
      </c>
      <c r="K21" s="161" t="s">
        <v>206</v>
      </c>
      <c r="L21" s="124"/>
      <c r="M21" s="65"/>
    </row>
    <row r="22" spans="2:13" ht="27" thickTop="1" thickBot="1" x14ac:dyDescent="0.3">
      <c r="B22" s="236"/>
      <c r="C22" s="240"/>
      <c r="D22" s="238"/>
      <c r="E22" s="99" t="s">
        <v>67</v>
      </c>
      <c r="F22" s="109">
        <f>+Autodiagnóstico!J25</f>
        <v>100</v>
      </c>
      <c r="G22" s="113"/>
      <c r="H22" s="114" t="s">
        <v>89</v>
      </c>
      <c r="I22" s="115" t="s">
        <v>97</v>
      </c>
      <c r="J22" s="157" t="s">
        <v>209</v>
      </c>
      <c r="K22" s="161" t="s">
        <v>206</v>
      </c>
      <c r="L22" s="124"/>
      <c r="M22" s="65"/>
    </row>
    <row r="23" spans="2:13" ht="39.75" thickTop="1" thickBot="1" x14ac:dyDescent="0.3">
      <c r="B23" s="236"/>
      <c r="C23" s="240"/>
      <c r="D23" s="238"/>
      <c r="E23" s="99" t="s">
        <v>51</v>
      </c>
      <c r="F23" s="109">
        <f>+Autodiagnóstico!J26</f>
        <v>90</v>
      </c>
      <c r="G23" s="113"/>
      <c r="H23" s="114" t="s">
        <v>90</v>
      </c>
      <c r="I23" s="115" t="s">
        <v>97</v>
      </c>
      <c r="J23" s="157" t="s">
        <v>196</v>
      </c>
      <c r="K23" s="161" t="s">
        <v>206</v>
      </c>
      <c r="L23" s="124"/>
      <c r="M23" s="65"/>
    </row>
    <row r="24" spans="2:13" ht="44.25" customHeight="1" thickTop="1" thickBot="1" x14ac:dyDescent="0.3">
      <c r="B24" s="236"/>
      <c r="C24" s="240"/>
      <c r="D24" s="238"/>
      <c r="E24" s="99" t="s">
        <v>56</v>
      </c>
      <c r="F24" s="109">
        <f>+Autodiagnóstico!J27</f>
        <v>90</v>
      </c>
      <c r="G24" s="113"/>
      <c r="H24" s="114" t="s">
        <v>91</v>
      </c>
      <c r="I24" s="115" t="s">
        <v>97</v>
      </c>
      <c r="J24" s="157" t="s">
        <v>196</v>
      </c>
      <c r="K24" s="161" t="s">
        <v>206</v>
      </c>
      <c r="L24" s="124"/>
      <c r="M24" s="65"/>
    </row>
    <row r="25" spans="2:13" ht="88.5" customHeight="1" thickTop="1" thickBot="1" x14ac:dyDescent="0.3">
      <c r="B25" s="236"/>
      <c r="C25" s="240"/>
      <c r="D25" s="238"/>
      <c r="E25" s="104" t="s">
        <v>68</v>
      </c>
      <c r="F25" s="109">
        <f>+Autodiagnóstico!J28</f>
        <v>90</v>
      </c>
      <c r="G25" s="120"/>
      <c r="H25" s="121" t="s">
        <v>92</v>
      </c>
      <c r="I25" s="122" t="s">
        <v>97</v>
      </c>
      <c r="J25" s="158" t="s">
        <v>210</v>
      </c>
      <c r="K25" s="161" t="s">
        <v>206</v>
      </c>
      <c r="L25" s="125"/>
      <c r="M25" s="65"/>
    </row>
    <row r="26" spans="2:13" ht="39.75" thickTop="1" thickBot="1" x14ac:dyDescent="0.3">
      <c r="B26" s="236"/>
      <c r="C26" s="240"/>
      <c r="D26" s="238" t="s">
        <v>55</v>
      </c>
      <c r="E26" s="128" t="s">
        <v>52</v>
      </c>
      <c r="F26" s="109">
        <f>+Autodiagnóstico!J29</f>
        <v>60</v>
      </c>
      <c r="G26" s="129"/>
      <c r="H26" s="130" t="s">
        <v>93</v>
      </c>
      <c r="I26" s="131" t="s">
        <v>97</v>
      </c>
      <c r="J26" s="165" t="s">
        <v>211</v>
      </c>
      <c r="K26" s="161" t="s">
        <v>206</v>
      </c>
      <c r="L26" s="132"/>
      <c r="M26" s="65"/>
    </row>
    <row r="27" spans="2:13" ht="81" customHeight="1" thickTop="1" thickBot="1" x14ac:dyDescent="0.3">
      <c r="B27" s="236"/>
      <c r="C27" s="240"/>
      <c r="D27" s="238"/>
      <c r="E27" s="99" t="s">
        <v>103</v>
      </c>
      <c r="F27" s="109">
        <f>+Autodiagnóstico!J30</f>
        <v>100</v>
      </c>
      <c r="G27" s="113"/>
      <c r="H27" s="114" t="s">
        <v>93</v>
      </c>
      <c r="I27" s="115" t="s">
        <v>97</v>
      </c>
      <c r="J27" s="157" t="s">
        <v>198</v>
      </c>
      <c r="K27" s="161" t="s">
        <v>206</v>
      </c>
      <c r="L27" s="124"/>
      <c r="M27" s="65"/>
    </row>
    <row r="28" spans="2:13" ht="103.5" thickTop="1" thickBot="1" x14ac:dyDescent="0.3">
      <c r="B28" s="236"/>
      <c r="C28" s="240"/>
      <c r="D28" s="238"/>
      <c r="E28" s="99" t="s">
        <v>106</v>
      </c>
      <c r="F28" s="109">
        <f>+Autodiagnóstico!J31</f>
        <v>60</v>
      </c>
      <c r="G28" s="113" t="s">
        <v>100</v>
      </c>
      <c r="H28" s="117" t="s">
        <v>108</v>
      </c>
      <c r="I28" s="115" t="s">
        <v>97</v>
      </c>
      <c r="J28" s="165" t="s">
        <v>211</v>
      </c>
      <c r="K28" s="161" t="s">
        <v>206</v>
      </c>
      <c r="L28" s="124"/>
      <c r="M28" s="65"/>
    </row>
    <row r="29" spans="2:13" ht="90.75" thickTop="1" thickBot="1" x14ac:dyDescent="0.3">
      <c r="B29" s="236"/>
      <c r="C29" s="240"/>
      <c r="D29" s="238"/>
      <c r="E29" s="99" t="s">
        <v>102</v>
      </c>
      <c r="F29" s="109">
        <f>+Autodiagnóstico!J32</f>
        <v>60</v>
      </c>
      <c r="G29" s="113"/>
      <c r="H29" s="118" t="s">
        <v>109</v>
      </c>
      <c r="I29" s="115" t="s">
        <v>97</v>
      </c>
      <c r="J29" s="165" t="s">
        <v>211</v>
      </c>
      <c r="K29" s="161" t="s">
        <v>206</v>
      </c>
      <c r="L29" s="124"/>
      <c r="M29" s="65"/>
    </row>
    <row r="30" spans="2:13" ht="39.75" thickTop="1" thickBot="1" x14ac:dyDescent="0.3">
      <c r="B30" s="78"/>
      <c r="C30" s="240"/>
      <c r="D30" s="238"/>
      <c r="E30" s="104" t="s">
        <v>54</v>
      </c>
      <c r="F30" s="109">
        <f>+Autodiagnóstico!J33</f>
        <v>60</v>
      </c>
      <c r="G30" s="120"/>
      <c r="H30" s="121" t="s">
        <v>93</v>
      </c>
      <c r="I30" s="122" t="s">
        <v>97</v>
      </c>
      <c r="J30" s="165" t="s">
        <v>211</v>
      </c>
      <c r="K30" s="161" t="s">
        <v>206</v>
      </c>
      <c r="L30" s="125"/>
      <c r="M30" s="65"/>
    </row>
    <row r="31" spans="2:13" ht="65.25" thickTop="1" thickBot="1" x14ac:dyDescent="0.3">
      <c r="B31" s="78"/>
      <c r="C31" s="240"/>
      <c r="D31" s="237" t="s">
        <v>40</v>
      </c>
      <c r="E31" s="100" t="s">
        <v>107</v>
      </c>
      <c r="F31" s="108">
        <f>+Autodiagnóstico!J34</f>
        <v>90</v>
      </c>
      <c r="G31" s="133" t="s">
        <v>98</v>
      </c>
      <c r="H31" s="134" t="s">
        <v>110</v>
      </c>
      <c r="I31" s="126" t="s">
        <v>97</v>
      </c>
      <c r="J31" s="160" t="s">
        <v>197</v>
      </c>
      <c r="K31" s="161" t="s">
        <v>206</v>
      </c>
      <c r="L31" s="127"/>
      <c r="M31" s="65"/>
    </row>
    <row r="32" spans="2:13" ht="36" customHeight="1" thickTop="1" thickBot="1" x14ac:dyDescent="0.3">
      <c r="B32" s="78"/>
      <c r="C32" s="240"/>
      <c r="D32" s="238"/>
      <c r="E32" s="99" t="s">
        <v>58</v>
      </c>
      <c r="F32" s="109">
        <f>+Autodiagnóstico!J35</f>
        <v>100</v>
      </c>
      <c r="G32" s="119"/>
      <c r="H32" s="114" t="s">
        <v>94</v>
      </c>
      <c r="I32" s="115" t="s">
        <v>97</v>
      </c>
      <c r="J32" s="157" t="s">
        <v>200</v>
      </c>
      <c r="K32" s="161" t="s">
        <v>206</v>
      </c>
      <c r="L32" s="124"/>
      <c r="M32" s="65"/>
    </row>
    <row r="33" spans="2:13" ht="46.5" customHeight="1" thickTop="1" thickBot="1" x14ac:dyDescent="0.3">
      <c r="B33" s="78"/>
      <c r="C33" s="240"/>
      <c r="D33" s="238"/>
      <c r="E33" s="103" t="s">
        <v>69</v>
      </c>
      <c r="F33" s="109">
        <f>+Autodiagnóstico!J36</f>
        <v>100</v>
      </c>
      <c r="G33" s="113"/>
      <c r="H33" s="114" t="s">
        <v>95</v>
      </c>
      <c r="I33" s="115" t="s">
        <v>97</v>
      </c>
      <c r="J33" s="157" t="s">
        <v>199</v>
      </c>
      <c r="K33" s="161" t="s">
        <v>206</v>
      </c>
      <c r="L33" s="124"/>
      <c r="M33" s="65"/>
    </row>
    <row r="34" spans="2:13" ht="59.25" customHeight="1" thickTop="1" x14ac:dyDescent="0.25">
      <c r="B34" s="78"/>
      <c r="C34" s="240"/>
      <c r="D34" s="238"/>
      <c r="E34" s="105" t="s">
        <v>59</v>
      </c>
      <c r="F34" s="109">
        <f>+Autodiagnóstico!J37</f>
        <v>100</v>
      </c>
      <c r="G34" s="120"/>
      <c r="H34" s="121" t="s">
        <v>96</v>
      </c>
      <c r="I34" s="122" t="s">
        <v>97</v>
      </c>
      <c r="J34" s="158" t="s">
        <v>207</v>
      </c>
      <c r="K34" s="161" t="s">
        <v>206</v>
      </c>
      <c r="L34" s="125"/>
      <c r="M34" s="65"/>
    </row>
    <row r="35" spans="2:13" ht="20.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row r="46" spans="2:13" hidden="1" x14ac:dyDescent="0.25"/>
    <row r="47" spans="2:13" hidden="1" x14ac:dyDescent="0.25"/>
    <row r="48" spans="2:13" hidden="1" x14ac:dyDescent="0.25"/>
    <row r="49" hidden="1" x14ac:dyDescent="0.25"/>
    <row r="50" hidden="1" x14ac:dyDescent="0.25"/>
  </sheetData>
  <protectedRanges>
    <protectedRange sqref="J7:L25 J27:L27 J31:L34 K26:L26 K28:L30" name="Planeacion"/>
    <protectedRange sqref="J26" name="Simulado"/>
    <protectedRange sqref="J28" name="Simulado_1"/>
    <protectedRange sqref="J29" name="Simulado_2"/>
    <protectedRange sqref="J30" name="Simulado_3"/>
  </protectedRanges>
  <mergeCells count="17">
    <mergeCell ref="C3:L3"/>
    <mergeCell ref="C5:C6"/>
    <mergeCell ref="D5:D6"/>
    <mergeCell ref="E5:E6"/>
    <mergeCell ref="L5:L6"/>
    <mergeCell ref="J5:J6"/>
    <mergeCell ref="K5:K6"/>
    <mergeCell ref="I5:I6"/>
    <mergeCell ref="H5:H6"/>
    <mergeCell ref="G5:G6"/>
    <mergeCell ref="F5:F6"/>
    <mergeCell ref="B7:B29"/>
    <mergeCell ref="D7:D12"/>
    <mergeCell ref="C7:C34"/>
    <mergeCell ref="D13:D25"/>
    <mergeCell ref="D26:D30"/>
    <mergeCell ref="D31:D34"/>
  </mergeCells>
  <conditionalFormatting sqref="F7:F34">
    <cfRule type="cellIs" dxfId="8" priority="5" operator="between">
      <formula>81</formula>
      <formula>100</formula>
    </cfRule>
    <cfRule type="cellIs" dxfId="7" priority="6" operator="between">
      <formula>61</formula>
      <formula>80</formula>
    </cfRule>
    <cfRule type="cellIs" dxfId="6" priority="7" operator="between">
      <formula>41</formula>
      <formula>60</formula>
    </cfRule>
    <cfRule type="cellIs" dxfId="5" priority="8" operator="between">
      <formula>21</formula>
      <formula>40</formula>
    </cfRule>
    <cfRule type="cellIs" dxfId="4" priority="9" operator="between">
      <formula>1</formula>
      <formula>20</formula>
    </cfRule>
  </conditionalFormatting>
  <conditionalFormatting sqref="J7:L7 J8:J25 J27 J31:J34 L8:L34">
    <cfRule type="expression" dxfId="3" priority="45">
      <formula>$F$7:$F$29&gt;80</formula>
    </cfRule>
  </conditionalFormatting>
  <conditionalFormatting sqref="K8:K26">
    <cfRule type="expression" dxfId="2" priority="3">
      <formula>$F$7:$F$29&gt;80</formula>
    </cfRule>
  </conditionalFormatting>
  <conditionalFormatting sqref="K27:K30">
    <cfRule type="expression" dxfId="1" priority="2">
      <formula>$F$7:$F$29&gt;80</formula>
    </cfRule>
  </conditionalFormatting>
  <conditionalFormatting sqref="K31:K34">
    <cfRule type="expression" dxfId="0" priority="1">
      <formula>$F$7:$F$29&gt;80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2021-04-09T16:47:04Z</dcterms:modified>
</cp:coreProperties>
</file>