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V TRIMESTRE 2023\"/>
    </mc:Choice>
  </mc:AlternateContent>
  <bookViews>
    <workbookView xWindow="0" yWindow="0" windowWidth="24000" windowHeight="9645"/>
  </bookViews>
  <sheets>
    <sheet name="RELACIÓ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PROYECTOS'!$B$2:$D$200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8" i="1" l="1"/>
  <c r="D196" i="1"/>
  <c r="D192" i="1"/>
  <c r="D189" i="1"/>
  <c r="D184" i="1"/>
  <c r="D183" i="1" s="1"/>
  <c r="D181" i="1"/>
  <c r="D174" i="1"/>
  <c r="D142" i="1"/>
  <c r="D120" i="1"/>
  <c r="D118" i="1"/>
  <c r="D117" i="1" s="1"/>
  <c r="D102" i="1"/>
  <c r="D101" i="1" s="1"/>
  <c r="D93" i="1"/>
  <c r="D62" i="1"/>
  <c r="D59" i="1"/>
  <c r="D35" i="1"/>
  <c r="D23" i="1"/>
  <c r="D19" i="1"/>
  <c r="D18" i="1" s="1"/>
  <c r="D10" i="1"/>
  <c r="D9" i="1" s="1"/>
  <c r="A11" i="1"/>
  <c r="A12" i="1" s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7" i="1" s="1"/>
  <c r="A48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3" i="1" s="1"/>
  <c r="A64" i="1" s="1"/>
  <c r="A67" i="1" s="1"/>
  <c r="A68" i="1" s="1"/>
  <c r="A69" i="1" s="1"/>
  <c r="A70" i="1" s="1"/>
  <c r="A73" i="1" s="1"/>
  <c r="A74" i="1" s="1"/>
  <c r="A75" i="1" s="1"/>
  <c r="A76" i="1" s="1"/>
  <c r="A77" i="1" s="1"/>
  <c r="A78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3" i="1" s="1"/>
  <c r="A104" i="1" s="1"/>
  <c r="A105" i="1" s="1"/>
  <c r="A106" i="1" s="1"/>
  <c r="A109" i="1" s="1"/>
  <c r="A110" i="1" s="1"/>
  <c r="A111" i="1" s="1"/>
  <c r="A112" i="1" s="1"/>
  <c r="A113" i="1" s="1"/>
  <c r="A114" i="1" s="1"/>
  <c r="A115" i="1" s="1"/>
  <c r="A116" i="1" s="1"/>
  <c r="A118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40" i="1" s="1"/>
  <c r="A141" i="1" s="1"/>
  <c r="A143" i="1" s="1"/>
  <c r="A144" i="1" s="1"/>
  <c r="A145" i="1" s="1"/>
  <c r="A146" i="1" s="1"/>
  <c r="A147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5" i="1" s="1"/>
  <c r="A176" i="1" s="1"/>
  <c r="A177" i="1" s="1"/>
  <c r="A179" i="1" s="1"/>
  <c r="A180" i="1" s="1"/>
  <c r="A182" i="1" s="1"/>
  <c r="A185" i="1" s="1"/>
  <c r="A186" i="1" s="1"/>
  <c r="A187" i="1" s="1"/>
  <c r="A190" i="1" s="1"/>
  <c r="A191" i="1" s="1"/>
  <c r="A193" i="1" s="1"/>
  <c r="A194" i="1" s="1"/>
  <c r="A195" i="1" s="1"/>
  <c r="A197" i="1" s="1"/>
  <c r="A200" i="1" s="1"/>
  <c r="D31" i="1" l="1"/>
  <c r="D22" i="1" s="1"/>
  <c r="D80" i="1"/>
  <c r="D79" i="1" s="1"/>
  <c r="D149" i="1"/>
  <c r="D45" i="1"/>
  <c r="D148" i="1"/>
  <c r="D108" i="1"/>
  <c r="D107" i="1" s="1"/>
  <c r="D178" i="1"/>
  <c r="D173" i="1" s="1"/>
  <c r="D72" i="1"/>
  <c r="D71" i="1" s="1"/>
  <c r="D4" i="1"/>
  <c r="D3" i="1" s="1"/>
  <c r="D50" i="1"/>
  <c r="D49" i="1" s="1"/>
  <c r="D66" i="1"/>
  <c r="D65" i="1" s="1"/>
  <c r="D188" i="1"/>
  <c r="D139" i="1"/>
  <c r="D199" i="1"/>
  <c r="D119" i="1" l="1"/>
  <c r="D201" i="1" l="1"/>
</calcChain>
</file>

<file path=xl/sharedStrings.xml><?xml version="1.0" encoding="utf-8"?>
<sst xmlns="http://schemas.openxmlformats.org/spreadsheetml/2006/main" count="206" uniqueCount="181">
  <si>
    <t>Número</t>
  </si>
  <si>
    <t>CÓDIGO BPIN</t>
  </si>
  <si>
    <t>NOMBRE DEL PROYECTO</t>
  </si>
  <si>
    <t>PRESUPUESTO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</si>
  <si>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</si>
  <si>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</si>
  <si>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</si>
  <si>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</si>
  <si>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</si>
  <si>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</si>
  <si>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</si>
  <si>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</si>
  <si>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</si>
  <si>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</si>
  <si>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</si>
  <si>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</si>
  <si>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</si>
  <si>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</si>
  <si>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</si>
  <si>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</si>
  <si>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</si>
  <si>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</si>
  <si>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</si>
  <si>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</si>
  <si>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</si>
  <si>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</si>
  <si>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</si>
  <si>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</si>
  <si>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</si>
  <si>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</si>
  <si>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</si>
  <si>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</si>
  <si>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</si>
  <si>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</si>
  <si>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</si>
  <si>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</si>
  <si>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</si>
  <si>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</si>
  <si>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</si>
  <si>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</si>
  <si>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</si>
  <si>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</si>
  <si>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</si>
  <si>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</si>
  <si>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</si>
  <si>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</si>
  <si>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</si>
  <si>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</si>
  <si>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</si>
  <si>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</si>
  <si>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</si>
  <si>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</si>
  <si>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</si>
  <si>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</si>
  <si>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</si>
  <si>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</si>
  <si>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</si>
  <si>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</si>
  <si>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</si>
  <si>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</si>
  <si>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</si>
  <si>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</si>
  <si>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</si>
  <si>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</si>
  <si>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</si>
  <si>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</si>
  <si>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</si>
  <si>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</si>
  <si>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</si>
  <si>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</si>
  <si>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</si>
  <si>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</si>
  <si>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</si>
  <si>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</si>
  <si>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</si>
  <si>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</si>
  <si>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</si>
  <si>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</si>
  <si>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</si>
  <si>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</si>
  <si>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</si>
  <si>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</si>
  <si>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</si>
  <si>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</si>
  <si>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</si>
  <si>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</si>
  <si>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</si>
  <si>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</si>
  <si>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</si>
  <si>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</si>
  <si>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</si>
  <si>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</si>
  <si>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</si>
  <si>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</si>
  <si>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</si>
  <si>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</si>
  <si>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</si>
  <si>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</si>
  <si>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</si>
  <si>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</si>
  <si>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</si>
  <si>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</si>
  <si>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</si>
  <si>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</si>
  <si>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</si>
  <si>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</si>
  <si>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</si>
  <si>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</si>
  <si>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</si>
  <si>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</si>
  <si>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</si>
  <si>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</si>
  <si>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</si>
  <si>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</si>
  <si>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</si>
  <si>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</si>
  <si>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</si>
  <si>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</si>
  <si>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</si>
  <si>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</si>
  <si>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</si>
  <si>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</si>
  <si>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</si>
  <si>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</si>
  <si>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</si>
  <si>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</si>
  <si>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</si>
  <si>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</si>
  <si>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</si>
  <si>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</si>
  <si>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</si>
  <si>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</si>
  <si>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</si>
  <si>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</si>
  <si>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</si>
  <si>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</si>
  <si>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</si>
  <si>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</si>
  <si>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</si>
  <si>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</si>
  <si>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</si>
  <si>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</si>
  <si>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</si>
  <si>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</si>
  <si>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</si>
  <si>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</si>
  <si>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</si>
  <si>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</si>
  <si>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</si>
  <si>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</si>
  <si>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</si>
  <si>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</si>
  <si>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</si>
  <si>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</si>
  <si>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</si>
  <si>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</si>
  <si>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</si>
  <si>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</si>
  <si>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</si>
  <si>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</si>
  <si>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</si>
  <si>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</si>
  <si>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</si>
  <si>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</si>
  <si>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</si>
  <si>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</si>
  <si>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</si>
  <si>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</si>
  <si>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</si>
  <si>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</si>
  <si>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</si>
  <si>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</si>
  <si>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</si>
  <si>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</si>
  <si>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</si>
  <si>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</si>
  <si>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</si>
  <si>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</si>
  <si>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</si>
  <si>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</si>
  <si>
    <t>PLAN DE DESARROLLO 2020-2023 "TÚ Y YO SOMOS QUINDIO"
RELACIÓN PROYECTOS DE INVERSION  
PROYECCIÓN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</si>
</sst>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7" formatCode="_ [$€-2]\ * #,##0.00_ ;_ [$€-2]\ * \-#,##0.00_ ;_ [$€-2]\ * &quot;-&quot;??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83">
    <xf numFmtId="164" fontId="0" fillId="0" borderId="0" xfId="0"/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4" fontId="2" fillId="4" borderId="11" xfId="0" applyFont="1" applyFill="1" applyBorder="1" applyAlignment="1">
      <alignment horizontal="left" vertical="center" wrapText="1"/>
    </xf>
    <xf numFmtId="164" fontId="2" fillId="4" borderId="12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1" fontId="5" fillId="5" borderId="13" xfId="1" applyNumberFormat="1" applyFont="1" applyFill="1" applyBorder="1" applyAlignment="1">
      <alignment horizontal="center" vertical="center" wrapText="1"/>
    </xf>
    <xf numFmtId="164" fontId="5" fillId="5" borderId="13" xfId="0" applyFont="1" applyFill="1" applyBorder="1" applyAlignment="1">
      <alignment horizontal="justify" vertical="center" wrapText="1"/>
    </xf>
    <xf numFmtId="0" fontId="3" fillId="0" borderId="14" xfId="0" applyNumberFormat="1" applyFont="1" applyBorder="1" applyAlignment="1">
      <alignment horizontal="center" vertical="center"/>
    </xf>
    <xf numFmtId="1" fontId="5" fillId="5" borderId="9" xfId="1" applyNumberFormat="1" applyFont="1" applyFill="1" applyBorder="1" applyAlignment="1">
      <alignment horizontal="center" vertical="center" wrapText="1"/>
    </xf>
    <xf numFmtId="164" fontId="5" fillId="5" borderId="9" xfId="0" applyFont="1" applyFill="1" applyBorder="1" applyAlignment="1">
      <alignment horizontal="justify" vertical="center" wrapText="1"/>
    </xf>
    <xf numFmtId="1" fontId="5" fillId="0" borderId="9" xfId="1" applyNumberFormat="1" applyFont="1" applyBorder="1" applyAlignment="1">
      <alignment horizontal="center" vertical="center" wrapText="1"/>
    </xf>
    <xf numFmtId="164" fontId="5" fillId="0" borderId="9" xfId="0" applyFont="1" applyBorder="1" applyAlignment="1">
      <alignment horizontal="justify" vertical="center" wrapText="1"/>
    </xf>
    <xf numFmtId="0" fontId="3" fillId="0" borderId="15" xfId="0" applyNumberFormat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 wrapText="1"/>
    </xf>
    <xf numFmtId="164" fontId="5" fillId="0" borderId="17" xfId="0" applyFont="1" applyBorder="1" applyAlignment="1">
      <alignment horizontal="justify" vertical="center" wrapText="1"/>
    </xf>
    <xf numFmtId="164" fontId="2" fillId="3" borderId="18" xfId="0" applyFont="1" applyFill="1" applyBorder="1" applyAlignment="1">
      <alignment horizontal="center" vertical="center" wrapText="1"/>
    </xf>
    <xf numFmtId="164" fontId="2" fillId="3" borderId="19" xfId="0" applyFont="1" applyFill="1" applyBorder="1" applyAlignment="1">
      <alignment horizontal="center" vertical="center" wrapText="1"/>
    </xf>
    <xf numFmtId="164" fontId="2" fillId="3" borderId="20" xfId="0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1" fontId="5" fillId="0" borderId="6" xfId="1" applyNumberFormat="1" applyFont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justify" vertical="center" wrapText="1"/>
    </xf>
    <xf numFmtId="43" fontId="2" fillId="3" borderId="3" xfId="1" applyFont="1" applyFill="1" applyBorder="1" applyAlignment="1">
      <alignment vertical="center"/>
    </xf>
    <xf numFmtId="164" fontId="5" fillId="0" borderId="13" xfId="0" applyFont="1" applyBorder="1" applyAlignment="1">
      <alignment horizontal="justify" vertical="center" wrapText="1"/>
    </xf>
    <xf numFmtId="0" fontId="3" fillId="0" borderId="22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justify" vertical="center" wrapText="1"/>
    </xf>
    <xf numFmtId="164" fontId="2" fillId="4" borderId="23" xfId="0" applyFont="1" applyFill="1" applyBorder="1" applyAlignment="1">
      <alignment horizontal="left" vertical="center" wrapText="1"/>
    </xf>
    <xf numFmtId="164" fontId="2" fillId="4" borderId="24" xfId="0" applyFont="1" applyFill="1" applyBorder="1" applyAlignment="1">
      <alignment horizontal="left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164" fontId="2" fillId="4" borderId="9" xfId="0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justify" vertical="center" wrapText="1"/>
    </xf>
    <xf numFmtId="1" fontId="5" fillId="0" borderId="25" xfId="1" applyNumberFormat="1" applyFont="1" applyBorder="1" applyAlignment="1">
      <alignment horizontal="center" vertical="center" wrapText="1"/>
    </xf>
    <xf numFmtId="164" fontId="5" fillId="5" borderId="26" xfId="0" applyFont="1" applyFill="1" applyBorder="1" applyAlignment="1">
      <alignment horizontal="justify" vertical="center" wrapText="1"/>
    </xf>
    <xf numFmtId="1" fontId="5" fillId="0" borderId="27" xfId="1" applyNumberFormat="1" applyFont="1" applyBorder="1" applyAlignment="1">
      <alignment horizontal="center" vertical="center" wrapText="1"/>
    </xf>
    <xf numFmtId="164" fontId="5" fillId="0" borderId="28" xfId="0" applyFont="1" applyBorder="1" applyAlignment="1">
      <alignment horizontal="justify" vertical="center" wrapText="1"/>
    </xf>
    <xf numFmtId="164" fontId="5" fillId="5" borderId="28" xfId="0" applyFont="1" applyFill="1" applyBorder="1" applyAlignment="1">
      <alignment horizontal="justify" vertical="center" wrapText="1"/>
    </xf>
    <xf numFmtId="1" fontId="5" fillId="0" borderId="29" xfId="1" applyNumberFormat="1" applyFont="1" applyBorder="1" applyAlignment="1">
      <alignment horizontal="center" vertical="center" wrapText="1"/>
    </xf>
    <xf numFmtId="164" fontId="5" fillId="5" borderId="30" xfId="0" applyFont="1" applyFill="1" applyBorder="1" applyAlignment="1">
      <alignment horizontal="justify" vertical="center" wrapText="1"/>
    </xf>
    <xf numFmtId="164" fontId="5" fillId="0" borderId="26" xfId="0" applyFont="1" applyBorder="1" applyAlignment="1">
      <alignment horizontal="justify" vertical="center" wrapText="1"/>
    </xf>
    <xf numFmtId="164" fontId="5" fillId="0" borderId="30" xfId="0" applyFont="1" applyBorder="1" applyAlignment="1">
      <alignment horizontal="justify" vertical="center" wrapText="1"/>
    </xf>
    <xf numFmtId="0" fontId="3" fillId="0" borderId="31" xfId="0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 wrapText="1"/>
    </xf>
    <xf numFmtId="164" fontId="5" fillId="0" borderId="27" xfId="0" applyFont="1" applyBorder="1" applyAlignment="1">
      <alignment horizontal="justify" vertical="center" wrapText="1"/>
    </xf>
    <xf numFmtId="164" fontId="5" fillId="0" borderId="29" xfId="0" applyFont="1" applyBorder="1" applyAlignment="1">
      <alignment horizontal="justify" vertical="center" wrapText="1"/>
    </xf>
    <xf numFmtId="164" fontId="2" fillId="4" borderId="13" xfId="0" applyFont="1" applyFill="1" applyBorder="1" applyAlignment="1">
      <alignment horizontal="left" vertical="center" wrapText="1"/>
    </xf>
    <xf numFmtId="164" fontId="5" fillId="0" borderId="33" xfId="0" applyFont="1" applyBorder="1" applyAlignment="1">
      <alignment horizontal="justify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34" xfId="0" applyFont="1" applyFill="1" applyBorder="1" applyAlignment="1">
      <alignment horizontal="center" vertical="center" wrapText="1"/>
    </xf>
    <xf numFmtId="43" fontId="2" fillId="6" borderId="35" xfId="1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/>
    </xf>
    <xf numFmtId="43" fontId="6" fillId="0" borderId="0" xfId="1" applyFont="1"/>
    <xf numFmtId="43" fontId="3" fillId="0" borderId="0" xfId="1" applyFont="1"/>
    <xf numFmtId="164" fontId="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top"/>
    </xf>
    <xf numFmtId="164" fontId="8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/>
    </xf>
    <xf numFmtId="43" fontId="2" fillId="3" borderId="3" xfId="1" applyFont="1" applyFill="1" applyBorder="1" applyAlignment="1">
      <alignment vertical="center" wrapText="1"/>
    </xf>
    <xf numFmtId="43" fontId="2" fillId="4" borderId="36" xfId="1" applyFont="1" applyFill="1" applyBorder="1" applyAlignment="1">
      <alignment vertical="center" wrapText="1"/>
    </xf>
    <xf numFmtId="43" fontId="5" fillId="0" borderId="37" xfId="1" applyFont="1" applyBorder="1" applyAlignment="1">
      <alignment vertical="center"/>
    </xf>
    <xf numFmtId="43" fontId="5" fillId="0" borderId="38" xfId="1" applyFont="1" applyBorder="1" applyAlignment="1">
      <alignment vertical="center"/>
    </xf>
    <xf numFmtId="43" fontId="5" fillId="0" borderId="37" xfId="1" applyFont="1" applyFill="1" applyBorder="1" applyAlignment="1">
      <alignment vertical="center"/>
    </xf>
    <xf numFmtId="43" fontId="2" fillId="4" borderId="39" xfId="1" applyFont="1" applyFill="1" applyBorder="1" applyAlignment="1">
      <alignment vertical="center" wrapText="1"/>
    </xf>
    <xf numFmtId="43" fontId="5" fillId="0" borderId="38" xfId="1" applyFont="1" applyFill="1" applyBorder="1" applyAlignment="1">
      <alignment vertical="center"/>
    </xf>
    <xf numFmtId="43" fontId="2" fillId="4" borderId="40" xfId="1" applyFont="1" applyFill="1" applyBorder="1" applyAlignment="1">
      <alignment vertical="center" wrapText="1"/>
    </xf>
    <xf numFmtId="43" fontId="5" fillId="0" borderId="41" xfId="1" applyFont="1" applyFill="1" applyBorder="1" applyAlignment="1">
      <alignment vertical="center"/>
    </xf>
    <xf numFmtId="43" fontId="5" fillId="0" borderId="41" xfId="1" applyFont="1" applyBorder="1" applyAlignment="1">
      <alignment vertical="center"/>
    </xf>
    <xf numFmtId="43" fontId="5" fillId="0" borderId="42" xfId="1" applyFont="1" applyBorder="1" applyAlignment="1">
      <alignment vertical="center"/>
    </xf>
    <xf numFmtId="43" fontId="5" fillId="0" borderId="39" xfId="1" applyFont="1" applyBorder="1" applyAlignment="1">
      <alignment vertical="center"/>
    </xf>
    <xf numFmtId="43" fontId="5" fillId="0" borderId="43" xfId="1" applyFont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2023/Sgto%20PDD%202023/Sgto%20noviembre%202023/F-PLA-43%20SGTO%20POAI%202023%20NOV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3 NOV-DIC"/>
      <sheetName val="RESUMEN PROGRAMAS"/>
      <sheetName val="FUENTES POR UNIDAD"/>
      <sheetName val="LÍNEA ESTRATEGICA"/>
      <sheetName val="RELACIÓN PROYECTOS"/>
      <sheetName val="CONSOLIDADO UNIDADES"/>
    </sheetNames>
    <sheetDataSet>
      <sheetData sheetId="0">
        <row r="173">
          <cell r="BF173">
            <v>62514678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13"/>
  <sheetViews>
    <sheetView showGridLines="0" tabSelected="1" zoomScale="80" zoomScaleNormal="80" workbookViewId="0">
      <selection sqref="A1:D1"/>
    </sheetView>
  </sheetViews>
  <sheetFormatPr baseColWidth="10" defaultColWidth="11.42578125" defaultRowHeight="12.75" x14ac:dyDescent="0.2"/>
  <cols>
    <col min="1" max="1" width="11.42578125" style="59"/>
    <col min="2" max="2" width="17.85546875" style="3" customWidth="1"/>
    <col min="3" max="3" width="54.7109375" style="3" customWidth="1"/>
    <col min="4" max="4" width="24.140625" style="3" customWidth="1"/>
    <col min="5" max="5" width="11.42578125" style="3"/>
    <col min="6" max="6" width="16.42578125" style="3" bestFit="1" customWidth="1"/>
    <col min="7" max="16384" width="11.42578125" style="3"/>
  </cols>
  <sheetData>
    <row r="1" spans="1:4" ht="71.25" customHeight="1" thickBot="1" x14ac:dyDescent="0.25">
      <c r="A1" s="1" t="s">
        <v>180</v>
      </c>
      <c r="B1" s="2"/>
      <c r="C1" s="2"/>
      <c r="D1" s="2"/>
    </row>
    <row r="2" spans="1:4" ht="30" customHeight="1" thickBot="1" x14ac:dyDescent="0.25">
      <c r="A2" s="4" t="s">
        <v>0</v>
      </c>
      <c r="B2" s="5" t="s">
        <v>1</v>
      </c>
      <c r="C2" s="4" t="s">
        <v>2</v>
      </c>
      <c r="D2" s="6" t="s">
        <v>3</v>
      </c>
    </row>
    <row r="3" spans="1:4" ht="30" customHeight="1" thickBot="1" x14ac:dyDescent="0.25">
      <c r="A3" s="7" t="s">
        <v>4</v>
      </c>
      <c r="B3" s="8"/>
      <c r="C3" s="9"/>
      <c r="D3" s="70">
        <f>D4</f>
        <v>14299509202</v>
      </c>
    </row>
    <row r="4" spans="1:4" ht="30" customHeight="1" x14ac:dyDescent="0.2">
      <c r="A4" s="10">
        <v>4</v>
      </c>
      <c r="B4" s="11" t="s">
        <v>5</v>
      </c>
      <c r="C4" s="12"/>
      <c r="D4" s="71">
        <f>SUM(D5:D8)</f>
        <v>14299509202</v>
      </c>
    </row>
    <row r="5" spans="1:4" ht="66" customHeight="1" x14ac:dyDescent="0.2">
      <c r="A5" s="13">
        <v>1</v>
      </c>
      <c r="B5" s="14">
        <v>2020003630006</v>
      </c>
      <c r="C5" s="15" t="s">
        <v>6</v>
      </c>
      <c r="D5" s="72">
        <v>1109720500</v>
      </c>
    </row>
    <row r="6" spans="1:4" ht="66" customHeight="1" x14ac:dyDescent="0.2">
      <c r="A6" s="16">
        <v>2</v>
      </c>
      <c r="B6" s="17">
        <v>2020003630007</v>
      </c>
      <c r="C6" s="18" t="s">
        <v>7</v>
      </c>
      <c r="D6" s="72">
        <v>663878702</v>
      </c>
    </row>
    <row r="7" spans="1:4" ht="66" customHeight="1" x14ac:dyDescent="0.2">
      <c r="A7" s="16">
        <v>3</v>
      </c>
      <c r="B7" s="19">
        <v>2020003630005</v>
      </c>
      <c r="C7" s="20" t="s">
        <v>8</v>
      </c>
      <c r="D7" s="72">
        <v>125910000</v>
      </c>
    </row>
    <row r="8" spans="1:4" ht="66" customHeight="1" thickBot="1" x14ac:dyDescent="0.25">
      <c r="A8" s="21">
        <v>4</v>
      </c>
      <c r="B8" s="22">
        <v>2022003630011</v>
      </c>
      <c r="C8" s="23" t="s">
        <v>9</v>
      </c>
      <c r="D8" s="73">
        <v>12400000000</v>
      </c>
    </row>
    <row r="9" spans="1:4" ht="30" customHeight="1" thickBot="1" x14ac:dyDescent="0.25">
      <c r="A9" s="24" t="s">
        <v>10</v>
      </c>
      <c r="B9" s="25"/>
      <c r="C9" s="26"/>
      <c r="D9" s="31">
        <f>D10</f>
        <v>1457064026</v>
      </c>
    </row>
    <row r="10" spans="1:4" ht="30" customHeight="1" x14ac:dyDescent="0.2">
      <c r="A10" s="27">
        <v>4</v>
      </c>
      <c r="B10" s="11" t="s">
        <v>5</v>
      </c>
      <c r="C10" s="12"/>
      <c r="D10" s="71">
        <f>SUM(D11:D17)</f>
        <v>1457064026</v>
      </c>
    </row>
    <row r="11" spans="1:4" ht="66" customHeight="1" x14ac:dyDescent="0.2">
      <c r="A11" s="13">
        <f>A8+1</f>
        <v>5</v>
      </c>
      <c r="B11" s="28">
        <v>2020003630042</v>
      </c>
      <c r="C11" s="15" t="s">
        <v>11</v>
      </c>
      <c r="D11" s="72">
        <v>140000000</v>
      </c>
    </row>
    <row r="12" spans="1:4" ht="66" customHeight="1" x14ac:dyDescent="0.2">
      <c r="A12" s="16">
        <f t="shared" ref="A12:A17" si="0">A11+1</f>
        <v>6</v>
      </c>
      <c r="B12" s="19">
        <v>2020003630043</v>
      </c>
      <c r="C12" s="20" t="s">
        <v>12</v>
      </c>
      <c r="D12" s="72">
        <v>55000000</v>
      </c>
    </row>
    <row r="13" spans="1:4" ht="66" customHeight="1" x14ac:dyDescent="0.2">
      <c r="A13" s="16">
        <f t="shared" si="0"/>
        <v>7</v>
      </c>
      <c r="B13" s="19">
        <v>2020003630044</v>
      </c>
      <c r="C13" s="20" t="s">
        <v>13</v>
      </c>
      <c r="D13" s="72">
        <v>299549126</v>
      </c>
    </row>
    <row r="14" spans="1:4" ht="66" customHeight="1" x14ac:dyDescent="0.2">
      <c r="A14" s="16">
        <f t="shared" si="0"/>
        <v>8</v>
      </c>
      <c r="B14" s="19">
        <v>2020003630045</v>
      </c>
      <c r="C14" s="18" t="s">
        <v>14</v>
      </c>
      <c r="D14" s="72">
        <v>99367200</v>
      </c>
    </row>
    <row r="15" spans="1:4" ht="66" customHeight="1" x14ac:dyDescent="0.2">
      <c r="A15" s="16">
        <f t="shared" si="0"/>
        <v>9</v>
      </c>
      <c r="B15" s="19">
        <v>2020003630046</v>
      </c>
      <c r="C15" s="18" t="s">
        <v>15</v>
      </c>
      <c r="D15" s="72">
        <v>590112700</v>
      </c>
    </row>
    <row r="16" spans="1:4" ht="66" customHeight="1" x14ac:dyDescent="0.2">
      <c r="A16" s="16">
        <f t="shared" si="0"/>
        <v>10</v>
      </c>
      <c r="B16" s="19">
        <v>2020003630047</v>
      </c>
      <c r="C16" s="20" t="s">
        <v>16</v>
      </c>
      <c r="D16" s="72">
        <v>204953000</v>
      </c>
    </row>
    <row r="17" spans="1:4" ht="66" customHeight="1" thickBot="1" x14ac:dyDescent="0.25">
      <c r="A17" s="16">
        <f t="shared" si="0"/>
        <v>11</v>
      </c>
      <c r="B17" s="29">
        <v>2020003630008</v>
      </c>
      <c r="C17" s="30" t="s">
        <v>17</v>
      </c>
      <c r="D17" s="73">
        <v>68082000</v>
      </c>
    </row>
    <row r="18" spans="1:4" ht="30" customHeight="1" thickBot="1" x14ac:dyDescent="0.25">
      <c r="A18" s="24" t="s">
        <v>18</v>
      </c>
      <c r="B18" s="25"/>
      <c r="C18" s="26"/>
      <c r="D18" s="31">
        <f>D19</f>
        <v>5228695734</v>
      </c>
    </row>
    <row r="19" spans="1:4" ht="30" customHeight="1" x14ac:dyDescent="0.2">
      <c r="A19" s="27">
        <v>4</v>
      </c>
      <c r="B19" s="11" t="s">
        <v>5</v>
      </c>
      <c r="C19" s="12"/>
      <c r="D19" s="71">
        <f>SUM(D20:D21)</f>
        <v>5228695734</v>
      </c>
    </row>
    <row r="20" spans="1:4" ht="66" customHeight="1" x14ac:dyDescent="0.2">
      <c r="A20" s="13">
        <f>A17+1</f>
        <v>12</v>
      </c>
      <c r="B20" s="28">
        <v>2020003630048</v>
      </c>
      <c r="C20" s="32" t="s">
        <v>19</v>
      </c>
      <c r="D20" s="72">
        <v>3764429066</v>
      </c>
    </row>
    <row r="21" spans="1:4" ht="66" customHeight="1" thickBot="1" x14ac:dyDescent="0.25">
      <c r="A21" s="33">
        <f>A20+1</f>
        <v>13</v>
      </c>
      <c r="B21" s="29">
        <v>2020003630049</v>
      </c>
      <c r="C21" s="34" t="s">
        <v>20</v>
      </c>
      <c r="D21" s="73">
        <v>1464266668</v>
      </c>
    </row>
    <row r="22" spans="1:4" ht="30" customHeight="1" thickBot="1" x14ac:dyDescent="0.25">
      <c r="A22" s="24" t="s">
        <v>21</v>
      </c>
      <c r="B22" s="25"/>
      <c r="C22" s="26"/>
      <c r="D22" s="31">
        <f>D23+D31+D35+D45</f>
        <v>95388240819.809998</v>
      </c>
    </row>
    <row r="23" spans="1:4" ht="30" customHeight="1" x14ac:dyDescent="0.2">
      <c r="A23" s="27">
        <v>1</v>
      </c>
      <c r="B23" s="35" t="s">
        <v>22</v>
      </c>
      <c r="C23" s="36"/>
      <c r="D23" s="71">
        <f>SUM(D24:D30)</f>
        <v>36111014664.099998</v>
      </c>
    </row>
    <row r="24" spans="1:4" ht="66" customHeight="1" x14ac:dyDescent="0.2">
      <c r="A24" s="13">
        <f>A21+1</f>
        <v>14</v>
      </c>
      <c r="B24" s="28">
        <v>2020003630017</v>
      </c>
      <c r="C24" s="32" t="s">
        <v>23</v>
      </c>
      <c r="D24" s="74">
        <v>82327300</v>
      </c>
    </row>
    <row r="25" spans="1:4" ht="66" customHeight="1" x14ac:dyDescent="0.2">
      <c r="A25" s="16">
        <f>A24+1</f>
        <v>15</v>
      </c>
      <c r="B25" s="19">
        <v>2020003630050</v>
      </c>
      <c r="C25" s="20" t="s">
        <v>24</v>
      </c>
      <c r="D25" s="74">
        <v>3207024296</v>
      </c>
    </row>
    <row r="26" spans="1:4" ht="66" customHeight="1" x14ac:dyDescent="0.2">
      <c r="A26" s="16">
        <f>A25+1</f>
        <v>16</v>
      </c>
      <c r="B26" s="19">
        <v>2021003630001</v>
      </c>
      <c r="C26" s="20" t="s">
        <v>25</v>
      </c>
      <c r="D26" s="74">
        <v>73966912</v>
      </c>
    </row>
    <row r="27" spans="1:4" ht="66" customHeight="1" x14ac:dyDescent="0.2">
      <c r="A27" s="16">
        <f>A26+1</f>
        <v>17</v>
      </c>
      <c r="B27" s="19">
        <v>2021003630017</v>
      </c>
      <c r="C27" s="20" t="s">
        <v>26</v>
      </c>
      <c r="D27" s="74">
        <v>1700000000</v>
      </c>
    </row>
    <row r="28" spans="1:4" ht="66" customHeight="1" x14ac:dyDescent="0.2">
      <c r="A28" s="16">
        <f>A27+1</f>
        <v>18</v>
      </c>
      <c r="B28" s="19">
        <v>2022003630007</v>
      </c>
      <c r="C28" s="20" t="s">
        <v>27</v>
      </c>
      <c r="D28" s="74">
        <v>3179932867</v>
      </c>
    </row>
    <row r="29" spans="1:4" ht="66" customHeight="1" x14ac:dyDescent="0.2">
      <c r="A29" s="16">
        <f>A28+1</f>
        <v>19</v>
      </c>
      <c r="B29" s="19">
        <v>2020003630052</v>
      </c>
      <c r="C29" s="20" t="s">
        <v>28</v>
      </c>
      <c r="D29" s="74">
        <v>6255563289.1000004</v>
      </c>
    </row>
    <row r="30" spans="1:4" ht="66" customHeight="1" x14ac:dyDescent="0.2">
      <c r="A30" s="33">
        <f>A29+1</f>
        <v>20</v>
      </c>
      <c r="B30" s="29">
        <v>2023003630002</v>
      </c>
      <c r="C30" s="34" t="s">
        <v>29</v>
      </c>
      <c r="D30" s="74">
        <v>21612200000</v>
      </c>
    </row>
    <row r="31" spans="1:4" ht="30" customHeight="1" x14ac:dyDescent="0.2">
      <c r="A31" s="37">
        <v>2</v>
      </c>
      <c r="B31" s="38" t="s">
        <v>30</v>
      </c>
      <c r="C31" s="38"/>
      <c r="D31" s="75">
        <f>SUM(D32:D34)</f>
        <v>441000000</v>
      </c>
    </row>
    <row r="32" spans="1:4" ht="39.75" customHeight="1" x14ac:dyDescent="0.2">
      <c r="A32" s="13">
        <f>A30+1</f>
        <v>21</v>
      </c>
      <c r="B32" s="28">
        <v>2021003630018</v>
      </c>
      <c r="C32" s="32" t="s">
        <v>31</v>
      </c>
      <c r="D32" s="74">
        <v>1000000</v>
      </c>
    </row>
    <row r="33" spans="1:4" ht="66" customHeight="1" x14ac:dyDescent="0.2">
      <c r="A33" s="13">
        <f>A32+1</f>
        <v>22</v>
      </c>
      <c r="B33" s="28">
        <v>2021003630019</v>
      </c>
      <c r="C33" s="32" t="s">
        <v>32</v>
      </c>
      <c r="D33" s="74">
        <v>40000000</v>
      </c>
    </row>
    <row r="34" spans="1:4" ht="66" customHeight="1" x14ac:dyDescent="0.2">
      <c r="A34" s="13">
        <f>A33+1</f>
        <v>23</v>
      </c>
      <c r="B34" s="28">
        <v>2023003630004</v>
      </c>
      <c r="C34" s="32" t="s">
        <v>33</v>
      </c>
      <c r="D34" s="74">
        <v>400000000</v>
      </c>
    </row>
    <row r="35" spans="1:4" ht="28.5" customHeight="1" x14ac:dyDescent="0.2">
      <c r="A35" s="37">
        <v>3</v>
      </c>
      <c r="B35" s="38" t="s">
        <v>34</v>
      </c>
      <c r="C35" s="38"/>
      <c r="D35" s="75">
        <f>SUM(D36:D44)</f>
        <v>57638606135.709991</v>
      </c>
    </row>
    <row r="36" spans="1:4" ht="66" customHeight="1" x14ac:dyDescent="0.2">
      <c r="A36" s="16">
        <f>A34+1</f>
        <v>24</v>
      </c>
      <c r="B36" s="19">
        <v>2020003630053</v>
      </c>
      <c r="C36" s="20" t="s">
        <v>35</v>
      </c>
      <c r="D36" s="74">
        <v>34119173645.869999</v>
      </c>
    </row>
    <row r="37" spans="1:4" ht="66" customHeight="1" x14ac:dyDescent="0.2">
      <c r="A37" s="16">
        <f t="shared" ref="A37:A44" si="1">A36+1</f>
        <v>25</v>
      </c>
      <c r="B37" s="19">
        <v>2018000040059</v>
      </c>
      <c r="C37" s="20" t="s">
        <v>36</v>
      </c>
      <c r="D37" s="74">
        <v>6536661612</v>
      </c>
    </row>
    <row r="38" spans="1:4" ht="66" customHeight="1" x14ac:dyDescent="0.2">
      <c r="A38" s="16">
        <f t="shared" si="1"/>
        <v>26</v>
      </c>
      <c r="B38" s="19">
        <v>2022003630010</v>
      </c>
      <c r="C38" s="20" t="s">
        <v>37</v>
      </c>
      <c r="D38" s="74">
        <v>9133426135</v>
      </c>
    </row>
    <row r="39" spans="1:4" ht="66" customHeight="1" x14ac:dyDescent="0.2">
      <c r="A39" s="16">
        <f t="shared" si="1"/>
        <v>27</v>
      </c>
      <c r="B39" s="19">
        <v>2020003630054</v>
      </c>
      <c r="C39" s="20" t="s">
        <v>38</v>
      </c>
      <c r="D39" s="74">
        <v>152514047</v>
      </c>
    </row>
    <row r="40" spans="1:4" ht="66" customHeight="1" x14ac:dyDescent="0.2">
      <c r="A40" s="16">
        <f t="shared" si="1"/>
        <v>28</v>
      </c>
      <c r="B40" s="19">
        <v>2021003630004</v>
      </c>
      <c r="C40" s="20" t="s">
        <v>39</v>
      </c>
      <c r="D40" s="74">
        <v>735000000</v>
      </c>
    </row>
    <row r="41" spans="1:4" ht="66" customHeight="1" x14ac:dyDescent="0.2">
      <c r="A41" s="16">
        <f t="shared" si="1"/>
        <v>29</v>
      </c>
      <c r="B41" s="19">
        <v>2021003630002</v>
      </c>
      <c r="C41" s="20" t="s">
        <v>40</v>
      </c>
      <c r="D41" s="74">
        <v>1105000000</v>
      </c>
    </row>
    <row r="42" spans="1:4" ht="66" customHeight="1" x14ac:dyDescent="0.2">
      <c r="A42" s="16">
        <f t="shared" si="1"/>
        <v>30</v>
      </c>
      <c r="B42" s="19">
        <v>2020003630057</v>
      </c>
      <c r="C42" s="20" t="s">
        <v>41</v>
      </c>
      <c r="D42" s="74">
        <v>350000000</v>
      </c>
    </row>
    <row r="43" spans="1:4" ht="66" customHeight="1" x14ac:dyDescent="0.2">
      <c r="A43" s="16">
        <f t="shared" si="1"/>
        <v>31</v>
      </c>
      <c r="B43" s="19">
        <v>2020003630014</v>
      </c>
      <c r="C43" s="18" t="s">
        <v>42</v>
      </c>
      <c r="D43" s="74">
        <v>5216830695.8400002</v>
      </c>
    </row>
    <row r="44" spans="1:4" ht="66" customHeight="1" x14ac:dyDescent="0.2">
      <c r="A44" s="16">
        <f t="shared" si="1"/>
        <v>32</v>
      </c>
      <c r="B44" s="19">
        <v>2022003630009</v>
      </c>
      <c r="C44" s="18" t="s">
        <v>43</v>
      </c>
      <c r="D44" s="74">
        <v>290000000</v>
      </c>
    </row>
    <row r="45" spans="1:4" ht="28.5" customHeight="1" x14ac:dyDescent="0.2">
      <c r="A45" s="37">
        <v>4</v>
      </c>
      <c r="B45" s="38" t="s">
        <v>5</v>
      </c>
      <c r="C45" s="38"/>
      <c r="D45" s="75">
        <f>SUM(D46:D48)</f>
        <v>1197620020</v>
      </c>
    </row>
    <row r="46" spans="1:4" ht="66" customHeight="1" x14ac:dyDescent="0.2">
      <c r="A46" s="16">
        <f>A44+1</f>
        <v>33</v>
      </c>
      <c r="B46" s="19">
        <v>2021003630003</v>
      </c>
      <c r="C46" s="20" t="s">
        <v>44</v>
      </c>
      <c r="D46" s="74">
        <v>573000000</v>
      </c>
    </row>
    <row r="47" spans="1:4" ht="66" customHeight="1" x14ac:dyDescent="0.2">
      <c r="A47" s="33">
        <f>A46+1</f>
        <v>34</v>
      </c>
      <c r="B47" s="29">
        <v>2022003630008</v>
      </c>
      <c r="C47" s="34" t="s">
        <v>45</v>
      </c>
      <c r="D47" s="74">
        <v>499979386</v>
      </c>
    </row>
    <row r="48" spans="1:4" ht="66" customHeight="1" thickBot="1" x14ac:dyDescent="0.25">
      <c r="A48" s="33">
        <f>A47+1</f>
        <v>35</v>
      </c>
      <c r="B48" s="29">
        <v>2021003630006</v>
      </c>
      <c r="C48" s="34" t="s">
        <v>46</v>
      </c>
      <c r="D48" s="76">
        <v>124640634</v>
      </c>
    </row>
    <row r="49" spans="1:4" ht="30" customHeight="1" thickBot="1" x14ac:dyDescent="0.25">
      <c r="A49" s="24" t="s">
        <v>47</v>
      </c>
      <c r="B49" s="25"/>
      <c r="C49" s="26"/>
      <c r="D49" s="31">
        <f>D50+D59+D62</f>
        <v>9959166049.1399994</v>
      </c>
    </row>
    <row r="50" spans="1:4" ht="30" customHeight="1" x14ac:dyDescent="0.2">
      <c r="A50" s="27">
        <v>1</v>
      </c>
      <c r="B50" s="35" t="s">
        <v>22</v>
      </c>
      <c r="C50" s="36"/>
      <c r="D50" s="71">
        <f>SUM(D51:D58)</f>
        <v>8332237735.1399994</v>
      </c>
    </row>
    <row r="51" spans="1:4" ht="66" customHeight="1" x14ac:dyDescent="0.2">
      <c r="A51" s="13">
        <f>A48+1</f>
        <v>36</v>
      </c>
      <c r="B51" s="28">
        <v>2020003630060</v>
      </c>
      <c r="C51" s="15" t="s">
        <v>48</v>
      </c>
      <c r="D51" s="72">
        <v>169255000</v>
      </c>
    </row>
    <row r="52" spans="1:4" ht="66" customHeight="1" x14ac:dyDescent="0.2">
      <c r="A52" s="16">
        <f>A51+1</f>
        <v>37</v>
      </c>
      <c r="B52" s="19">
        <v>2020003630061</v>
      </c>
      <c r="C52" s="18" t="s">
        <v>49</v>
      </c>
      <c r="D52" s="72">
        <v>67000000</v>
      </c>
    </row>
    <row r="53" spans="1:4" ht="66" customHeight="1" x14ac:dyDescent="0.2">
      <c r="A53" s="16">
        <f t="shared" ref="A53:A64" si="2">A52+1</f>
        <v>38</v>
      </c>
      <c r="B53" s="19">
        <v>2020003630062</v>
      </c>
      <c r="C53" s="18" t="s">
        <v>50</v>
      </c>
      <c r="D53" s="72">
        <v>67000000</v>
      </c>
    </row>
    <row r="54" spans="1:4" ht="66" customHeight="1" x14ac:dyDescent="0.2">
      <c r="A54" s="16">
        <f t="shared" si="2"/>
        <v>39</v>
      </c>
      <c r="B54" s="19">
        <v>2020003630063</v>
      </c>
      <c r="C54" s="20" t="s">
        <v>51</v>
      </c>
      <c r="D54" s="72">
        <v>118089677</v>
      </c>
    </row>
    <row r="55" spans="1:4" ht="66" customHeight="1" x14ac:dyDescent="0.2">
      <c r="A55" s="16">
        <f t="shared" si="2"/>
        <v>40</v>
      </c>
      <c r="B55" s="19">
        <v>2020003630064</v>
      </c>
      <c r="C55" s="20" t="s">
        <v>52</v>
      </c>
      <c r="D55" s="72">
        <v>497116497</v>
      </c>
    </row>
    <row r="56" spans="1:4" ht="66" customHeight="1" x14ac:dyDescent="0.2">
      <c r="A56" s="16">
        <f t="shared" si="2"/>
        <v>41</v>
      </c>
      <c r="B56" s="19">
        <v>2020003630065</v>
      </c>
      <c r="C56" s="20" t="s">
        <v>53</v>
      </c>
      <c r="D56" s="72">
        <v>35500000</v>
      </c>
    </row>
    <row r="57" spans="1:4" ht="66" customHeight="1" x14ac:dyDescent="0.2">
      <c r="A57" s="16">
        <f t="shared" si="2"/>
        <v>42</v>
      </c>
      <c r="B57" s="19">
        <v>2020003630066</v>
      </c>
      <c r="C57" s="20" t="s">
        <v>54</v>
      </c>
      <c r="D57" s="72">
        <v>7293276561.1399994</v>
      </c>
    </row>
    <row r="58" spans="1:4" ht="53.25" customHeight="1" x14ac:dyDescent="0.2">
      <c r="A58" s="16">
        <f>A57+1</f>
        <v>43</v>
      </c>
      <c r="B58" s="19">
        <v>2020003630068</v>
      </c>
      <c r="C58" s="20" t="s">
        <v>55</v>
      </c>
      <c r="D58" s="72">
        <v>85000000</v>
      </c>
    </row>
    <row r="59" spans="1:4" ht="36" customHeight="1" x14ac:dyDescent="0.2">
      <c r="A59" s="37">
        <v>3</v>
      </c>
      <c r="B59" s="38" t="s">
        <v>34</v>
      </c>
      <c r="C59" s="38"/>
      <c r="D59" s="75">
        <f>SUM(D60:D61)</f>
        <v>838661482</v>
      </c>
    </row>
    <row r="60" spans="1:4" ht="66" customHeight="1" x14ac:dyDescent="0.2">
      <c r="A60" s="16">
        <f>A58+1</f>
        <v>44</v>
      </c>
      <c r="B60" s="19">
        <v>2020003630069</v>
      </c>
      <c r="C60" s="20" t="s">
        <v>56</v>
      </c>
      <c r="D60" s="72">
        <v>144630832</v>
      </c>
    </row>
    <row r="61" spans="1:4" ht="66" customHeight="1" x14ac:dyDescent="0.2">
      <c r="A61" s="16">
        <f t="shared" si="2"/>
        <v>45</v>
      </c>
      <c r="B61" s="19">
        <v>2020003630070</v>
      </c>
      <c r="C61" s="20" t="s">
        <v>57</v>
      </c>
      <c r="D61" s="72">
        <v>694030650</v>
      </c>
    </row>
    <row r="62" spans="1:4" ht="31.5" customHeight="1" x14ac:dyDescent="0.2">
      <c r="A62" s="37">
        <v>4</v>
      </c>
      <c r="B62" s="38" t="s">
        <v>5</v>
      </c>
      <c r="C62" s="38"/>
      <c r="D62" s="75">
        <f>SUM(D63:D64)</f>
        <v>788266832</v>
      </c>
    </row>
    <row r="63" spans="1:4" ht="66" customHeight="1" x14ac:dyDescent="0.2">
      <c r="A63" s="16">
        <f>A61+1</f>
        <v>46</v>
      </c>
      <c r="B63" s="19">
        <v>2020003630067</v>
      </c>
      <c r="C63" s="18" t="s">
        <v>58</v>
      </c>
      <c r="D63" s="72">
        <v>147930499</v>
      </c>
    </row>
    <row r="64" spans="1:4" ht="66" customHeight="1" thickBot="1" x14ac:dyDescent="0.25">
      <c r="A64" s="33">
        <f t="shared" si="2"/>
        <v>47</v>
      </c>
      <c r="B64" s="29">
        <v>2020003630071</v>
      </c>
      <c r="C64" s="30" t="s">
        <v>59</v>
      </c>
      <c r="D64" s="73">
        <v>640336333</v>
      </c>
    </row>
    <row r="65" spans="1:4" ht="30" customHeight="1" thickBot="1" x14ac:dyDescent="0.25">
      <c r="A65" s="24" t="s">
        <v>60</v>
      </c>
      <c r="B65" s="25"/>
      <c r="C65" s="26"/>
      <c r="D65" s="31">
        <f>D66</f>
        <v>4901071565.04</v>
      </c>
    </row>
    <row r="66" spans="1:4" ht="30" customHeight="1" x14ac:dyDescent="0.2">
      <c r="A66" s="27">
        <v>1</v>
      </c>
      <c r="B66" s="35" t="s">
        <v>22</v>
      </c>
      <c r="C66" s="36"/>
      <c r="D66" s="71">
        <f>SUM(D67:D70)</f>
        <v>4901071565.04</v>
      </c>
    </row>
    <row r="67" spans="1:4" ht="66" customHeight="1" x14ac:dyDescent="0.2">
      <c r="A67" s="13">
        <f>A64+1</f>
        <v>48</v>
      </c>
      <c r="B67" s="28">
        <v>2020003630021</v>
      </c>
      <c r="C67" s="32" t="s">
        <v>61</v>
      </c>
      <c r="D67" s="72">
        <v>3439874526.3099999</v>
      </c>
    </row>
    <row r="68" spans="1:4" ht="66" customHeight="1" x14ac:dyDescent="0.2">
      <c r="A68" s="16">
        <f>A67+1</f>
        <v>49</v>
      </c>
      <c r="B68" s="19">
        <v>2020003630020</v>
      </c>
      <c r="C68" s="20" t="s">
        <v>62</v>
      </c>
      <c r="D68" s="72">
        <v>774754138.18000007</v>
      </c>
    </row>
    <row r="69" spans="1:4" ht="66" customHeight="1" x14ac:dyDescent="0.2">
      <c r="A69" s="16">
        <f>A68+1</f>
        <v>50</v>
      </c>
      <c r="B69" s="19">
        <v>2020003630072</v>
      </c>
      <c r="C69" s="18" t="s">
        <v>63</v>
      </c>
      <c r="D69" s="72">
        <v>369583478.55000001</v>
      </c>
    </row>
    <row r="70" spans="1:4" ht="66" customHeight="1" thickBot="1" x14ac:dyDescent="0.25">
      <c r="A70" s="33">
        <f>A69+1</f>
        <v>51</v>
      </c>
      <c r="B70" s="29">
        <v>2020003630073</v>
      </c>
      <c r="C70" s="30" t="s">
        <v>64</v>
      </c>
      <c r="D70" s="73">
        <v>316859422</v>
      </c>
    </row>
    <row r="71" spans="1:4" ht="30" customHeight="1" thickBot="1" x14ac:dyDescent="0.25">
      <c r="A71" s="24" t="s">
        <v>65</v>
      </c>
      <c r="B71" s="25"/>
      <c r="C71" s="26"/>
      <c r="D71" s="31">
        <f>D72</f>
        <v>4131910173.9000001</v>
      </c>
    </row>
    <row r="72" spans="1:4" ht="30" customHeight="1" x14ac:dyDescent="0.2">
      <c r="A72" s="37">
        <v>2</v>
      </c>
      <c r="B72" s="38" t="s">
        <v>30</v>
      </c>
      <c r="C72" s="38"/>
      <c r="D72" s="77">
        <f>SUM(D73:D78)</f>
        <v>4131910173.9000001</v>
      </c>
    </row>
    <row r="73" spans="1:4" ht="66" customHeight="1" x14ac:dyDescent="0.2">
      <c r="A73" s="13">
        <f>A70+1</f>
        <v>52</v>
      </c>
      <c r="B73" s="28">
        <v>2020003630074</v>
      </c>
      <c r="C73" s="15" t="s">
        <v>66</v>
      </c>
      <c r="D73" s="72">
        <v>164280000</v>
      </c>
    </row>
    <row r="74" spans="1:4" ht="66" customHeight="1" x14ac:dyDescent="0.2">
      <c r="A74" s="16">
        <f>A73+1</f>
        <v>53</v>
      </c>
      <c r="B74" s="19">
        <v>2020003630075</v>
      </c>
      <c r="C74" s="20" t="s">
        <v>67</v>
      </c>
      <c r="D74" s="72">
        <v>319986739</v>
      </c>
    </row>
    <row r="75" spans="1:4" ht="66" customHeight="1" x14ac:dyDescent="0.2">
      <c r="A75" s="16">
        <f>A74+1</f>
        <v>54</v>
      </c>
      <c r="B75" s="19">
        <v>2020003630076</v>
      </c>
      <c r="C75" s="20" t="s">
        <v>68</v>
      </c>
      <c r="D75" s="72">
        <v>704995214</v>
      </c>
    </row>
    <row r="76" spans="1:4" ht="66" customHeight="1" x14ac:dyDescent="0.2">
      <c r="A76" s="16">
        <f>A75+1</f>
        <v>55</v>
      </c>
      <c r="B76" s="19">
        <v>2020003630077</v>
      </c>
      <c r="C76" s="18" t="s">
        <v>69</v>
      </c>
      <c r="D76" s="72">
        <v>1983693054.9000001</v>
      </c>
    </row>
    <row r="77" spans="1:4" ht="66" customHeight="1" x14ac:dyDescent="0.2">
      <c r="A77" s="33">
        <f>A76+1</f>
        <v>56</v>
      </c>
      <c r="B77" s="29">
        <v>2020003630078</v>
      </c>
      <c r="C77" s="30" t="s">
        <v>70</v>
      </c>
      <c r="D77" s="72">
        <v>814850166</v>
      </c>
    </row>
    <row r="78" spans="1:4" ht="66" customHeight="1" thickBot="1" x14ac:dyDescent="0.25">
      <c r="A78" s="33">
        <f>A77+1</f>
        <v>57</v>
      </c>
      <c r="B78" s="29">
        <v>2022003630013</v>
      </c>
      <c r="C78" s="30" t="s">
        <v>71</v>
      </c>
      <c r="D78" s="73">
        <v>144105000</v>
      </c>
    </row>
    <row r="79" spans="1:4" ht="30" customHeight="1" thickBot="1" x14ac:dyDescent="0.25">
      <c r="A79" s="24" t="s">
        <v>72</v>
      </c>
      <c r="B79" s="25"/>
      <c r="C79" s="26"/>
      <c r="D79" s="31">
        <f>D80+D93</f>
        <v>5930194939</v>
      </c>
    </row>
    <row r="80" spans="1:4" ht="30" customHeight="1" x14ac:dyDescent="0.2">
      <c r="A80" s="37">
        <v>2</v>
      </c>
      <c r="B80" s="38" t="s">
        <v>30</v>
      </c>
      <c r="C80" s="38"/>
      <c r="D80" s="77">
        <f>SUM(D81:D92)</f>
        <v>2375075666.6700001</v>
      </c>
    </row>
    <row r="81" spans="1:4" ht="66" customHeight="1" x14ac:dyDescent="0.2">
      <c r="A81" s="13">
        <f>A78+1</f>
        <v>58</v>
      </c>
      <c r="B81" s="28">
        <v>2020003630079</v>
      </c>
      <c r="C81" s="32" t="s">
        <v>73</v>
      </c>
      <c r="D81" s="74">
        <v>728502372</v>
      </c>
    </row>
    <row r="82" spans="1:4" ht="66" customHeight="1" x14ac:dyDescent="0.2">
      <c r="A82" s="16">
        <f>A81+1</f>
        <v>59</v>
      </c>
      <c r="B82" s="19">
        <v>2020003630023</v>
      </c>
      <c r="C82" s="20" t="s">
        <v>74</v>
      </c>
      <c r="D82" s="74">
        <v>558445000</v>
      </c>
    </row>
    <row r="83" spans="1:4" ht="66" customHeight="1" x14ac:dyDescent="0.2">
      <c r="A83" s="16">
        <f t="shared" ref="A83:A100" si="3">A82+1</f>
        <v>60</v>
      </c>
      <c r="B83" s="19">
        <v>2020003630080</v>
      </c>
      <c r="C83" s="20" t="s">
        <v>75</v>
      </c>
      <c r="D83" s="74">
        <v>147035000</v>
      </c>
    </row>
    <row r="84" spans="1:4" ht="66" customHeight="1" x14ac:dyDescent="0.2">
      <c r="A84" s="16">
        <f t="shared" si="3"/>
        <v>61</v>
      </c>
      <c r="B84" s="19">
        <v>2020003630022</v>
      </c>
      <c r="C84" s="20" t="s">
        <v>76</v>
      </c>
      <c r="D84" s="74">
        <v>151466666.67000002</v>
      </c>
    </row>
    <row r="85" spans="1:4" ht="66" customHeight="1" x14ac:dyDescent="0.2">
      <c r="A85" s="16">
        <f t="shared" si="3"/>
        <v>62</v>
      </c>
      <c r="B85" s="19">
        <v>2020003630081</v>
      </c>
      <c r="C85" s="20" t="s">
        <v>77</v>
      </c>
      <c r="D85" s="74">
        <v>39700000</v>
      </c>
    </row>
    <row r="86" spans="1:4" ht="66" customHeight="1" x14ac:dyDescent="0.2">
      <c r="A86" s="16">
        <f t="shared" si="3"/>
        <v>63</v>
      </c>
      <c r="B86" s="19">
        <v>2020003630082</v>
      </c>
      <c r="C86" s="20" t="s">
        <v>78</v>
      </c>
      <c r="D86" s="74">
        <v>61807909</v>
      </c>
    </row>
    <row r="87" spans="1:4" ht="66" customHeight="1" x14ac:dyDescent="0.2">
      <c r="A87" s="16">
        <f t="shared" si="3"/>
        <v>64</v>
      </c>
      <c r="B87" s="19">
        <v>2020003630025</v>
      </c>
      <c r="C87" s="20" t="s">
        <v>79</v>
      </c>
      <c r="D87" s="74">
        <v>162072092.67000002</v>
      </c>
    </row>
    <row r="88" spans="1:4" ht="66" customHeight="1" x14ac:dyDescent="0.2">
      <c r="A88" s="16">
        <f t="shared" si="3"/>
        <v>65</v>
      </c>
      <c r="B88" s="19">
        <v>2020003630083</v>
      </c>
      <c r="C88" s="20" t="s">
        <v>80</v>
      </c>
      <c r="D88" s="74">
        <v>106000000</v>
      </c>
    </row>
    <row r="89" spans="1:4" ht="66" customHeight="1" x14ac:dyDescent="0.2">
      <c r="A89" s="16">
        <f t="shared" si="3"/>
        <v>66</v>
      </c>
      <c r="B89" s="19">
        <v>2020003630084</v>
      </c>
      <c r="C89" s="20" t="s">
        <v>81</v>
      </c>
      <c r="D89" s="74">
        <v>72725000</v>
      </c>
    </row>
    <row r="90" spans="1:4" ht="66" customHeight="1" x14ac:dyDescent="0.2">
      <c r="A90" s="16">
        <f t="shared" si="3"/>
        <v>67</v>
      </c>
      <c r="B90" s="19">
        <v>2020003630026</v>
      </c>
      <c r="C90" s="20" t="s">
        <v>82</v>
      </c>
      <c r="D90" s="74">
        <v>83358333.329999998</v>
      </c>
    </row>
    <row r="91" spans="1:4" ht="66" customHeight="1" x14ac:dyDescent="0.2">
      <c r="A91" s="16">
        <f t="shared" si="3"/>
        <v>68</v>
      </c>
      <c r="B91" s="19">
        <v>2020003630024</v>
      </c>
      <c r="C91" s="20" t="s">
        <v>83</v>
      </c>
      <c r="D91" s="74">
        <v>142676627</v>
      </c>
    </row>
    <row r="92" spans="1:4" ht="66" customHeight="1" x14ac:dyDescent="0.2">
      <c r="A92" s="16">
        <f t="shared" si="3"/>
        <v>69</v>
      </c>
      <c r="B92" s="19">
        <v>2020003630085</v>
      </c>
      <c r="C92" s="20" t="s">
        <v>84</v>
      </c>
      <c r="D92" s="74">
        <v>121286666</v>
      </c>
    </row>
    <row r="93" spans="1:4" ht="26.25" customHeight="1" x14ac:dyDescent="0.2">
      <c r="A93" s="37">
        <v>3</v>
      </c>
      <c r="B93" s="38" t="s">
        <v>34</v>
      </c>
      <c r="C93" s="38"/>
      <c r="D93" s="75">
        <f>SUM(D94:D100)</f>
        <v>3555119272.3299999</v>
      </c>
    </row>
    <row r="94" spans="1:4" ht="66" customHeight="1" x14ac:dyDescent="0.2">
      <c r="A94" s="16">
        <f>A92+1</f>
        <v>70</v>
      </c>
      <c r="B94" s="19">
        <v>2020003630027</v>
      </c>
      <c r="C94" s="18" t="s">
        <v>85</v>
      </c>
      <c r="D94" s="74">
        <v>195655000</v>
      </c>
    </row>
    <row r="95" spans="1:4" ht="66" customHeight="1" x14ac:dyDescent="0.2">
      <c r="A95" s="16">
        <f t="shared" si="3"/>
        <v>71</v>
      </c>
      <c r="B95" s="19">
        <v>2020003630086</v>
      </c>
      <c r="C95" s="20" t="s">
        <v>86</v>
      </c>
      <c r="D95" s="74">
        <v>2585430691</v>
      </c>
    </row>
    <row r="96" spans="1:4" ht="66" customHeight="1" x14ac:dyDescent="0.2">
      <c r="A96" s="16">
        <f t="shared" si="3"/>
        <v>72</v>
      </c>
      <c r="B96" s="19">
        <v>2020003630028</v>
      </c>
      <c r="C96" s="20" t="s">
        <v>87</v>
      </c>
      <c r="D96" s="74">
        <v>61850000</v>
      </c>
    </row>
    <row r="97" spans="1:4" ht="66" customHeight="1" x14ac:dyDescent="0.2">
      <c r="A97" s="16">
        <f t="shared" si="3"/>
        <v>73</v>
      </c>
      <c r="B97" s="19">
        <v>2020003630087</v>
      </c>
      <c r="C97" s="20" t="s">
        <v>88</v>
      </c>
      <c r="D97" s="74">
        <v>282950000</v>
      </c>
    </row>
    <row r="98" spans="1:4" ht="66" customHeight="1" x14ac:dyDescent="0.2">
      <c r="A98" s="16">
        <f t="shared" si="3"/>
        <v>74</v>
      </c>
      <c r="B98" s="19">
        <v>2020003630029</v>
      </c>
      <c r="C98" s="20" t="s">
        <v>89</v>
      </c>
      <c r="D98" s="74">
        <v>173700000</v>
      </c>
    </row>
    <row r="99" spans="1:4" ht="66" customHeight="1" x14ac:dyDescent="0.2">
      <c r="A99" s="16">
        <f t="shared" si="3"/>
        <v>75</v>
      </c>
      <c r="B99" s="19">
        <v>2020003630030</v>
      </c>
      <c r="C99" s="20" t="s">
        <v>90</v>
      </c>
      <c r="D99" s="74">
        <v>66529007.329999998</v>
      </c>
    </row>
    <row r="100" spans="1:4" ht="66" customHeight="1" thickBot="1" x14ac:dyDescent="0.25">
      <c r="A100" s="33">
        <f t="shared" si="3"/>
        <v>76</v>
      </c>
      <c r="B100" s="29">
        <v>2020003630088</v>
      </c>
      <c r="C100" s="34" t="s">
        <v>91</v>
      </c>
      <c r="D100" s="76">
        <v>189004574</v>
      </c>
    </row>
    <row r="101" spans="1:4" ht="30" customHeight="1" thickBot="1" x14ac:dyDescent="0.25">
      <c r="A101" s="24" t="s">
        <v>92</v>
      </c>
      <c r="B101" s="25"/>
      <c r="C101" s="26"/>
      <c r="D101" s="31">
        <f>D102</f>
        <v>4558243430</v>
      </c>
    </row>
    <row r="102" spans="1:4" ht="30" customHeight="1" x14ac:dyDescent="0.2">
      <c r="A102" s="37">
        <v>4</v>
      </c>
      <c r="B102" s="38" t="s">
        <v>5</v>
      </c>
      <c r="C102" s="38"/>
      <c r="D102" s="77">
        <f>SUM(D103:D106)</f>
        <v>4558243430</v>
      </c>
    </row>
    <row r="103" spans="1:4" ht="89.25" customHeight="1" x14ac:dyDescent="0.2">
      <c r="A103" s="13">
        <f>A100+1</f>
        <v>77</v>
      </c>
      <c r="B103" s="28">
        <v>2021003630005</v>
      </c>
      <c r="C103" s="39" t="s">
        <v>93</v>
      </c>
      <c r="D103" s="72">
        <v>737243430</v>
      </c>
    </row>
    <row r="104" spans="1:4" ht="66" customHeight="1" x14ac:dyDescent="0.2">
      <c r="A104" s="16">
        <f>A103+1</f>
        <v>78</v>
      </c>
      <c r="B104" s="19">
        <v>2020003630090</v>
      </c>
      <c r="C104" s="18" t="s">
        <v>94</v>
      </c>
      <c r="D104" s="72">
        <v>2559000000</v>
      </c>
    </row>
    <row r="105" spans="1:4" ht="66" customHeight="1" x14ac:dyDescent="0.2">
      <c r="A105" s="33">
        <f>A104+1</f>
        <v>79</v>
      </c>
      <c r="B105" s="29">
        <v>2020003630031</v>
      </c>
      <c r="C105" s="34" t="s">
        <v>95</v>
      </c>
      <c r="D105" s="72">
        <v>862000000</v>
      </c>
    </row>
    <row r="106" spans="1:4" ht="66" customHeight="1" thickBot="1" x14ac:dyDescent="0.25">
      <c r="A106" s="33">
        <f>A105+1</f>
        <v>80</v>
      </c>
      <c r="B106" s="29">
        <v>2022003630012</v>
      </c>
      <c r="C106" s="23" t="s">
        <v>96</v>
      </c>
      <c r="D106" s="73">
        <v>400000000</v>
      </c>
    </row>
    <row r="107" spans="1:4" ht="30" customHeight="1" thickBot="1" x14ac:dyDescent="0.25">
      <c r="A107" s="24" t="s">
        <v>97</v>
      </c>
      <c r="B107" s="25"/>
      <c r="C107" s="26"/>
      <c r="D107" s="31">
        <f>D108+D117</f>
        <v>219871058805.07001</v>
      </c>
    </row>
    <row r="108" spans="1:4" ht="26.25" customHeight="1" x14ac:dyDescent="0.2">
      <c r="A108" s="27">
        <v>1</v>
      </c>
      <c r="B108" s="35" t="s">
        <v>22</v>
      </c>
      <c r="C108" s="36"/>
      <c r="D108" s="71">
        <f>SUM(D109:D116)</f>
        <v>219808544127.07001</v>
      </c>
    </row>
    <row r="109" spans="1:4" ht="66" customHeight="1" x14ac:dyDescent="0.2">
      <c r="A109" s="13">
        <f>A106+1</f>
        <v>81</v>
      </c>
      <c r="B109" s="28">
        <v>2020003630091</v>
      </c>
      <c r="C109" s="15" t="s">
        <v>98</v>
      </c>
      <c r="D109" s="74">
        <v>25377506884.32</v>
      </c>
    </row>
    <row r="110" spans="1:4" ht="66" customHeight="1" x14ac:dyDescent="0.2">
      <c r="A110" s="16">
        <f>A109+1</f>
        <v>82</v>
      </c>
      <c r="B110" s="19">
        <v>2020003630092</v>
      </c>
      <c r="C110" s="18" t="s">
        <v>99</v>
      </c>
      <c r="D110" s="74">
        <v>24000000</v>
      </c>
    </row>
    <row r="111" spans="1:4" ht="66" customHeight="1" x14ac:dyDescent="0.2">
      <c r="A111" s="16">
        <f t="shared" ref="A111:A116" si="4">A110+1</f>
        <v>83</v>
      </c>
      <c r="B111" s="19">
        <v>2020003630093</v>
      </c>
      <c r="C111" s="18" t="s">
        <v>100</v>
      </c>
      <c r="D111" s="74">
        <v>508527157</v>
      </c>
    </row>
    <row r="112" spans="1:4" ht="66" customHeight="1" x14ac:dyDescent="0.2">
      <c r="A112" s="16">
        <f t="shared" si="4"/>
        <v>84</v>
      </c>
      <c r="B112" s="19">
        <v>2020003630016</v>
      </c>
      <c r="C112" s="18" t="s">
        <v>101</v>
      </c>
      <c r="D112" s="74">
        <v>192975267948.75</v>
      </c>
    </row>
    <row r="113" spans="1:4" ht="66" customHeight="1" x14ac:dyDescent="0.2">
      <c r="A113" s="16">
        <f t="shared" si="4"/>
        <v>85</v>
      </c>
      <c r="B113" s="19">
        <v>2020003630094</v>
      </c>
      <c r="C113" s="18" t="s">
        <v>102</v>
      </c>
      <c r="D113" s="74">
        <v>630824680</v>
      </c>
    </row>
    <row r="114" spans="1:4" ht="66" customHeight="1" x14ac:dyDescent="0.2">
      <c r="A114" s="16">
        <f t="shared" si="4"/>
        <v>86</v>
      </c>
      <c r="B114" s="19">
        <v>2020003630015</v>
      </c>
      <c r="C114" s="18" t="s">
        <v>103</v>
      </c>
      <c r="D114" s="74">
        <v>25000000</v>
      </c>
    </row>
    <row r="115" spans="1:4" ht="66" customHeight="1" x14ac:dyDescent="0.2">
      <c r="A115" s="16">
        <f t="shared" si="4"/>
        <v>87</v>
      </c>
      <c r="B115" s="19">
        <v>2020003630095</v>
      </c>
      <c r="C115" s="18" t="s">
        <v>104</v>
      </c>
      <c r="D115" s="74">
        <v>50684457</v>
      </c>
    </row>
    <row r="116" spans="1:4" ht="66" customHeight="1" x14ac:dyDescent="0.2">
      <c r="A116" s="16">
        <f t="shared" si="4"/>
        <v>88</v>
      </c>
      <c r="B116" s="19">
        <v>2020003630096</v>
      </c>
      <c r="C116" s="20" t="s">
        <v>105</v>
      </c>
      <c r="D116" s="74">
        <v>216733000</v>
      </c>
    </row>
    <row r="117" spans="1:4" ht="32.25" customHeight="1" x14ac:dyDescent="0.2">
      <c r="A117" s="37">
        <v>2</v>
      </c>
      <c r="B117" s="38" t="s">
        <v>30</v>
      </c>
      <c r="C117" s="38"/>
      <c r="D117" s="75">
        <f>D118</f>
        <v>62514678</v>
      </c>
    </row>
    <row r="118" spans="1:4" ht="66" customHeight="1" thickBot="1" x14ac:dyDescent="0.25">
      <c r="A118" s="33">
        <f>A116+1</f>
        <v>89</v>
      </c>
      <c r="B118" s="29">
        <v>2020003630097</v>
      </c>
      <c r="C118" s="30" t="s">
        <v>106</v>
      </c>
      <c r="D118" s="76">
        <f>'[1]SGTO POAI 2023 NOV-DIC'!BF173</f>
        <v>62514678</v>
      </c>
    </row>
    <row r="119" spans="1:4" ht="30" customHeight="1" thickBot="1" x14ac:dyDescent="0.25">
      <c r="A119" s="7" t="s">
        <v>107</v>
      </c>
      <c r="B119" s="8"/>
      <c r="C119" s="9"/>
      <c r="D119" s="31">
        <f>D120+D139+D142</f>
        <v>13775731819.380001</v>
      </c>
    </row>
    <row r="120" spans="1:4" ht="30" customHeight="1" x14ac:dyDescent="0.2">
      <c r="A120" s="27">
        <v>1</v>
      </c>
      <c r="B120" s="35" t="s">
        <v>22</v>
      </c>
      <c r="C120" s="36"/>
      <c r="D120" s="71">
        <f>SUM(D121:D138)</f>
        <v>13133282409.380001</v>
      </c>
    </row>
    <row r="121" spans="1:4" ht="66" customHeight="1" x14ac:dyDescent="0.2">
      <c r="A121" s="13">
        <f>A118+1</f>
        <v>90</v>
      </c>
      <c r="B121" s="40">
        <v>2020003630011</v>
      </c>
      <c r="C121" s="41" t="s">
        <v>108</v>
      </c>
      <c r="D121" s="78">
        <v>236289640</v>
      </c>
    </row>
    <row r="122" spans="1:4" ht="66" customHeight="1" x14ac:dyDescent="0.2">
      <c r="A122" s="16">
        <f>A121+1</f>
        <v>91</v>
      </c>
      <c r="B122" s="42">
        <v>2020003630098</v>
      </c>
      <c r="C122" s="43" t="s">
        <v>109</v>
      </c>
      <c r="D122" s="78">
        <v>31700000</v>
      </c>
    </row>
    <row r="123" spans="1:4" ht="66" customHeight="1" x14ac:dyDescent="0.2">
      <c r="A123" s="16">
        <f t="shared" ref="A123:A147" si="5">A122+1</f>
        <v>92</v>
      </c>
      <c r="B123" s="42">
        <v>2020003630099</v>
      </c>
      <c r="C123" s="43" t="s">
        <v>110</v>
      </c>
      <c r="D123" s="78">
        <v>79600000</v>
      </c>
    </row>
    <row r="124" spans="1:4" ht="66" customHeight="1" x14ac:dyDescent="0.2">
      <c r="A124" s="16">
        <f t="shared" si="5"/>
        <v>93</v>
      </c>
      <c r="B124" s="42">
        <v>2020003630100</v>
      </c>
      <c r="C124" s="43" t="s">
        <v>111</v>
      </c>
      <c r="D124" s="78">
        <v>205510039</v>
      </c>
    </row>
    <row r="125" spans="1:4" ht="66" customHeight="1" x14ac:dyDescent="0.2">
      <c r="A125" s="16">
        <f t="shared" si="5"/>
        <v>94</v>
      </c>
      <c r="B125" s="42">
        <v>2020003630101</v>
      </c>
      <c r="C125" s="43" t="s">
        <v>112</v>
      </c>
      <c r="D125" s="78">
        <v>793396665</v>
      </c>
    </row>
    <row r="126" spans="1:4" ht="66" customHeight="1" x14ac:dyDescent="0.2">
      <c r="A126" s="16">
        <f t="shared" si="5"/>
        <v>95</v>
      </c>
      <c r="B126" s="42">
        <v>2020003630102</v>
      </c>
      <c r="C126" s="43" t="s">
        <v>113</v>
      </c>
      <c r="D126" s="78">
        <v>418818056</v>
      </c>
    </row>
    <row r="127" spans="1:4" ht="66" customHeight="1" x14ac:dyDescent="0.2">
      <c r="A127" s="16">
        <f t="shared" si="5"/>
        <v>96</v>
      </c>
      <c r="B127" s="42">
        <v>2021003630010</v>
      </c>
      <c r="C127" s="43" t="s">
        <v>114</v>
      </c>
      <c r="D127" s="78">
        <v>43800000</v>
      </c>
    </row>
    <row r="128" spans="1:4" ht="66" customHeight="1" x14ac:dyDescent="0.2">
      <c r="A128" s="16">
        <f t="shared" si="5"/>
        <v>97</v>
      </c>
      <c r="B128" s="42">
        <v>2020003630033</v>
      </c>
      <c r="C128" s="43" t="s">
        <v>115</v>
      </c>
      <c r="D128" s="78">
        <v>88000000</v>
      </c>
    </row>
    <row r="129" spans="1:4" ht="66" customHeight="1" x14ac:dyDescent="0.2">
      <c r="A129" s="16">
        <f t="shared" si="5"/>
        <v>98</v>
      </c>
      <c r="B129" s="42">
        <v>2020003630034</v>
      </c>
      <c r="C129" s="44" t="s">
        <v>116</v>
      </c>
      <c r="D129" s="78">
        <v>67601667</v>
      </c>
    </row>
    <row r="130" spans="1:4" ht="66" customHeight="1" x14ac:dyDescent="0.2">
      <c r="A130" s="16">
        <f t="shared" si="5"/>
        <v>99</v>
      </c>
      <c r="B130" s="42">
        <v>2020003630103</v>
      </c>
      <c r="C130" s="44" t="s">
        <v>117</v>
      </c>
      <c r="D130" s="78">
        <v>70661667</v>
      </c>
    </row>
    <row r="131" spans="1:4" ht="66" customHeight="1" x14ac:dyDescent="0.2">
      <c r="A131" s="16">
        <f t="shared" si="5"/>
        <v>100</v>
      </c>
      <c r="B131" s="42">
        <v>2020003630104</v>
      </c>
      <c r="C131" s="44" t="s">
        <v>118</v>
      </c>
      <c r="D131" s="78">
        <v>68556666</v>
      </c>
    </row>
    <row r="132" spans="1:4" ht="66" customHeight="1" x14ac:dyDescent="0.2">
      <c r="A132" s="16">
        <f t="shared" si="5"/>
        <v>101</v>
      </c>
      <c r="B132" s="42">
        <v>2020003630105</v>
      </c>
      <c r="C132" s="44" t="s">
        <v>119</v>
      </c>
      <c r="D132" s="78">
        <v>35790000</v>
      </c>
    </row>
    <row r="133" spans="1:4" ht="66" customHeight="1" x14ac:dyDescent="0.2">
      <c r="A133" s="16">
        <f t="shared" si="5"/>
        <v>102</v>
      </c>
      <c r="B133" s="42">
        <v>2020003630106</v>
      </c>
      <c r="C133" s="44" t="s">
        <v>120</v>
      </c>
      <c r="D133" s="78">
        <v>61090000</v>
      </c>
    </row>
    <row r="134" spans="1:4" ht="66" customHeight="1" x14ac:dyDescent="0.2">
      <c r="A134" s="16">
        <f t="shared" si="5"/>
        <v>103</v>
      </c>
      <c r="B134" s="42">
        <v>2020003630036</v>
      </c>
      <c r="C134" s="43" t="s">
        <v>121</v>
      </c>
      <c r="D134" s="78">
        <v>100000000</v>
      </c>
    </row>
    <row r="135" spans="1:4" ht="66" customHeight="1" x14ac:dyDescent="0.2">
      <c r="A135" s="16">
        <f t="shared" si="5"/>
        <v>104</v>
      </c>
      <c r="B135" s="42">
        <v>2020003630037</v>
      </c>
      <c r="C135" s="43" t="s">
        <v>122</v>
      </c>
      <c r="D135" s="78">
        <v>55013333</v>
      </c>
    </row>
    <row r="136" spans="1:4" ht="66" customHeight="1" x14ac:dyDescent="0.2">
      <c r="A136" s="16">
        <f t="shared" si="5"/>
        <v>105</v>
      </c>
      <c r="B136" s="42">
        <v>2020003630035</v>
      </c>
      <c r="C136" s="44" t="s">
        <v>123</v>
      </c>
      <c r="D136" s="78">
        <v>375333331</v>
      </c>
    </row>
    <row r="137" spans="1:4" ht="66" customHeight="1" x14ac:dyDescent="0.2">
      <c r="A137" s="16">
        <f t="shared" si="5"/>
        <v>106</v>
      </c>
      <c r="B137" s="42">
        <v>2020003630012</v>
      </c>
      <c r="C137" s="43" t="s">
        <v>124</v>
      </c>
      <c r="D137" s="78">
        <v>165400000</v>
      </c>
    </row>
    <row r="138" spans="1:4" ht="66" customHeight="1" x14ac:dyDescent="0.2">
      <c r="A138" s="16">
        <f t="shared" si="5"/>
        <v>107</v>
      </c>
      <c r="B138" s="42">
        <v>2020003630109</v>
      </c>
      <c r="C138" s="43" t="s">
        <v>125</v>
      </c>
      <c r="D138" s="78">
        <v>10236721345.380001</v>
      </c>
    </row>
    <row r="139" spans="1:4" ht="25.5" customHeight="1" x14ac:dyDescent="0.2">
      <c r="A139" s="37">
        <v>2</v>
      </c>
      <c r="B139" s="38" t="s">
        <v>30</v>
      </c>
      <c r="C139" s="38"/>
      <c r="D139" s="75">
        <f>SUM(D140:D141)</f>
        <v>61260000</v>
      </c>
    </row>
    <row r="140" spans="1:4" ht="66" customHeight="1" x14ac:dyDescent="0.2">
      <c r="A140" s="16">
        <f>A138+1</f>
        <v>108</v>
      </c>
      <c r="B140" s="42">
        <v>2020003630113</v>
      </c>
      <c r="C140" s="43" t="s">
        <v>126</v>
      </c>
      <c r="D140" s="79">
        <v>42260000</v>
      </c>
    </row>
    <row r="141" spans="1:4" ht="66" customHeight="1" x14ac:dyDescent="0.2">
      <c r="A141" s="16">
        <f t="shared" si="5"/>
        <v>109</v>
      </c>
      <c r="B141" s="42">
        <v>2020003630114</v>
      </c>
      <c r="C141" s="43" t="s">
        <v>127</v>
      </c>
      <c r="D141" s="79">
        <v>19000000</v>
      </c>
    </row>
    <row r="142" spans="1:4" ht="25.5" customHeight="1" x14ac:dyDescent="0.2">
      <c r="A142" s="37">
        <v>4</v>
      </c>
      <c r="B142" s="38" t="s">
        <v>5</v>
      </c>
      <c r="C142" s="38"/>
      <c r="D142" s="75">
        <f>SUM(D143:D147)</f>
        <v>581189410</v>
      </c>
    </row>
    <row r="143" spans="1:4" ht="66" customHeight="1" x14ac:dyDescent="0.2">
      <c r="A143" s="16">
        <f>A141+1</f>
        <v>110</v>
      </c>
      <c r="B143" s="42">
        <v>2020003630115</v>
      </c>
      <c r="C143" s="43" t="s">
        <v>128</v>
      </c>
      <c r="D143" s="79">
        <v>6400000</v>
      </c>
    </row>
    <row r="144" spans="1:4" ht="66" customHeight="1" x14ac:dyDescent="0.2">
      <c r="A144" s="16">
        <f t="shared" si="5"/>
        <v>111</v>
      </c>
      <c r="B144" s="42">
        <v>2021003630008</v>
      </c>
      <c r="C144" s="44" t="s">
        <v>129</v>
      </c>
      <c r="D144" s="79">
        <v>226150972</v>
      </c>
    </row>
    <row r="145" spans="1:4" ht="66" customHeight="1" x14ac:dyDescent="0.2">
      <c r="A145" s="16">
        <f t="shared" si="5"/>
        <v>112</v>
      </c>
      <c r="B145" s="42">
        <v>2021003630007</v>
      </c>
      <c r="C145" s="44" t="s">
        <v>130</v>
      </c>
      <c r="D145" s="79">
        <v>164191257</v>
      </c>
    </row>
    <row r="146" spans="1:4" ht="66" customHeight="1" x14ac:dyDescent="0.2">
      <c r="A146" s="16">
        <f t="shared" si="5"/>
        <v>113</v>
      </c>
      <c r="B146" s="42">
        <v>2020003630111</v>
      </c>
      <c r="C146" s="44" t="s">
        <v>131</v>
      </c>
      <c r="D146" s="79">
        <v>122172215</v>
      </c>
    </row>
    <row r="147" spans="1:4" ht="66" customHeight="1" thickBot="1" x14ac:dyDescent="0.25">
      <c r="A147" s="33">
        <f t="shared" si="5"/>
        <v>114</v>
      </c>
      <c r="B147" s="45">
        <v>2020003630112</v>
      </c>
      <c r="C147" s="46" t="s">
        <v>132</v>
      </c>
      <c r="D147" s="80">
        <v>62274966</v>
      </c>
    </row>
    <row r="148" spans="1:4" ht="30" customHeight="1" thickBot="1" x14ac:dyDescent="0.25">
      <c r="A148" s="7" t="s">
        <v>133</v>
      </c>
      <c r="B148" s="8"/>
      <c r="C148" s="9"/>
      <c r="D148" s="31">
        <f>SUM(D150:D172)</f>
        <v>64458455258.419998</v>
      </c>
    </row>
    <row r="149" spans="1:4" ht="24" customHeight="1" x14ac:dyDescent="0.2">
      <c r="A149" s="27">
        <v>1</v>
      </c>
      <c r="B149" s="35" t="s">
        <v>22</v>
      </c>
      <c r="C149" s="36"/>
      <c r="D149" s="71">
        <f>SUM(D150:D172)</f>
        <v>64458455258.419998</v>
      </c>
    </row>
    <row r="150" spans="1:4" ht="66" customHeight="1" x14ac:dyDescent="0.2">
      <c r="A150" s="13">
        <f>A147+1</f>
        <v>115</v>
      </c>
      <c r="B150" s="40">
        <v>2020003630116</v>
      </c>
      <c r="C150" s="47" t="s">
        <v>134</v>
      </c>
      <c r="D150" s="79">
        <v>1665766298.6500001</v>
      </c>
    </row>
    <row r="151" spans="1:4" ht="66" customHeight="1" x14ac:dyDescent="0.2">
      <c r="A151" s="16">
        <f>A150+1</f>
        <v>116</v>
      </c>
      <c r="B151" s="42">
        <v>2020003630117</v>
      </c>
      <c r="C151" s="43" t="s">
        <v>135</v>
      </c>
      <c r="D151" s="79">
        <v>336500000</v>
      </c>
    </row>
    <row r="152" spans="1:4" ht="66" customHeight="1" x14ac:dyDescent="0.2">
      <c r="A152" s="16">
        <f t="shared" ref="A152:A172" si="6">A151+1</f>
        <v>117</v>
      </c>
      <c r="B152" s="42">
        <v>2020003630118</v>
      </c>
      <c r="C152" s="43" t="s">
        <v>136</v>
      </c>
      <c r="D152" s="79">
        <v>1427478796</v>
      </c>
    </row>
    <row r="153" spans="1:4" ht="66" customHeight="1" x14ac:dyDescent="0.2">
      <c r="A153" s="16">
        <f t="shared" si="6"/>
        <v>118</v>
      </c>
      <c r="B153" s="42">
        <v>2020003630119</v>
      </c>
      <c r="C153" s="43" t="s">
        <v>137</v>
      </c>
      <c r="D153" s="79">
        <v>92585478</v>
      </c>
    </row>
    <row r="154" spans="1:4" ht="66" customHeight="1" x14ac:dyDescent="0.2">
      <c r="A154" s="16">
        <f t="shared" si="6"/>
        <v>119</v>
      </c>
      <c r="B154" s="42">
        <v>2020003630120</v>
      </c>
      <c r="C154" s="43" t="s">
        <v>138</v>
      </c>
      <c r="D154" s="79">
        <v>114100000</v>
      </c>
    </row>
    <row r="155" spans="1:4" ht="66" customHeight="1" x14ac:dyDescent="0.2">
      <c r="A155" s="16">
        <f t="shared" si="6"/>
        <v>120</v>
      </c>
      <c r="B155" s="42">
        <v>2020003630121</v>
      </c>
      <c r="C155" s="43" t="s">
        <v>139</v>
      </c>
      <c r="D155" s="79">
        <v>223235000</v>
      </c>
    </row>
    <row r="156" spans="1:4" ht="66" customHeight="1" x14ac:dyDescent="0.2">
      <c r="A156" s="16">
        <f t="shared" si="6"/>
        <v>121</v>
      </c>
      <c r="B156" s="42">
        <v>2020003630122</v>
      </c>
      <c r="C156" s="43" t="s">
        <v>140</v>
      </c>
      <c r="D156" s="79">
        <v>191891929</v>
      </c>
    </row>
    <row r="157" spans="1:4" ht="66" customHeight="1" x14ac:dyDescent="0.2">
      <c r="A157" s="16">
        <f t="shared" si="6"/>
        <v>122</v>
      </c>
      <c r="B157" s="42">
        <v>2020003630123</v>
      </c>
      <c r="C157" s="43" t="s">
        <v>141</v>
      </c>
      <c r="D157" s="79">
        <v>273400000</v>
      </c>
    </row>
    <row r="158" spans="1:4" ht="66" customHeight="1" x14ac:dyDescent="0.2">
      <c r="A158" s="16">
        <f t="shared" si="6"/>
        <v>123</v>
      </c>
      <c r="B158" s="42">
        <v>2020003630124</v>
      </c>
      <c r="C158" s="43" t="s">
        <v>142</v>
      </c>
      <c r="D158" s="79">
        <v>240000000</v>
      </c>
    </row>
    <row r="159" spans="1:4" ht="66" customHeight="1" x14ac:dyDescent="0.2">
      <c r="A159" s="16">
        <f t="shared" si="6"/>
        <v>124</v>
      </c>
      <c r="B159" s="42">
        <v>2020003630125</v>
      </c>
      <c r="C159" s="43" t="s">
        <v>143</v>
      </c>
      <c r="D159" s="79">
        <v>247413133</v>
      </c>
    </row>
    <row r="160" spans="1:4" ht="66" customHeight="1" x14ac:dyDescent="0.2">
      <c r="A160" s="16">
        <f t="shared" si="6"/>
        <v>125</v>
      </c>
      <c r="B160" s="42">
        <v>2020003630126</v>
      </c>
      <c r="C160" s="43" t="s">
        <v>144</v>
      </c>
      <c r="D160" s="79">
        <v>246896123</v>
      </c>
    </row>
    <row r="161" spans="1:4" ht="66" customHeight="1" x14ac:dyDescent="0.2">
      <c r="A161" s="16">
        <f t="shared" si="6"/>
        <v>126</v>
      </c>
      <c r="B161" s="42">
        <v>2020003630127</v>
      </c>
      <c r="C161" s="43" t="s">
        <v>145</v>
      </c>
      <c r="D161" s="79">
        <v>370786050</v>
      </c>
    </row>
    <row r="162" spans="1:4" ht="66" customHeight="1" x14ac:dyDescent="0.2">
      <c r="A162" s="16">
        <f t="shared" si="6"/>
        <v>127</v>
      </c>
      <c r="B162" s="42">
        <v>2020003630128</v>
      </c>
      <c r="C162" s="43" t="s">
        <v>146</v>
      </c>
      <c r="D162" s="79">
        <v>514119486</v>
      </c>
    </row>
    <row r="163" spans="1:4" ht="66" customHeight="1" x14ac:dyDescent="0.2">
      <c r="A163" s="16">
        <f t="shared" si="6"/>
        <v>128</v>
      </c>
      <c r="B163" s="42">
        <v>2020003630129</v>
      </c>
      <c r="C163" s="43" t="s">
        <v>147</v>
      </c>
      <c r="D163" s="79">
        <v>421072796.28999996</v>
      </c>
    </row>
    <row r="164" spans="1:4" ht="66" customHeight="1" x14ac:dyDescent="0.2">
      <c r="A164" s="16">
        <f t="shared" si="6"/>
        <v>129</v>
      </c>
      <c r="B164" s="42">
        <v>2020003630130</v>
      </c>
      <c r="C164" s="43" t="s">
        <v>148</v>
      </c>
      <c r="D164" s="79">
        <v>50000000</v>
      </c>
    </row>
    <row r="165" spans="1:4" ht="66" customHeight="1" x14ac:dyDescent="0.2">
      <c r="A165" s="16">
        <f t="shared" si="6"/>
        <v>130</v>
      </c>
      <c r="B165" s="42">
        <v>2020003630131</v>
      </c>
      <c r="C165" s="43" t="s">
        <v>149</v>
      </c>
      <c r="D165" s="79">
        <v>44500000</v>
      </c>
    </row>
    <row r="166" spans="1:4" ht="66" customHeight="1" x14ac:dyDescent="0.2">
      <c r="A166" s="16">
        <f t="shared" si="6"/>
        <v>131</v>
      </c>
      <c r="B166" s="42">
        <v>2020003630132</v>
      </c>
      <c r="C166" s="43" t="s">
        <v>150</v>
      </c>
      <c r="D166" s="79">
        <v>116500000</v>
      </c>
    </row>
    <row r="167" spans="1:4" ht="66" customHeight="1" x14ac:dyDescent="0.2">
      <c r="A167" s="16">
        <f t="shared" si="6"/>
        <v>132</v>
      </c>
      <c r="B167" s="42">
        <v>2020003630133</v>
      </c>
      <c r="C167" s="43" t="s">
        <v>151</v>
      </c>
      <c r="D167" s="79">
        <v>600000000</v>
      </c>
    </row>
    <row r="168" spans="1:4" ht="66" customHeight="1" x14ac:dyDescent="0.2">
      <c r="A168" s="16">
        <f t="shared" si="6"/>
        <v>133</v>
      </c>
      <c r="B168" s="42">
        <v>2020003630134</v>
      </c>
      <c r="C168" s="43" t="s">
        <v>152</v>
      </c>
      <c r="D168" s="79">
        <v>345000000</v>
      </c>
    </row>
    <row r="169" spans="1:4" ht="66" customHeight="1" x14ac:dyDescent="0.2">
      <c r="A169" s="16">
        <f t="shared" si="6"/>
        <v>134</v>
      </c>
      <c r="B169" s="42">
        <v>2020003630135</v>
      </c>
      <c r="C169" s="43" t="s">
        <v>153</v>
      </c>
      <c r="D169" s="79">
        <v>1852478796</v>
      </c>
    </row>
    <row r="170" spans="1:4" ht="66" customHeight="1" x14ac:dyDescent="0.2">
      <c r="A170" s="16">
        <f t="shared" si="6"/>
        <v>135</v>
      </c>
      <c r="B170" s="42">
        <v>2020003630136</v>
      </c>
      <c r="C170" s="43" t="s">
        <v>154</v>
      </c>
      <c r="D170" s="79">
        <v>41342402178.509995</v>
      </c>
    </row>
    <row r="171" spans="1:4" ht="66" customHeight="1" x14ac:dyDescent="0.2">
      <c r="A171" s="16">
        <f t="shared" si="6"/>
        <v>136</v>
      </c>
      <c r="B171" s="42">
        <v>2020003630137</v>
      </c>
      <c r="C171" s="43" t="s">
        <v>155</v>
      </c>
      <c r="D171" s="79">
        <v>12123989229.970001</v>
      </c>
    </row>
    <row r="172" spans="1:4" ht="66" customHeight="1" thickBot="1" x14ac:dyDescent="0.25">
      <c r="A172" s="33">
        <f t="shared" si="6"/>
        <v>137</v>
      </c>
      <c r="B172" s="45">
        <v>2020003630138</v>
      </c>
      <c r="C172" s="48" t="s">
        <v>156</v>
      </c>
      <c r="D172" s="80">
        <v>1618339964</v>
      </c>
    </row>
    <row r="173" spans="1:4" ht="30" customHeight="1" thickBot="1" x14ac:dyDescent="0.25">
      <c r="A173" s="7" t="s">
        <v>157</v>
      </c>
      <c r="B173" s="8"/>
      <c r="C173" s="9"/>
      <c r="D173" s="31">
        <f>D174+D178+D181</f>
        <v>2328894018</v>
      </c>
    </row>
    <row r="174" spans="1:4" ht="30" customHeight="1" x14ac:dyDescent="0.2">
      <c r="A174" s="27">
        <v>1</v>
      </c>
      <c r="B174" s="35" t="s">
        <v>22</v>
      </c>
      <c r="C174" s="36"/>
      <c r="D174" s="71">
        <f>SUM(D175:D177)</f>
        <v>1746906166</v>
      </c>
    </row>
    <row r="175" spans="1:4" ht="66" customHeight="1" x14ac:dyDescent="0.2">
      <c r="A175" s="13">
        <f>A172+1</f>
        <v>138</v>
      </c>
      <c r="B175" s="40">
        <v>2020003630038</v>
      </c>
      <c r="C175" s="47" t="s">
        <v>158</v>
      </c>
      <c r="D175" s="79">
        <v>382950833</v>
      </c>
    </row>
    <row r="176" spans="1:4" ht="66" customHeight="1" x14ac:dyDescent="0.2">
      <c r="A176" s="16">
        <f>A175+1</f>
        <v>139</v>
      </c>
      <c r="B176" s="42">
        <v>2020003630139</v>
      </c>
      <c r="C176" s="43" t="s">
        <v>159</v>
      </c>
      <c r="D176" s="79">
        <v>939167002</v>
      </c>
    </row>
    <row r="177" spans="1:4" ht="66" customHeight="1" x14ac:dyDescent="0.2">
      <c r="A177" s="16">
        <f>A176+1</f>
        <v>140</v>
      </c>
      <c r="B177" s="42">
        <v>2020003630039</v>
      </c>
      <c r="C177" s="43" t="s">
        <v>160</v>
      </c>
      <c r="D177" s="79">
        <v>424788331</v>
      </c>
    </row>
    <row r="178" spans="1:4" ht="30" customHeight="1" x14ac:dyDescent="0.2">
      <c r="A178" s="37">
        <v>2</v>
      </c>
      <c r="B178" s="38" t="s">
        <v>30</v>
      </c>
      <c r="C178" s="38"/>
      <c r="D178" s="75">
        <f>SUM(D179:D180)</f>
        <v>128119518</v>
      </c>
    </row>
    <row r="179" spans="1:4" ht="66" customHeight="1" x14ac:dyDescent="0.2">
      <c r="A179" s="16">
        <f>A177+1</f>
        <v>141</v>
      </c>
      <c r="B179" s="42">
        <v>2020003630140</v>
      </c>
      <c r="C179" s="43" t="s">
        <v>161</v>
      </c>
      <c r="D179" s="79">
        <v>71719518</v>
      </c>
    </row>
    <row r="180" spans="1:4" ht="66" customHeight="1" x14ac:dyDescent="0.2">
      <c r="A180" s="16">
        <f>A179+1</f>
        <v>142</v>
      </c>
      <c r="B180" s="42">
        <v>2020003630040</v>
      </c>
      <c r="C180" s="43" t="s">
        <v>162</v>
      </c>
      <c r="D180" s="79">
        <v>56400000</v>
      </c>
    </row>
    <row r="181" spans="1:4" ht="32.25" customHeight="1" x14ac:dyDescent="0.2">
      <c r="A181" s="37">
        <v>4</v>
      </c>
      <c r="B181" s="38" t="s">
        <v>5</v>
      </c>
      <c r="C181" s="38"/>
      <c r="D181" s="75">
        <f>D182</f>
        <v>453868334</v>
      </c>
    </row>
    <row r="182" spans="1:4" ht="66" customHeight="1" thickBot="1" x14ac:dyDescent="0.25">
      <c r="A182" s="33">
        <f>A180+1</f>
        <v>143</v>
      </c>
      <c r="B182" s="45">
        <v>2020003630141</v>
      </c>
      <c r="C182" s="48" t="s">
        <v>163</v>
      </c>
      <c r="D182" s="80">
        <v>453868334</v>
      </c>
    </row>
    <row r="183" spans="1:4" ht="30" customHeight="1" thickBot="1" x14ac:dyDescent="0.25">
      <c r="A183" s="24" t="s">
        <v>164</v>
      </c>
      <c r="B183" s="25"/>
      <c r="C183" s="26"/>
      <c r="D183" s="31">
        <f>D184</f>
        <v>10324433912.389999</v>
      </c>
    </row>
    <row r="184" spans="1:4" ht="30" customHeight="1" x14ac:dyDescent="0.2">
      <c r="A184" s="27">
        <v>1</v>
      </c>
      <c r="B184" s="35" t="s">
        <v>22</v>
      </c>
      <c r="C184" s="36"/>
      <c r="D184" s="71">
        <f>SUM(D185:D187)</f>
        <v>10324433912.389999</v>
      </c>
    </row>
    <row r="185" spans="1:4" ht="66" customHeight="1" x14ac:dyDescent="0.2">
      <c r="A185" s="21">
        <f>A182+1</f>
        <v>144</v>
      </c>
      <c r="B185" s="40">
        <v>2020003630009</v>
      </c>
      <c r="C185" s="47" t="s">
        <v>165</v>
      </c>
      <c r="D185" s="79">
        <v>3566923682.8499999</v>
      </c>
    </row>
    <row r="186" spans="1:4" ht="66" customHeight="1" x14ac:dyDescent="0.2">
      <c r="A186" s="16">
        <f>A185+1</f>
        <v>145</v>
      </c>
      <c r="B186" s="42">
        <v>2020003630010</v>
      </c>
      <c r="C186" s="43" t="s">
        <v>166</v>
      </c>
      <c r="D186" s="79">
        <v>4310592397.54</v>
      </c>
    </row>
    <row r="187" spans="1:4" ht="66" customHeight="1" thickBot="1" x14ac:dyDescent="0.25">
      <c r="A187" s="49">
        <f>A186+1</f>
        <v>146</v>
      </c>
      <c r="B187" s="45">
        <v>2020003630013</v>
      </c>
      <c r="C187" s="48" t="s">
        <v>167</v>
      </c>
      <c r="D187" s="80">
        <v>2446917832</v>
      </c>
    </row>
    <row r="188" spans="1:4" ht="30" customHeight="1" thickBot="1" x14ac:dyDescent="0.25">
      <c r="A188" s="7" t="s">
        <v>168</v>
      </c>
      <c r="B188" s="8"/>
      <c r="C188" s="9"/>
      <c r="D188" s="31">
        <f>D189+D192+D196</f>
        <v>4712923248</v>
      </c>
    </row>
    <row r="189" spans="1:4" ht="30" customHeight="1" x14ac:dyDescent="0.2">
      <c r="A189" s="27">
        <v>1</v>
      </c>
      <c r="B189" s="35" t="s">
        <v>22</v>
      </c>
      <c r="C189" s="36"/>
      <c r="D189" s="71">
        <f>SUM(D190:D191)</f>
        <v>2658311172</v>
      </c>
    </row>
    <row r="190" spans="1:4" ht="66" customHeight="1" x14ac:dyDescent="0.2">
      <c r="A190" s="21">
        <f>A187+1</f>
        <v>147</v>
      </c>
      <c r="B190" s="50">
        <v>2020003630142</v>
      </c>
      <c r="C190" s="47" t="s">
        <v>169</v>
      </c>
      <c r="D190" s="79">
        <v>1462000000</v>
      </c>
    </row>
    <row r="191" spans="1:4" ht="66" customHeight="1" x14ac:dyDescent="0.2">
      <c r="A191" s="16">
        <f>A190+1</f>
        <v>148</v>
      </c>
      <c r="B191" s="19">
        <v>2020003630143</v>
      </c>
      <c r="C191" s="51" t="s">
        <v>170</v>
      </c>
      <c r="D191" s="79">
        <v>1196311172</v>
      </c>
    </row>
    <row r="192" spans="1:4" ht="28.5" customHeight="1" x14ac:dyDescent="0.2">
      <c r="A192" s="37">
        <v>3</v>
      </c>
      <c r="B192" s="38" t="s">
        <v>34</v>
      </c>
      <c r="C192" s="38"/>
      <c r="D192" s="75">
        <f>SUM(D193:D195)</f>
        <v>1510612076</v>
      </c>
    </row>
    <row r="193" spans="1:4" ht="45.75" customHeight="1" x14ac:dyDescent="0.2">
      <c r="A193" s="16">
        <f>A191+1</f>
        <v>149</v>
      </c>
      <c r="B193" s="19">
        <v>2020003630144</v>
      </c>
      <c r="C193" s="51" t="s">
        <v>171</v>
      </c>
      <c r="D193" s="79">
        <v>440356768</v>
      </c>
    </row>
    <row r="194" spans="1:4" ht="66" customHeight="1" x14ac:dyDescent="0.2">
      <c r="A194" s="16">
        <f>A193+1</f>
        <v>150</v>
      </c>
      <c r="B194" s="50">
        <v>2020003630145</v>
      </c>
      <c r="C194" s="48" t="s">
        <v>172</v>
      </c>
      <c r="D194" s="80">
        <v>920255308</v>
      </c>
    </row>
    <row r="195" spans="1:4" ht="66" customHeight="1" x14ac:dyDescent="0.2">
      <c r="A195" s="16">
        <f>A194+1</f>
        <v>151</v>
      </c>
      <c r="B195" s="19">
        <v>2023003630001</v>
      </c>
      <c r="C195" s="20" t="s">
        <v>173</v>
      </c>
      <c r="D195" s="81">
        <v>150000000</v>
      </c>
    </row>
    <row r="196" spans="1:4" ht="28.5" customHeight="1" x14ac:dyDescent="0.2">
      <c r="A196" s="37">
        <v>4</v>
      </c>
      <c r="B196" s="38" t="s">
        <v>5</v>
      </c>
      <c r="C196" s="38"/>
      <c r="D196" s="75">
        <f>SUM(D197:D197)</f>
        <v>544000000</v>
      </c>
    </row>
    <row r="197" spans="1:4" ht="66" customHeight="1" thickBot="1" x14ac:dyDescent="0.25">
      <c r="A197" s="33">
        <f>A195+1</f>
        <v>152</v>
      </c>
      <c r="B197" s="29">
        <v>2022003630006</v>
      </c>
      <c r="C197" s="52" t="s">
        <v>174</v>
      </c>
      <c r="D197" s="80">
        <v>544000000</v>
      </c>
    </row>
    <row r="198" spans="1:4" ht="30" customHeight="1" thickBot="1" x14ac:dyDescent="0.25">
      <c r="A198" s="7" t="s">
        <v>175</v>
      </c>
      <c r="B198" s="8"/>
      <c r="C198" s="9"/>
      <c r="D198" s="31">
        <f>SUM(D200)</f>
        <v>168932650</v>
      </c>
    </row>
    <row r="199" spans="1:4" ht="30" customHeight="1" x14ac:dyDescent="0.2">
      <c r="A199" s="10">
        <v>3</v>
      </c>
      <c r="B199" s="53" t="s">
        <v>34</v>
      </c>
      <c r="C199" s="53"/>
      <c r="D199" s="77">
        <f>D200</f>
        <v>168932650</v>
      </c>
    </row>
    <row r="200" spans="1:4" ht="66" customHeight="1" thickBot="1" x14ac:dyDescent="0.25">
      <c r="A200" s="49">
        <f>A197+1</f>
        <v>153</v>
      </c>
      <c r="B200" s="50">
        <v>2020003630149</v>
      </c>
      <c r="C200" s="54" t="s">
        <v>176</v>
      </c>
      <c r="D200" s="82">
        <v>168932650</v>
      </c>
    </row>
    <row r="201" spans="1:4" ht="30" customHeight="1" thickBot="1" x14ac:dyDescent="0.25">
      <c r="A201" s="55" t="s">
        <v>177</v>
      </c>
      <c r="B201" s="56"/>
      <c r="C201" s="57"/>
      <c r="D201" s="58">
        <f>SUM(D3,D9,D18,D22,D49,D65,D71,D79,D101,D107,D119,D148,D173,D183,D188,D198)</f>
        <v>461494525650.14996</v>
      </c>
    </row>
    <row r="203" spans="1:4" x14ac:dyDescent="0.2">
      <c r="C203" s="60"/>
      <c r="D203" s="61"/>
    </row>
    <row r="204" spans="1:4" x14ac:dyDescent="0.2">
      <c r="C204" s="60"/>
      <c r="D204" s="62"/>
    </row>
    <row r="205" spans="1:4" x14ac:dyDescent="0.2">
      <c r="C205" s="60"/>
      <c r="D205" s="62"/>
    </row>
    <row r="206" spans="1:4" x14ac:dyDescent="0.2">
      <c r="C206" s="60"/>
      <c r="D206" s="62"/>
    </row>
    <row r="207" spans="1:4" x14ac:dyDescent="0.2">
      <c r="C207" s="60"/>
      <c r="D207" s="62"/>
    </row>
    <row r="208" spans="1:4" x14ac:dyDescent="0.2">
      <c r="B208" s="63"/>
      <c r="C208" s="64" t="s">
        <v>178</v>
      </c>
      <c r="D208" s="65"/>
    </row>
    <row r="209" spans="2:7" ht="12.75" customHeight="1" x14ac:dyDescent="0.2">
      <c r="B209" s="66" t="s">
        <v>179</v>
      </c>
      <c r="C209" s="66"/>
      <c r="D209" s="66"/>
      <c r="G209" s="67"/>
    </row>
    <row r="211" spans="2:7" ht="12.75" customHeight="1" x14ac:dyDescent="0.2">
      <c r="B211" s="66"/>
      <c r="C211" s="66"/>
      <c r="D211" s="66"/>
    </row>
    <row r="212" spans="2:7" ht="22.5" customHeight="1" x14ac:dyDescent="0.2">
      <c r="B212" s="68"/>
      <c r="C212" s="69"/>
      <c r="D212" s="69"/>
    </row>
    <row r="213" spans="2:7" ht="24.75" customHeight="1" x14ac:dyDescent="0.2">
      <c r="B213" s="68"/>
      <c r="C213" s="69"/>
      <c r="D213" s="69"/>
    </row>
  </sheetData>
  <mergeCells count="51">
    <mergeCell ref="B211:D211"/>
    <mergeCell ref="B212:D212"/>
    <mergeCell ref="B213:D213"/>
    <mergeCell ref="B192:C192"/>
    <mergeCell ref="B196:C196"/>
    <mergeCell ref="A198:C198"/>
    <mergeCell ref="B199:C199"/>
    <mergeCell ref="A201:C201"/>
    <mergeCell ref="B209:D209"/>
    <mergeCell ref="B178:C178"/>
    <mergeCell ref="B181:C181"/>
    <mergeCell ref="A183:C183"/>
    <mergeCell ref="B184:C184"/>
    <mergeCell ref="A188:C188"/>
    <mergeCell ref="B189:C189"/>
    <mergeCell ref="B139:C139"/>
    <mergeCell ref="B142:C142"/>
    <mergeCell ref="A148:C148"/>
    <mergeCell ref="B149:C149"/>
    <mergeCell ref="A173:C173"/>
    <mergeCell ref="B174:C174"/>
    <mergeCell ref="B102:C102"/>
    <mergeCell ref="A107:C107"/>
    <mergeCell ref="B108:C108"/>
    <mergeCell ref="B117:C117"/>
    <mergeCell ref="A119:C119"/>
    <mergeCell ref="B120:C120"/>
    <mergeCell ref="A71:C71"/>
    <mergeCell ref="B72:C72"/>
    <mergeCell ref="A79:C79"/>
    <mergeCell ref="B80:C80"/>
    <mergeCell ref="B93:C93"/>
    <mergeCell ref="A101:C101"/>
    <mergeCell ref="A49:C49"/>
    <mergeCell ref="B50:C50"/>
    <mergeCell ref="B59:C59"/>
    <mergeCell ref="B62:C62"/>
    <mergeCell ref="A65:C65"/>
    <mergeCell ref="B66:C66"/>
    <mergeCell ref="B19:C19"/>
    <mergeCell ref="A22:C22"/>
    <mergeCell ref="B23:C23"/>
    <mergeCell ref="B31:C31"/>
    <mergeCell ref="B35:C35"/>
    <mergeCell ref="B45:C45"/>
    <mergeCell ref="A1:D1"/>
    <mergeCell ref="A3:C3"/>
    <mergeCell ref="B4:C4"/>
    <mergeCell ref="A9:C9"/>
    <mergeCell ref="B10:C10"/>
    <mergeCell ref="A18:C18"/>
  </mergeCells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2023-12-28T23:00:15Z</dcterms:created>
  <dcterms:modified xsi:type="dcterms:W3CDTF">2023-12-28T23:10:23Z</dcterms:modified>
</cp:coreProperties>
</file>