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obernación 2022\STO PDD 2022\SGTO PDD III TRIMESTRE 2022\"/>
    </mc:Choice>
  </mc:AlternateContent>
  <bookViews>
    <workbookView xWindow="0" yWindow="0" windowWidth="24000" windowHeight="9645"/>
  </bookViews>
  <sheets>
    <sheet name="RELACIÓN PROYECTOS EJECUTADOS" sheetId="1" r:id="rId1"/>
  </sheets>
  <externalReferences>
    <externalReference r:id="rId2"/>
  </externalReferences>
  <definedNames>
    <definedName name="_1._Apoyo_con_equipos_para_la_seguridad_vial_Licenciamiento_de_software_para_comunicaciones">#REF!</definedName>
    <definedName name="_xlnm._FilterDatabase" localSheetId="0" hidden="1">'RELACIÓN PROYECTOS EJECUTADOS'!$A$2:$C$191</definedName>
    <definedName name="aa">#REF!</definedName>
    <definedName name="CODIGO_DIVIPOLA">#REF!</definedName>
    <definedName name="DboREGISTRO_LEY_617">#REF!</definedName>
    <definedName name="ññ">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0" i="1" l="1"/>
  <c r="F191" i="1"/>
  <c r="C190" i="1"/>
  <c r="H188" i="1"/>
  <c r="C188" i="1"/>
  <c r="F188" i="1" s="1"/>
  <c r="G187" i="1"/>
  <c r="E187" i="1"/>
  <c r="H186" i="1"/>
  <c r="F186" i="1"/>
  <c r="D186" i="1"/>
  <c r="E184" i="1"/>
  <c r="D185" i="1"/>
  <c r="G184" i="1"/>
  <c r="C184" i="1"/>
  <c r="D184" i="1" s="1"/>
  <c r="D183" i="1"/>
  <c r="G181" i="1"/>
  <c r="D182" i="1"/>
  <c r="E181" i="1"/>
  <c r="F179" i="1"/>
  <c r="D179" i="1"/>
  <c r="H178" i="1"/>
  <c r="F178" i="1"/>
  <c r="D178" i="1"/>
  <c r="H177" i="1"/>
  <c r="E176" i="1"/>
  <c r="D177" i="1"/>
  <c r="G176" i="1"/>
  <c r="G175" i="1" s="1"/>
  <c r="C176" i="1"/>
  <c r="C175" i="1" s="1"/>
  <c r="D175" i="1" s="1"/>
  <c r="G173" i="1"/>
  <c r="F174" i="1"/>
  <c r="D174" i="1"/>
  <c r="C173" i="1"/>
  <c r="D173" i="1" s="1"/>
  <c r="E173" i="1"/>
  <c r="H172" i="1"/>
  <c r="F172" i="1"/>
  <c r="D172" i="1"/>
  <c r="G170" i="1"/>
  <c r="H170" i="1" s="1"/>
  <c r="E170" i="1"/>
  <c r="D171" i="1"/>
  <c r="D169" i="1"/>
  <c r="H168" i="1"/>
  <c r="D168" i="1"/>
  <c r="E166" i="1"/>
  <c r="D167" i="1"/>
  <c r="H164" i="1"/>
  <c r="D164" i="1"/>
  <c r="H163" i="1"/>
  <c r="D163" i="1"/>
  <c r="H162" i="1"/>
  <c r="D162" i="1"/>
  <c r="H161" i="1"/>
  <c r="D161" i="1"/>
  <c r="H160" i="1"/>
  <c r="D160" i="1"/>
  <c r="F159" i="1"/>
  <c r="D159" i="1"/>
  <c r="F158" i="1"/>
  <c r="D158" i="1"/>
  <c r="F157" i="1"/>
  <c r="D157" i="1"/>
  <c r="H156" i="1"/>
  <c r="F156" i="1"/>
  <c r="D156" i="1"/>
  <c r="H155" i="1"/>
  <c r="F155" i="1"/>
  <c r="D155" i="1"/>
  <c r="H154" i="1"/>
  <c r="D154" i="1"/>
  <c r="H153" i="1"/>
  <c r="D153" i="1"/>
  <c r="H152" i="1"/>
  <c r="D152" i="1"/>
  <c r="D151" i="1"/>
  <c r="F150" i="1"/>
  <c r="D150" i="1"/>
  <c r="F149" i="1"/>
  <c r="D149" i="1"/>
  <c r="F148" i="1"/>
  <c r="D148" i="1"/>
  <c r="H147" i="1"/>
  <c r="F147" i="1"/>
  <c r="D147" i="1"/>
  <c r="H146" i="1"/>
  <c r="D146" i="1"/>
  <c r="D145" i="1"/>
  <c r="H144" i="1"/>
  <c r="D144" i="1"/>
  <c r="F143" i="1"/>
  <c r="D143" i="1"/>
  <c r="F142" i="1"/>
  <c r="D142" i="1"/>
  <c r="F139" i="1"/>
  <c r="D139" i="1"/>
  <c r="H138" i="1"/>
  <c r="D138" i="1"/>
  <c r="H137" i="1"/>
  <c r="D137" i="1"/>
  <c r="H136" i="1"/>
  <c r="D136" i="1"/>
  <c r="D135" i="1"/>
  <c r="G134" i="1"/>
  <c r="F133" i="1"/>
  <c r="D133" i="1"/>
  <c r="E131" i="1"/>
  <c r="D130" i="1"/>
  <c r="H129" i="1"/>
  <c r="F129" i="1"/>
  <c r="D129" i="1"/>
  <c r="D128" i="1"/>
  <c r="F127" i="1"/>
  <c r="D127" i="1"/>
  <c r="F126" i="1"/>
  <c r="D126" i="1"/>
  <c r="F125" i="1"/>
  <c r="D125" i="1"/>
  <c r="F124" i="1"/>
  <c r="D124" i="1"/>
  <c r="F123" i="1"/>
  <c r="D123" i="1"/>
  <c r="F122" i="1"/>
  <c r="D122" i="1"/>
  <c r="H121" i="1"/>
  <c r="F121" i="1"/>
  <c r="D121" i="1"/>
  <c r="D120" i="1"/>
  <c r="H119" i="1"/>
  <c r="F119" i="1"/>
  <c r="D119" i="1"/>
  <c r="D118" i="1"/>
  <c r="F117" i="1"/>
  <c r="D117" i="1"/>
  <c r="F116" i="1"/>
  <c r="D116" i="1"/>
  <c r="F115" i="1"/>
  <c r="D115" i="1"/>
  <c r="F114" i="1"/>
  <c r="D114" i="1"/>
  <c r="H113" i="1"/>
  <c r="D113" i="1"/>
  <c r="G109" i="1"/>
  <c r="E109" i="1"/>
  <c r="D110" i="1"/>
  <c r="D108" i="1"/>
  <c r="H107" i="1"/>
  <c r="F107" i="1"/>
  <c r="D107" i="1"/>
  <c r="H106" i="1"/>
  <c r="D106" i="1"/>
  <c r="D105" i="1"/>
  <c r="H104" i="1"/>
  <c r="D104" i="1"/>
  <c r="D103" i="1"/>
  <c r="D102" i="1"/>
  <c r="F101" i="1"/>
  <c r="E100" i="1"/>
  <c r="H98" i="1"/>
  <c r="F98" i="1"/>
  <c r="D98" i="1"/>
  <c r="H97" i="1"/>
  <c r="D97" i="1"/>
  <c r="H96" i="1"/>
  <c r="C95" i="1"/>
  <c r="D93" i="1"/>
  <c r="H92" i="1"/>
  <c r="F92" i="1"/>
  <c r="D92" i="1"/>
  <c r="D91" i="1"/>
  <c r="F90" i="1"/>
  <c r="D90" i="1"/>
  <c r="F89" i="1"/>
  <c r="D89" i="1"/>
  <c r="H88" i="1"/>
  <c r="D88" i="1"/>
  <c r="F87" i="1"/>
  <c r="D87" i="1"/>
  <c r="H85" i="1"/>
  <c r="D85" i="1"/>
  <c r="H84" i="1"/>
  <c r="D84" i="1"/>
  <c r="D83" i="1"/>
  <c r="D82" i="1"/>
  <c r="F81" i="1"/>
  <c r="D81" i="1"/>
  <c r="H80" i="1"/>
  <c r="D80" i="1"/>
  <c r="H79" i="1"/>
  <c r="F79" i="1"/>
  <c r="D79" i="1"/>
  <c r="H78" i="1"/>
  <c r="D78" i="1"/>
  <c r="F77" i="1"/>
  <c r="D77" i="1"/>
  <c r="H76" i="1"/>
  <c r="D76" i="1"/>
  <c r="D75" i="1"/>
  <c r="D74" i="1"/>
  <c r="F71" i="1"/>
  <c r="D71" i="1"/>
  <c r="E66" i="1"/>
  <c r="E65" i="1" s="1"/>
  <c r="D70" i="1"/>
  <c r="H69" i="1"/>
  <c r="D69" i="1"/>
  <c r="H68" i="1"/>
  <c r="D68" i="1"/>
  <c r="D67" i="1"/>
  <c r="H64" i="1"/>
  <c r="D64" i="1"/>
  <c r="F63" i="1"/>
  <c r="D63" i="1"/>
  <c r="H62" i="1"/>
  <c r="D62" i="1"/>
  <c r="F61" i="1"/>
  <c r="D61" i="1"/>
  <c r="H58" i="1"/>
  <c r="D58" i="1"/>
  <c r="F57" i="1"/>
  <c r="D57" i="1"/>
  <c r="G56" i="1"/>
  <c r="C56" i="1"/>
  <c r="D56" i="1" s="1"/>
  <c r="F55" i="1"/>
  <c r="D55" i="1"/>
  <c r="H54" i="1"/>
  <c r="E53" i="1"/>
  <c r="D54" i="1"/>
  <c r="C53" i="1"/>
  <c r="D53" i="1" s="1"/>
  <c r="H52" i="1"/>
  <c r="D52" i="1"/>
  <c r="D51" i="1"/>
  <c r="H50" i="1"/>
  <c r="D50" i="1"/>
  <c r="F49" i="1"/>
  <c r="D49" i="1"/>
  <c r="H48" i="1"/>
  <c r="D48" i="1"/>
  <c r="H47" i="1"/>
  <c r="F47" i="1"/>
  <c r="D47" i="1"/>
  <c r="H46" i="1"/>
  <c r="D46" i="1"/>
  <c r="F45" i="1"/>
  <c r="D45" i="1"/>
  <c r="D42" i="1"/>
  <c r="F41" i="1"/>
  <c r="D41" i="1"/>
  <c r="G40" i="1"/>
  <c r="C40" i="1"/>
  <c r="D40" i="1" s="1"/>
  <c r="H39" i="1"/>
  <c r="F39" i="1"/>
  <c r="D39" i="1"/>
  <c r="H38" i="1"/>
  <c r="D38" i="1"/>
  <c r="D37" i="1"/>
  <c r="H36" i="1"/>
  <c r="H35" i="1"/>
  <c r="D35" i="1"/>
  <c r="F34" i="1"/>
  <c r="E33" i="1"/>
  <c r="H32" i="1"/>
  <c r="D32" i="1"/>
  <c r="H31" i="1"/>
  <c r="D31" i="1"/>
  <c r="C30" i="1"/>
  <c r="D30" i="1" s="1"/>
  <c r="H29" i="1"/>
  <c r="F29" i="1"/>
  <c r="D29" i="1"/>
  <c r="H28" i="1"/>
  <c r="D28" i="1"/>
  <c r="D27" i="1"/>
  <c r="D26" i="1"/>
  <c r="D25" i="1"/>
  <c r="E23" i="1"/>
  <c r="F24" i="1"/>
  <c r="F21" i="1"/>
  <c r="D21" i="1"/>
  <c r="E19" i="1"/>
  <c r="F17" i="1"/>
  <c r="D17" i="1"/>
  <c r="D16" i="1"/>
  <c r="D15" i="1"/>
  <c r="H14" i="1"/>
  <c r="D14" i="1"/>
  <c r="H13" i="1"/>
  <c r="D13" i="1"/>
  <c r="D12" i="1"/>
  <c r="D11" i="1"/>
  <c r="H8" i="1"/>
  <c r="F8" i="1"/>
  <c r="D8" i="1"/>
  <c r="H7" i="1"/>
  <c r="F7" i="1"/>
  <c r="D7" i="1"/>
  <c r="H6" i="1"/>
  <c r="F6" i="1"/>
  <c r="D6" i="1"/>
  <c r="H5" i="1"/>
  <c r="F5" i="1"/>
  <c r="E4" i="1"/>
  <c r="H4" i="1" s="1"/>
  <c r="D5" i="1"/>
  <c r="G4" i="1"/>
  <c r="G3" i="1" s="1"/>
  <c r="C4" i="1"/>
  <c r="C3" i="1" s="1"/>
  <c r="D3" i="1" s="1"/>
  <c r="E3" i="1"/>
  <c r="H187" i="1" l="1"/>
  <c r="H173" i="1"/>
  <c r="E165" i="1"/>
  <c r="F53" i="1"/>
  <c r="H3" i="1"/>
  <c r="H15" i="1"/>
  <c r="G10" i="1"/>
  <c r="G9" i="1" s="1"/>
  <c r="H9" i="1" s="1"/>
  <c r="F20" i="1"/>
  <c r="H45" i="1"/>
  <c r="F64" i="1"/>
  <c r="F67" i="1"/>
  <c r="F69" i="1"/>
  <c r="F75" i="1"/>
  <c r="H77" i="1"/>
  <c r="F83" i="1"/>
  <c r="F85" i="1"/>
  <c r="F88" i="1"/>
  <c r="H91" i="1"/>
  <c r="H93" i="1"/>
  <c r="D96" i="1"/>
  <c r="C109" i="1"/>
  <c r="C112" i="1"/>
  <c r="H118" i="1"/>
  <c r="H120" i="1"/>
  <c r="H128" i="1"/>
  <c r="H130" i="1"/>
  <c r="H145" i="1"/>
  <c r="H148" i="1"/>
  <c r="F171" i="1"/>
  <c r="H174" i="1"/>
  <c r="H179" i="1"/>
  <c r="F182" i="1"/>
  <c r="F185" i="1"/>
  <c r="E190" i="1"/>
  <c r="E189" i="1" s="1"/>
  <c r="F25" i="1"/>
  <c r="F26" i="1"/>
  <c r="F27" i="1"/>
  <c r="F51" i="1"/>
  <c r="H55" i="1"/>
  <c r="H70" i="1"/>
  <c r="H71" i="1"/>
  <c r="F74" i="1"/>
  <c r="F82" i="1"/>
  <c r="H89" i="1"/>
  <c r="F104" i="1"/>
  <c r="F106" i="1"/>
  <c r="H114" i="1"/>
  <c r="H116" i="1"/>
  <c r="H122" i="1"/>
  <c r="H124" i="1"/>
  <c r="H126" i="1"/>
  <c r="H133" i="1"/>
  <c r="H139" i="1"/>
  <c r="H142" i="1"/>
  <c r="F163" i="1"/>
  <c r="F164" i="1"/>
  <c r="H171" i="1"/>
  <c r="F183" i="1"/>
  <c r="H185" i="1"/>
  <c r="H191" i="1"/>
  <c r="E10" i="1"/>
  <c r="E9" i="1" s="1"/>
  <c r="H12" i="1"/>
  <c r="H26" i="1"/>
  <c r="F35" i="1"/>
  <c r="F48" i="1"/>
  <c r="F50" i="1"/>
  <c r="F58" i="1"/>
  <c r="H61" i="1"/>
  <c r="H63" i="1"/>
  <c r="E73" i="1"/>
  <c r="H74" i="1"/>
  <c r="F80" i="1"/>
  <c r="H82" i="1"/>
  <c r="C86" i="1"/>
  <c r="D86" i="1" s="1"/>
  <c r="H87" i="1"/>
  <c r="G95" i="1"/>
  <c r="G94" i="1" s="1"/>
  <c r="F102" i="1"/>
  <c r="H103" i="1"/>
  <c r="H105" i="1"/>
  <c r="F108" i="1"/>
  <c r="F110" i="1"/>
  <c r="F132" i="1"/>
  <c r="F151" i="1"/>
  <c r="F167" i="1"/>
  <c r="H169" i="1"/>
  <c r="D176" i="1"/>
  <c r="F177" i="1"/>
  <c r="C181" i="1"/>
  <c r="D181" i="1" s="1"/>
  <c r="H182" i="1"/>
  <c r="H183" i="1"/>
  <c r="D188" i="1"/>
  <c r="D191" i="1"/>
  <c r="C10" i="1"/>
  <c r="F11" i="1"/>
  <c r="F13" i="1"/>
  <c r="F15" i="1"/>
  <c r="H16" i="1"/>
  <c r="H24" i="1"/>
  <c r="G23" i="1"/>
  <c r="D36" i="1"/>
  <c r="F36" i="1"/>
  <c r="F3" i="1"/>
  <c r="F4" i="1"/>
  <c r="H20" i="1"/>
  <c r="G19" i="1"/>
  <c r="C23" i="1"/>
  <c r="F23" i="1" s="1"/>
  <c r="D24" i="1"/>
  <c r="H25" i="1"/>
  <c r="F28" i="1"/>
  <c r="F31" i="1"/>
  <c r="E30" i="1"/>
  <c r="F30" i="1" s="1"/>
  <c r="F37" i="1"/>
  <c r="H37" i="1"/>
  <c r="H11" i="1"/>
  <c r="F12" i="1"/>
  <c r="F14" i="1"/>
  <c r="F16" i="1"/>
  <c r="H17" i="1"/>
  <c r="C19" i="1"/>
  <c r="F19" i="1" s="1"/>
  <c r="D20" i="1"/>
  <c r="H21" i="1"/>
  <c r="H27" i="1"/>
  <c r="G30" i="1"/>
  <c r="H30" i="1" s="1"/>
  <c r="F32" i="1"/>
  <c r="H34" i="1"/>
  <c r="G33" i="1"/>
  <c r="H33" i="1" s="1"/>
  <c r="D34" i="1"/>
  <c r="C33" i="1"/>
  <c r="D33" i="1" s="1"/>
  <c r="F42" i="1"/>
  <c r="E40" i="1"/>
  <c r="F40" i="1" s="1"/>
  <c r="E18" i="1"/>
  <c r="H40" i="1"/>
  <c r="H42" i="1"/>
  <c r="D4" i="1"/>
  <c r="H41" i="1"/>
  <c r="E44" i="1"/>
  <c r="F38" i="1"/>
  <c r="G44" i="1"/>
  <c r="F46" i="1"/>
  <c r="H51" i="1"/>
  <c r="F54" i="1"/>
  <c r="G60" i="1"/>
  <c r="F62" i="1"/>
  <c r="C66" i="1"/>
  <c r="F66" i="1" s="1"/>
  <c r="H67" i="1"/>
  <c r="F70" i="1"/>
  <c r="C73" i="1"/>
  <c r="H75" i="1"/>
  <c r="F78" i="1"/>
  <c r="H83" i="1"/>
  <c r="E86" i="1"/>
  <c r="H90" i="1"/>
  <c r="F93" i="1"/>
  <c r="D101" i="1"/>
  <c r="C100" i="1"/>
  <c r="F100" i="1" s="1"/>
  <c r="H102" i="1"/>
  <c r="F105" i="1"/>
  <c r="F113" i="1"/>
  <c r="E112" i="1"/>
  <c r="H117" i="1"/>
  <c r="F120" i="1"/>
  <c r="H125" i="1"/>
  <c r="F128" i="1"/>
  <c r="F135" i="1"/>
  <c r="E134" i="1"/>
  <c r="F137" i="1"/>
  <c r="C44" i="1"/>
  <c r="G53" i="1"/>
  <c r="H53" i="1" s="1"/>
  <c r="E56" i="1"/>
  <c r="F56" i="1" s="1"/>
  <c r="C60" i="1"/>
  <c r="G86" i="1"/>
  <c r="H86" i="1" s="1"/>
  <c r="D95" i="1"/>
  <c r="C94" i="1"/>
  <c r="D94" i="1" s="1"/>
  <c r="G112" i="1"/>
  <c r="H127" i="1"/>
  <c r="F130" i="1"/>
  <c r="H132" i="1"/>
  <c r="G131" i="1"/>
  <c r="H131" i="1" s="1"/>
  <c r="F96" i="1"/>
  <c r="E95" i="1"/>
  <c r="E99" i="1"/>
  <c r="D132" i="1"/>
  <c r="C131" i="1"/>
  <c r="D131" i="1" s="1"/>
  <c r="H49" i="1"/>
  <c r="F52" i="1"/>
  <c r="H57" i="1"/>
  <c r="E60" i="1"/>
  <c r="G66" i="1"/>
  <c r="F68" i="1"/>
  <c r="G73" i="1"/>
  <c r="F76" i="1"/>
  <c r="H81" i="1"/>
  <c r="F84" i="1"/>
  <c r="F91" i="1"/>
  <c r="F97" i="1"/>
  <c r="H101" i="1"/>
  <c r="G100" i="1"/>
  <c r="F103" i="1"/>
  <c r="H108" i="1"/>
  <c r="D112" i="1"/>
  <c r="H115" i="1"/>
  <c r="F118" i="1"/>
  <c r="H123" i="1"/>
  <c r="C134" i="1"/>
  <c r="D134" i="1" s="1"/>
  <c r="H135" i="1"/>
  <c r="F138" i="1"/>
  <c r="C141" i="1"/>
  <c r="H143" i="1"/>
  <c r="F145" i="1"/>
  <c r="F146" i="1"/>
  <c r="H150" i="1"/>
  <c r="H151" i="1"/>
  <c r="F153" i="1"/>
  <c r="F154" i="1"/>
  <c r="H158" i="1"/>
  <c r="H159" i="1"/>
  <c r="F161" i="1"/>
  <c r="F162" i="1"/>
  <c r="C166" i="1"/>
  <c r="F166" i="1" s="1"/>
  <c r="H167" i="1"/>
  <c r="F169" i="1"/>
  <c r="F173" i="1"/>
  <c r="E141" i="1"/>
  <c r="F184" i="1"/>
  <c r="H184" i="1"/>
  <c r="H190" i="1"/>
  <c r="G189" i="1"/>
  <c r="F136" i="1"/>
  <c r="G141" i="1"/>
  <c r="F144" i="1"/>
  <c r="H149" i="1"/>
  <c r="F152" i="1"/>
  <c r="H157" i="1"/>
  <c r="F160" i="1"/>
  <c r="G166" i="1"/>
  <c r="F168" i="1"/>
  <c r="F176" i="1"/>
  <c r="H176" i="1"/>
  <c r="E175" i="1"/>
  <c r="F175" i="1" s="1"/>
  <c r="E180" i="1"/>
  <c r="H181" i="1"/>
  <c r="G180" i="1"/>
  <c r="D190" i="1"/>
  <c r="F190" i="1"/>
  <c r="C189" i="1"/>
  <c r="C170" i="1"/>
  <c r="D170" i="1" s="1"/>
  <c r="C187" i="1"/>
  <c r="F73" i="1" l="1"/>
  <c r="F189" i="1"/>
  <c r="H95" i="1"/>
  <c r="H10" i="1"/>
  <c r="F10" i="1"/>
  <c r="F181" i="1"/>
  <c r="E22" i="1"/>
  <c r="C180" i="1"/>
  <c r="D180" i="1" s="1"/>
  <c r="H180" i="1"/>
  <c r="F134" i="1"/>
  <c r="D109" i="1"/>
  <c r="F109" i="1"/>
  <c r="H60" i="1"/>
  <c r="G59" i="1"/>
  <c r="H44" i="1"/>
  <c r="G43" i="1"/>
  <c r="F33" i="1"/>
  <c r="D189" i="1"/>
  <c r="G65" i="1"/>
  <c r="H65" i="1" s="1"/>
  <c r="H66" i="1"/>
  <c r="H56" i="1"/>
  <c r="G22" i="1"/>
  <c r="H23" i="1"/>
  <c r="G165" i="1"/>
  <c r="H165" i="1" s="1"/>
  <c r="H166" i="1"/>
  <c r="H189" i="1"/>
  <c r="F170" i="1"/>
  <c r="H141" i="1"/>
  <c r="G140" i="1"/>
  <c r="C111" i="1"/>
  <c r="D111" i="1" s="1"/>
  <c r="H100" i="1"/>
  <c r="G99" i="1"/>
  <c r="H99" i="1" s="1"/>
  <c r="F60" i="1"/>
  <c r="E59" i="1"/>
  <c r="E94" i="1"/>
  <c r="F94" i="1" s="1"/>
  <c r="F95" i="1"/>
  <c r="H134" i="1"/>
  <c r="D44" i="1"/>
  <c r="C43" i="1"/>
  <c r="D43" i="1" s="1"/>
  <c r="F131" i="1"/>
  <c r="D66" i="1"/>
  <c r="C65" i="1"/>
  <c r="F44" i="1"/>
  <c r="E43" i="1"/>
  <c r="C22" i="1"/>
  <c r="D22" i="1" s="1"/>
  <c r="D23" i="1"/>
  <c r="E140" i="1"/>
  <c r="F141" i="1"/>
  <c r="D187" i="1"/>
  <c r="F187" i="1"/>
  <c r="H175" i="1"/>
  <c r="D166" i="1"/>
  <c r="C165" i="1"/>
  <c r="D141" i="1"/>
  <c r="C140" i="1"/>
  <c r="D140" i="1" s="1"/>
  <c r="H73" i="1"/>
  <c r="G72" i="1"/>
  <c r="H112" i="1"/>
  <c r="G111" i="1"/>
  <c r="D60" i="1"/>
  <c r="C59" i="1"/>
  <c r="D59" i="1" s="1"/>
  <c r="E111" i="1"/>
  <c r="F111" i="1" s="1"/>
  <c r="F112" i="1"/>
  <c r="C99" i="1"/>
  <c r="D99" i="1" s="1"/>
  <c r="D100" i="1"/>
  <c r="F86" i="1"/>
  <c r="E72" i="1"/>
  <c r="D73" i="1"/>
  <c r="C72" i="1"/>
  <c r="D72" i="1" s="1"/>
  <c r="D19" i="1"/>
  <c r="C18" i="1"/>
  <c r="D18" i="1" s="1"/>
  <c r="G18" i="1"/>
  <c r="H18" i="1" s="1"/>
  <c r="H19" i="1"/>
  <c r="C9" i="1"/>
  <c r="D10" i="1"/>
  <c r="F72" i="1" l="1"/>
  <c r="F22" i="1"/>
  <c r="F180" i="1"/>
  <c r="H22" i="1"/>
  <c r="F59" i="1"/>
  <c r="E192" i="1"/>
  <c r="F18" i="1"/>
  <c r="F43" i="1"/>
  <c r="D9" i="1"/>
  <c r="F9" i="1"/>
  <c r="D65" i="1"/>
  <c r="F65" i="1"/>
  <c r="H43" i="1"/>
  <c r="F99" i="1"/>
  <c r="H72" i="1"/>
  <c r="D165" i="1"/>
  <c r="F165" i="1"/>
  <c r="C192" i="1"/>
  <c r="D192" i="1" s="1"/>
  <c r="H140" i="1"/>
  <c r="H59" i="1"/>
  <c r="H111" i="1"/>
  <c r="F140" i="1"/>
  <c r="G192" i="1"/>
  <c r="H94" i="1"/>
  <c r="H192" i="1" l="1"/>
  <c r="F192" i="1"/>
</calcChain>
</file>

<file path=xl/sharedStrings.xml><?xml version="1.0" encoding="utf-8"?>
<sst xmlns="http://schemas.openxmlformats.org/spreadsheetml/2006/main" count="205" uniqueCount="180">
  <si>
    <t>RELACIÓN EJECUCIÓN  PROYECTOS DE INVERSIÓN DEPARTAMENTAL
PLAN DE DESARROLLO 2020-2023 "TÚ Y YO SOMOS QUINDIO"
RELACIÓN PROYECTOS DE INVERSION EJECUTADOS
A SEPTIEMBRE 30 DE 2022</t>
  </si>
  <si>
    <t>CÓDIGO BPIN</t>
  </si>
  <si>
    <t>NOMBRE DEL PROYECTO</t>
  </si>
  <si>
    <t>PRESUPUESTO</t>
  </si>
  <si>
    <t>% PRESUPUESO</t>
  </si>
  <si>
    <t>COMPROMISOS</t>
  </si>
  <si>
    <t>% COMPROMISO
/PRESUPUESTO</t>
  </si>
  <si>
    <t>OBLIGACIONES</t>
  </si>
  <si>
    <t>% OBLIGACION
/COMPROMISO</t>
  </si>
  <si>
    <t>304 SECRETARÍA ADMINISTRATIVA</t>
  </si>
  <si>
    <t xml:space="preserve">LIDERAZGO, GOBERNABILIDAD Y TRANSPARENCIA </t>
  </si>
  <si>
    <t>Implementación del Modelo Integrado de Planeación y de Gestión MIPG  de la Administración Departamental del Quindío (Dimensiones  de Talento humano,  Información y Comunicación y Gestión del Conocimiento).</t>
  </si>
  <si>
    <t xml:space="preserve">Actualización, depuración, seguimiento y evaluación del Pasivo Pensional de la Administración Departamental del Quindío </t>
  </si>
  <si>
    <t xml:space="preserve">Implementación de un programa de modernización de la gestión Administrativa de la Administración Departamental del Quindío. "TÚ y YO SOMOS QUINDÍO" </t>
  </si>
  <si>
    <t xml:space="preserve">Implementación del Sistema Departamental de Servicio a la Ciudadanía SDSC   en la Administración Departamental. </t>
  </si>
  <si>
    <t>305 SECRETARÍA DE PLANEACIÓN</t>
  </si>
  <si>
    <t xml:space="preserve">Fortalecimiento del Consejo Territorial de Planeación del Departamento del Quindío. "TÚ y YO SOMOS QUINDIO" </t>
  </si>
  <si>
    <t xml:space="preserve"> Implementación  de eventos de Rendición Pública de Cuentas  de divulgación de gestión  de la Administración Departamental  "TU Y YO SOMOS QUINDIO" </t>
  </si>
  <si>
    <t xml:space="preserve"> Implementación   de instrumentos de planificación para  en  Ordenamiento y la Gestión Territorial Departamental del Quindío  "TU Y YO SOMOS QUINDIO" </t>
  </si>
  <si>
    <t xml:space="preserve">  Implementación del Observatorio Económico  de la Administración Departamental del Quindío "TU Y YO SOMOS QUINDIO"</t>
  </si>
  <si>
    <t>Fortalecimiento del Banco de Programas y Proyectos de la administración departamental  "TÚ Y YO SOMOS QUINDIO"</t>
  </si>
  <si>
    <t>Asistencia Técnica  en  Instrumentos de Planificación y gestión  territorial en los  municipios del Departamento del  Quindío.</t>
  </si>
  <si>
    <t xml:space="preserve"> Implementación  del Modelo Integrado de Planeación y de Gestión MIPG en la Administración Departamental del   Quindío</t>
  </si>
  <si>
    <t>307 SECRETARÍA DE HACIENDA Y FINANZAS PÚBLICAS</t>
  </si>
  <si>
    <t>Implementación de estrategias de fortalecimiento del desempeño fiscal de la Administración departamental del Quindío</t>
  </si>
  <si>
    <t xml:space="preserve">Implementación de un programa para el cumplimiento de las políticas y prácticas contables de la administración departamental del Quindío.    </t>
  </si>
  <si>
    <t>308 SECRETARÍA DE AGUAS E INFRAESTRUCTURA</t>
  </si>
  <si>
    <t xml:space="preserve">INCLUSIÓN SOCIAL Y EQUIDAD </t>
  </si>
  <si>
    <t>Mantenimiento de las instituciones públicas y/o de seguridad y  justicia  del Estado en el Departamento Quindío</t>
  </si>
  <si>
    <t xml:space="preserve"> Mantenimiento de la infraestructura Educativa en el Departamento del Quindío. </t>
  </si>
  <si>
    <t xml:space="preserve"> Mantenimiento de la infraestructura cultural en el departamento del Quindío  </t>
  </si>
  <si>
    <t>Mejoramiento de la infraestructura física de las instituciones de salud pública y bienestar social en el  departamento del Quindío</t>
  </si>
  <si>
    <t>Construcción y dotación centro de atención integral para personas con discapacidad en el Departamento del Quindío</t>
  </si>
  <si>
    <t xml:space="preserve">Mantenimiento, mejoramiento y/o rehabilitación de  obras físicas de infraestructura deportiva y recreativa en el Departamento del Quindío  </t>
  </si>
  <si>
    <t>PRODUCTIVIDAD Y COMPETITIVIDAD</t>
  </si>
  <si>
    <t>Adecuación planta de beneficio animal en el Departamento del Quindío</t>
  </si>
  <si>
    <t>Adecuación plaza de mercado en el Departamento del Quindío</t>
  </si>
  <si>
    <t xml:space="preserve">TERRITORIO, AMBIENTE Y DESARROLLO SOSTENIBLE </t>
  </si>
  <si>
    <t>Mantenimiento, mejoramiento, rehabilitación y/o atención las vías  para  garantizar  la movilidad y competitividad en el departamento del Quindío.</t>
  </si>
  <si>
    <t xml:space="preserve"> Elaboración estudios y diseños de Infraestructura vial en el Departamento de Quindío </t>
  </si>
  <si>
    <t>Construcción, mantenimiento y/o mejoramiento de obras  de estabilización de Taludes en el Departamento del Quindío</t>
  </si>
  <si>
    <t xml:space="preserve"> Construcción, mantenimiento y/o mejoramiento de obras de infraestructura  para la mitigación y atención de desastres en los municipios del departamento del Quindío </t>
  </si>
  <si>
    <t xml:space="preserve">Mejoramiento de Vivienda de Interés Social en el Departamento del Quindío </t>
  </si>
  <si>
    <t xml:space="preserve">Implementación del plan departamental para el manejo empresarial de los servicios de agua y saneamiento básico en el Departamento del Quindío  </t>
  </si>
  <si>
    <t>Mantenimiento  de la infraestructura institucional o de edificios públicos en el Departamento del Quindío</t>
  </si>
  <si>
    <t xml:space="preserve">Construcción y/o adecuación de casetas comunales en los diferentes barrios del departamento </t>
  </si>
  <si>
    <t>309 SECRETARÍA DE INTERIOR</t>
  </si>
  <si>
    <t xml:space="preserve"> Implementación  de acciones con los Entes Municipales, para la reducción de los delitos en el Departamento del Quindío</t>
  </si>
  <si>
    <t xml:space="preserve">  Implementación de  métodos  para la resolución de conflictos y el  fortalecimiento de la seguridad de los ciudadanos en el Departamento del Quindío  </t>
  </si>
  <si>
    <t xml:space="preserve">Implementación de acciones de apoyo para la resocialización de las personas privadas de la libertad en las Instituciones Penitenciarias  del Departamento  del Quindío. </t>
  </si>
  <si>
    <t xml:space="preserve"> Implementación  y/o fortalecimiento  de  los planes para la gestión del riesgo y desastres en las Instituciones Educativas Oficiales  del Departamento </t>
  </si>
  <si>
    <t xml:space="preserve">Asistencia técnica, garantías, atención, ayuda humanitaria y promoción de iniciativas de memoria histórica a la población víctima del conflicto armado en el Departamento del Quindío </t>
  </si>
  <si>
    <t xml:space="preserve">Asistencia, atención y capacitación a la población excombatiente en el Departamento del Quindío. </t>
  </si>
  <si>
    <t xml:space="preserve"> Fortalecimiento de los organismos de seguridad del Departamento del Quindío, para mejorar la convivencia, preservación del orden público y la seguridad ciudadana. </t>
  </si>
  <si>
    <t xml:space="preserve">Fortalecimiento institucional de la entidades municipales para la consolidación de la convivencia, el orden público  y la seguridad ciudadana  en el departamento del Quindío  </t>
  </si>
  <si>
    <t>Fortalecimiento de los procesos de planificación del territorio para el conocimiento  y reducción del riesgo en el Departamento del Quindío.</t>
  </si>
  <si>
    <t>Fortalecimiento de la gestión del Riesgo mediante los procesos de conocimiento, reducción del riesgo y manejo de desastres, en el Departamento del Quindío</t>
  </si>
  <si>
    <t xml:space="preserve"> Implementación del Plan Integral de prevención de vulneraciones de los Derechos Humanos DDHH e infracciones  al Derecho Internacional Humanitario DIH en el Departamento del Quindío </t>
  </si>
  <si>
    <t xml:space="preserve"> Fortalecimiento de la participación ciudadana, veedurías y organizaciones comunales para el cumplimiento, protección y restablecimiento de los derechos contemplados en la Constitución Política.    </t>
  </si>
  <si>
    <t>310 SECRETARÍA DE CULTURA</t>
  </si>
  <si>
    <t xml:space="preserve">Implementación de la "Ruta de la felicidad y la identidad quindiana", para el fortalecimiento y visibilización de los procesos artísticos y culturales en el Departamento del Quindío  </t>
  </si>
  <si>
    <t xml:space="preserve">Implementación del programa "Tú y Yo Somos Cultura", para el fortalecimiento a la lectura,  escritura  y bibliotecas en el Departamento del Quindío   </t>
  </si>
  <si>
    <t xml:space="preserve"> Apoyo artistas y gestores culturales  del departamento del Quindío con el  beneficio de la Seguridad Social.  </t>
  </si>
  <si>
    <t xml:space="preserve"> Apoyo al Paisaje, Café y Tradición mediante procesos de manejo, gestión, asistencia técnica, divulgación y publicación del patrimonio, arqueológico, antropológico e histórico en el Departamento del Quindío </t>
  </si>
  <si>
    <t>311 SECRETARÍA DE TURISMO INDUSTRIA Y COMERCIO</t>
  </si>
  <si>
    <t xml:space="preserve">Fortalecimiento de la competitividad y productividad en el  departamento del Quindío </t>
  </si>
  <si>
    <t xml:space="preserve"> Fortalecimiento del sector empresarial  para el acceso a nuevos mercados en el departamento del Quindío</t>
  </si>
  <si>
    <t>Mejoramiento  de la competitividad turística del Destino  Quindio</t>
  </si>
  <si>
    <t xml:space="preserve"> Fortalecimiento de la promoción turística  nacional e internacional  del destino Quindio </t>
  </si>
  <si>
    <t>Apoyo a la generación y formalización del empleo en el departamento del Quindío</t>
  </si>
  <si>
    <t>312 SECRETARÍA DE AGRICULTURA DESARROLLO RUAL Y MEDIO AMBIENTE</t>
  </si>
  <si>
    <t xml:space="preserve">Fortalecimiento e implementación de procesos de asociatividad y emprendimiento rural en el Departamento del Quindío.  </t>
  </si>
  <si>
    <t xml:space="preserve">Implementación de procesos productivos agropecuarios familiares campesinos en busca de la soberanía y seguridad alimentaria en el Departamento del Quindío </t>
  </si>
  <si>
    <t xml:space="preserve"> Fortalecimiento e implementación de procesos de mercadeo y comercialización agropecuaria en el Departamento del Quindío.                </t>
  </si>
  <si>
    <t>Implementación de procesos de extensión agropecuaria e inocuidad (estatus sanitario, BPA, BPG) alimentaria; en el Departamento del Quindío</t>
  </si>
  <si>
    <t xml:space="preserve"> Servicio de apoyo en la formulación y estructuración de proyectos de Desarrollo Rural e inclusión productiva  campesina en el Departamento del Quindío  </t>
  </si>
  <si>
    <t xml:space="preserve"> Apoyo a la Implementación de procesos para la prevención y mitigación de riesgos naturales del sector agropecuario en el Departamento del Quindío.  </t>
  </si>
  <si>
    <t>Implementación de procesos de ordenamiento productivo y social territorial en el Departamento del Quindío</t>
  </si>
  <si>
    <t xml:space="preserve"> Fortalecimiento de eventos y  ferias para la competitividad productiva y empresarial del sector rural en el Departamento del Quindío </t>
  </si>
  <si>
    <t xml:space="preserve">Implementación de procesos de sanidad e inocuidad alimentaria en el departamento del Quindío. </t>
  </si>
  <si>
    <t xml:space="preserve"> Implementación de procesos de innovación, ciencia y tecnología agropecuario en el Departamento del Quindío  </t>
  </si>
  <si>
    <t xml:space="preserve">Implementación de procesos de agro industrialización con calidad e inocuidad en el Departamento del Quindío </t>
  </si>
  <si>
    <t xml:space="preserve"> Fortalecimiento de nuevos emprendimientos e iniciativas clúster de las cadenas promisorias agropecuarias en el Departamento del Quindío.                     </t>
  </si>
  <si>
    <t xml:space="preserve">Fortalecimiento  de los procesos de Gestión Ambiental Urbana y Rural para la protección del Paisaje y la Biodiversidad en el  departamento del   Quindío  </t>
  </si>
  <si>
    <t xml:space="preserve"> Generación y desarrollo de acciones para la conservación de las áreas de importancia estratégica hídrica en el Departamento del Quindío </t>
  </si>
  <si>
    <t xml:space="preserve">Apoyo a la generación de entornos  amigables para los animales  domésticos y silvestres en el departamento del Quindío </t>
  </si>
  <si>
    <t xml:space="preserve">Realización de campañas de sensibilización y apropiación del patrimonio ambiental  del paisaje, la biodiversidad y sus servicios ecosistémicos en el Departamento del Quindío </t>
  </si>
  <si>
    <t xml:space="preserve">Apoyo a nuevos modelos de vida sostenibles, sustentables y eficientes en el suelo rural y urbano en el Departamento del Quindío  </t>
  </si>
  <si>
    <t>Implementación de un programa  de protección del  patrimonio ambiental  en paisaje la biodiversidad y sus servicios ecosistémicos en el Departamento de  Quindio</t>
  </si>
  <si>
    <t>Implementación  de acciones de Gestión del Cambio Climático en el marco del PIGCC en el Departamento del Quindío  Quindio</t>
  </si>
  <si>
    <t>Implementación de la Política de Transparencia, Acceso a la Información Pública y Lucha Contra la Corrupción del Modelo Integrado de Planificación y Gestión MIPG, articulada con el "Pacto por la Integridad, Transparencia y Legalidad"  en el Departamento del Quindío</t>
  </si>
  <si>
    <t>Desarrollo e implementación de  una estrategia  de comunicaciones  de la gestión institucional  de la Administración Departamental del Quindío "Hacia un  gobierno abierto".</t>
  </si>
  <si>
    <t>Fortalecimiento de  las capacidades institucionales de la administración departamental del Quindío, para generar condiciones de gobernanza territorial, participación, administración eficiente y transparente.</t>
  </si>
  <si>
    <t>314 SECRETARÍA DE EDUCACIÓN</t>
  </si>
  <si>
    <t>Fortalecimiento de Estrategias de Acceso, Bienestar y Permanencia en el Sector Educativo del Departamento del Quindío</t>
  </si>
  <si>
    <t>Fortalecimiento para la gestión de la educación inicial y preescolar en el marco de la atención integral a la primera infancia en el Departamento del Quindío.</t>
  </si>
  <si>
    <t>Fortalecimiento de la Calidad Educativa con inclusión y equidad para el Desarrollo Integral de niños, niñas, adolescentes y jóvenes en el Departamento del Quindío.</t>
  </si>
  <si>
    <t>Fortalecimiento territorial para una gestión educativa integral en la Secretaría de Educación Departamental del Quindío</t>
  </si>
  <si>
    <t>Fortalecimiento de las  Tecnologías de Información y Comunicación TIC,  para una innovación educativa de calidad en el departamento del Quindío.</t>
  </si>
  <si>
    <t>Fortalecimiento de las competencias comunicativas en lengua extranjera en estudiantes y docentes de las instituciones educativas oficiales del Departamento del Quindío.</t>
  </si>
  <si>
    <t>Implementación del observatorio de educación, con el fin de recopilar y producir información del sector educativo con enfoque territorial.</t>
  </si>
  <si>
    <t>Fortalecimiento de estrategias para el acceso y la permanencia  de los estudiantes egresados de los Establecimientos Educativos Oficiales a la educación superior o terciaria en el Departamento del Quindío.</t>
  </si>
  <si>
    <t>Implementación  y fortalecimiento de  las estrategias qué fomenten la ciencia, la tecnología y la innovación en las Instituciones Educativas Oficiales del Departamento.</t>
  </si>
  <si>
    <t>316 SECRETARÍA DE FAMILIA</t>
  </si>
  <si>
    <t xml:space="preserve">  Diseño e implementación de campañas para la promoción de la vida y prevención del consumo de sustancias psicoactivas en el Departamento del Quindío. "TU Y YO UNIDOS POR LA VIDA".  </t>
  </si>
  <si>
    <t xml:space="preserve">Implementación acciones de fortalecimiento de los entornos protectores de los jóvenes en barrios vulnerables de los municipios, del Departamento del Quindío. </t>
  </si>
  <si>
    <t xml:space="preserve"> Diseño e implementación de un  Modelo de  atención integral a la primera infancia  a través de las Rutas Integrales de Atención  RIA en el Departamento del  Quindío </t>
  </si>
  <si>
    <t xml:space="preserve"> Implementación de la política pública de Familia para la promoción del desarrollo integral de la población del Departamento del Quindío. </t>
  </si>
  <si>
    <t xml:space="preserve">Revisión, ajuste  e implementación de  la política pública de primera infancia, infancia y adolescencia en el Departamento del Quindío  </t>
  </si>
  <si>
    <t xml:space="preserve">Implementación de  la política pública de juventud en el Departamento del Quindío  </t>
  </si>
  <si>
    <t xml:space="preserve"> Diseño e implementación del programa de acompañamiento familiar y comunitario con enfoque preventivo en los tipos de violencias en el Departamento del Quindío "TU Y YO COMPROMETIDOS CON LA FAMILIA" </t>
  </si>
  <si>
    <t xml:space="preserve"> Diseño e implementación del programa comunitario para la prevención de los derechos de niños, niñas y adolescentes y su desarrollo integral. "TU Y YO COMPROMETIDOS CON LOS SUEÑOS". </t>
  </si>
  <si>
    <t xml:space="preserve"> Servicio de atención Post egreso de adolescentes y jóvenes, en los servicios de restablecimiento en la administración de justicia, con enfoque pedagógico y restaurativo encaminados a la inclusión social en el  Departamento del   Quindío.</t>
  </si>
  <si>
    <t xml:space="preserve">Fortalecimiento  de unidades productivas colectivas  juveniles para la generación de ingresos  en el departamento del Quindío  </t>
  </si>
  <si>
    <t xml:space="preserve">Formulación e Implementación del programa departamental para atención al ciudadano migrante y de repatriación.  </t>
  </si>
  <si>
    <t xml:space="preserve">Desarrollo de un  programa  de acompañamiento  familiar y comunitario  en procesos de Inclusión social y productivos para el emprendimiento de  alternativas de generación de ingresos  en el departamento del Quindío  </t>
  </si>
  <si>
    <t xml:space="preserve">Formulación e implementación   de proyectos productivos dirigidos a la población en condición de discapacidad y sus familias para la generación de  ingresos  y fortalecimiento del entorno familiar.  </t>
  </si>
  <si>
    <t xml:space="preserve">Apoyo en la construcción e Implementación de los Planes de Vida de los Cabildos y Resguardos indígenas asentados en el Departamento del Quindío "TU Y YO UNIDOS CON DIGNIDAD".  </t>
  </si>
  <si>
    <t xml:space="preserve">Formulación e implementación de la política pública para la comunidad negra, afrocolombiana, raizal y palenquera residente en el Departamento del Quindío   </t>
  </si>
  <si>
    <t xml:space="preserve">Servicio de atención integral a población en condición de discapacidad en los municipios del Departamento del Quindío "TU Y YO JUNTOS EN LA INCLUSIÓN". </t>
  </si>
  <si>
    <t xml:space="preserve">Apoyo en  la articulación de la  oferta social para la población habitante de calle del departamento del Quindío  </t>
  </si>
  <si>
    <t xml:space="preserve"> Servicio  de atención integral e inclusión para el bienestar de los adultos mayores del departamento del Quindío </t>
  </si>
  <si>
    <t xml:space="preserve"> Implementación de  estrategias de acompañamiento y asesoría a las asociaciones de mujeres del departamento del Quindío</t>
  </si>
  <si>
    <t>Desarrollo de jornadas de capacitación, sensibilización y prevención del  trabajo infantil  y protección del adolescente en el departamento del Quindío.</t>
  </si>
  <si>
    <t xml:space="preserve"> Implementación del  programa de liderazgo  para la participación femenina en escenarios sociales y políticos del departamento del Quindío</t>
  </si>
  <si>
    <t xml:space="preserve">  Implementación de la política pública de equidad de género para la mujer en el Departamento del Quindío  </t>
  </si>
  <si>
    <t xml:space="preserve">    Implementación de la política pública  de diversidad sexual en el Departamento del Quindío 20192029  </t>
  </si>
  <si>
    <t xml:space="preserve">Implementación de la Casa  de la Mujer Empoderada para la promoción a la participación ciudadana  de Mujeres en escenarios sociales, políticos y en fortalecimiento de la asociatividad  en el departamento del Quindío </t>
  </si>
  <si>
    <t>Implementación de la Casa Refugio de la Mujer del Departamento del Quindío</t>
  </si>
  <si>
    <t>318 SECRETARÍA DE SALUD</t>
  </si>
  <si>
    <t xml:space="preserve">Fortalecimiento de la autoridad sanitaria en el Departamento del Quindío                                                                                           </t>
  </si>
  <si>
    <t xml:space="preserve"> Implementación de programas de promoción social en poblaciones  especiales en el Departamento del Quindío </t>
  </si>
  <si>
    <t xml:space="preserve"> Fortalecimiento de las actividades de vigilancia y control del laboratorio de salud pública en el Departamento del Quindío</t>
  </si>
  <si>
    <t xml:space="preserve"> Asistencia técnica para el fortalecimiento de la gestión de las entidades territoriales del Departamento del Quindío  </t>
  </si>
  <si>
    <t>Asesoría y apoyo al proceso del sistema obligatorio de garantía de calidad de los prestadores de salud en el Departamento del Quindío</t>
  </si>
  <si>
    <t xml:space="preserve"> Apoyo operativo a la inversión social en salud en el Departamento del Quindío </t>
  </si>
  <si>
    <t xml:space="preserve"> Aprovechamiento biológico y consumo de  alimentos inocuos  en el Departamento del Quindío </t>
  </si>
  <si>
    <t>Control en Salud Ambiental para la consecución de un estado de vida saludable de la población  del  Departamento del Quindío.</t>
  </si>
  <si>
    <t xml:space="preserve">Fortalecimiento de acciones propias a los derechos sexuales y reproductivos en el Departamento del Quindío. </t>
  </si>
  <si>
    <t>Consolidación de acciones de promoción de la salud y prevención primaria en salud mental en el Departamento del Quindío.</t>
  </si>
  <si>
    <t>Generación de estilos de vida saludable y control y vigilancia en la gestión del riesgo de condiciones no transmisibles en el  Departamento del Quindío.</t>
  </si>
  <si>
    <t xml:space="preserve">Fortalecimiento de acciones de promoción, prevención y protección específica para la población infantil en el Departamento del Quindío.  </t>
  </si>
  <si>
    <t xml:space="preserve">Difusión de la estrategia de gestión integral y de control en vectores, zoonosis y cambio climático del Departamento del Quindío.   </t>
  </si>
  <si>
    <t xml:space="preserve"> Fortalecimiento de la inclusión social para la disminución del riesgo de contraer enfermedades transmisibles en el Departamento del Quindío.  </t>
  </si>
  <si>
    <t xml:space="preserve">Implementación de acciones para la contención de la pandemia Tú y Yo contra COVID </t>
  </si>
  <si>
    <t xml:space="preserve">Prevención, preparación, contingencia, mitigación y superación de emergencias y contingencias por eventos relacionados con la salud pública en el Departamento del Quindío.  </t>
  </si>
  <si>
    <t xml:space="preserve"> Prevención vigilancia y control de eventos en el ámbito laboral en el Departamento del Quindío.  </t>
  </si>
  <si>
    <t xml:space="preserve"> Fortalecimiento del sistema de vigilancia en salud pública en el Departamento del Quindío. </t>
  </si>
  <si>
    <t xml:space="preserve">Fortalecimiento de la red de urgencias y emergencias en el Departamento del Quindío. </t>
  </si>
  <si>
    <t>Fortalecimiento de las intervenciones colectivas y prioridades en salud pública del Departamento del Quindío PIC</t>
  </si>
  <si>
    <t xml:space="preserve">Subsidio y cofinanciación al régimen subsidiado del Sistema General de Seguridad Social en Salud en el Departamento del Quindío.  </t>
  </si>
  <si>
    <t>Prestación de Servicios a la Población no Afiliada al Sistema General de Seguridad Social en Salud y en el NO POS a la Población del Régimen Subsidiado.</t>
  </si>
  <si>
    <t xml:space="preserve">Fortalecimiento de la red de prestación de servicios pública del Departamento del Quindío.   </t>
  </si>
  <si>
    <t>324 SECRETARÍA DE TECNOLOGÍA DE LA INFORMACIÓN Y COMUNICACÓN</t>
  </si>
  <si>
    <t xml:space="preserve"> Fortalecimiento  y apoyo a las tecnologías de la información y las comunicaciones en el departamento del Quindío.</t>
  </si>
  <si>
    <t>Asistencia y apropiación tecnológica generacional en el departamento del Quindio</t>
  </si>
  <si>
    <t xml:space="preserve"> Fortalecimiento del sector empresarial del departamento del Quindío </t>
  </si>
  <si>
    <t xml:space="preserve">   Implementación de la transformación digital del sector empresarial en el Departamento del Quindío  </t>
  </si>
  <si>
    <t xml:space="preserve">  Implementación  y  divulgación de la estrategia    "Quindío innovador y competitivo"   </t>
  </si>
  <si>
    <t xml:space="preserve"> Fortalecimiento de la estrategia de gobierno digital  en la Administración Departamental y  Entes Territoriales del departamento del  Quindío  </t>
  </si>
  <si>
    <t>319 INDEPORTES</t>
  </si>
  <si>
    <t>Fortalecimiento, hábitos y estilos de vida saludable como instrumento SALVAVIDAS en el departamento del Quindío</t>
  </si>
  <si>
    <t>Fortalecimiento al deporte competitivo y de altos logros "TU Y    YO SOMOS SALVAVIDAS POR UN QUINDIO GANADOR" en el Departamento del Quindío</t>
  </si>
  <si>
    <t>Desarrollo de los  XXII JUEGOS DEPORTIVOS NACIONALES Y VI JUEGOS PARANACIONALES   2023</t>
  </si>
  <si>
    <t xml:space="preserve">320 EMPRESA PARA EL DESARROLLO TERRITORIAL PROYECTA </t>
  </si>
  <si>
    <t>Mantenimiento de obras complementarias de la infraestructura  deportiva y recreativa en el Departamento del Quindío.</t>
  </si>
  <si>
    <t>Mantenimiento de obras complementarias en la Infraestructura educativa en el Departamento del Quindío.</t>
  </si>
  <si>
    <t xml:space="preserve">  Mantenimiento de obras complementarias a la infraestructura vial en el Departamento del Quindío </t>
  </si>
  <si>
    <t xml:space="preserve"> Apoyo en la formulación y ejecución de proyectos de vivienda en el Departamento del Quindío   </t>
  </si>
  <si>
    <t>Mantenimiento de los edificios públicos y/o equipamentos colectivos y comunitarios en el departamento del Quindío.</t>
  </si>
  <si>
    <t>321 INSTITUTO DEPARTAMENTAL DE TRÁNSITO DEL QUINDÍO</t>
  </si>
  <si>
    <t>Implementación del programa de seguridad vial en el Departamento del Quindío  "TU Y YO POR LA SEGURIDAD VIAL"</t>
  </si>
  <si>
    <t>TOTAL PROYECTOS INVERSION DEPARTAMENTAL 2022</t>
  </si>
  <si>
    <t>SEMAFORO CUMPLIMIENTO COMPROMISOS</t>
  </si>
  <si>
    <t xml:space="preserve">Sobresaliente  (Entre 80%-100%) </t>
  </si>
  <si>
    <t>Satisfactorio (Entre 70% -79%)</t>
  </si>
  <si>
    <t>Medio (Entre 60%-69%)</t>
  </si>
  <si>
    <t>Bajo (Entre 40% - 59%)</t>
  </si>
  <si>
    <t>Critico (Entre 0% - 39%)</t>
  </si>
  <si>
    <t>313 SECRETARÍA PRIVADA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</si>
</sst>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_([$$-240A]\ * #,##0.00_);_([$$-240A]\ * \(#,##0.00\);_([$$-240A]\ * &quot;-&quot;??_);_(@_)"/>
    <numFmt numFmtId="165" formatCode="_(* #,##0.00_);_(* \(#,##0.00\);_(* &quot;-&quot;??_);_(@_)"/>
    <numFmt numFmtId="166" formatCode="_(* #,##0_);_(* \(#,##0\);_(* &quot;-&quot;??_);_(@_)"/>
    <numFmt numFmtId="167" formatCode="_ [$€-2]\ * #,##0.00_ ;_ [$€-2]\ * \-#,##0.00_ ;_ [$€-2]\ * &quot;-&quot;??_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0"/>
      <color theme="1"/>
      <name val="Arial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sz val="10"/>
      <color theme="1"/>
      <name val="Calibri"/>
      <family val="2"/>
      <scheme val="minor"/>
    </font>
    <font>
      <b/>
      <sz val="12"/>
      <name val="Arial"/>
      <family val="2"/>
    </font>
    <font>
      <sz val="10"/>
      <color theme="1"/>
      <name val="Arial"/>
      <family val="2"/>
    </font>
    <font>
      <sz val="12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D6DCE4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164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" fillId="0" borderId="0"/>
    <xf numFmtId="167" fontId="1" fillId="0" borderId="0"/>
  </cellStyleXfs>
  <cellXfs count="94">
    <xf numFmtId="164" fontId="0" fillId="0" borderId="0" xfId="0"/>
    <xf numFmtId="164" fontId="4" fillId="2" borderId="4" xfId="0" applyFont="1" applyFill="1" applyBorder="1" applyAlignment="1">
      <alignment horizontal="center" vertical="center" wrapText="1"/>
    </xf>
    <xf numFmtId="164" fontId="4" fillId="2" borderId="5" xfId="0" applyFont="1" applyFill="1" applyBorder="1" applyAlignment="1">
      <alignment horizontal="center" vertical="center" wrapText="1"/>
    </xf>
    <xf numFmtId="166" fontId="6" fillId="2" borderId="6" xfId="3" applyNumberFormat="1" applyFont="1" applyFill="1" applyBorder="1" applyAlignment="1">
      <alignment horizontal="center" vertical="center" wrapText="1"/>
    </xf>
    <xf numFmtId="9" fontId="6" fillId="2" borderId="6" xfId="2" applyFont="1" applyFill="1" applyBorder="1" applyAlignment="1">
      <alignment horizontal="center" vertical="center" wrapText="1"/>
    </xf>
    <xf numFmtId="43" fontId="6" fillId="2" borderId="6" xfId="1" applyFont="1" applyFill="1" applyBorder="1" applyAlignment="1">
      <alignment horizontal="center" vertical="center" wrapText="1"/>
    </xf>
    <xf numFmtId="166" fontId="6" fillId="2" borderId="7" xfId="3" applyNumberFormat="1" applyFont="1" applyFill="1" applyBorder="1" applyAlignment="1">
      <alignment horizontal="center" vertical="center" wrapText="1"/>
    </xf>
    <xf numFmtId="9" fontId="6" fillId="2" borderId="8" xfId="2" applyFont="1" applyFill="1" applyBorder="1" applyAlignment="1">
      <alignment horizontal="center" vertical="center" wrapText="1"/>
    </xf>
    <xf numFmtId="164" fontId="7" fillId="0" borderId="0" xfId="0" applyFont="1"/>
    <xf numFmtId="43" fontId="4" fillId="3" borderId="10" xfId="1" applyFont="1" applyFill="1" applyBorder="1" applyAlignment="1">
      <alignment vertical="center" wrapText="1"/>
    </xf>
    <xf numFmtId="9" fontId="4" fillId="3" borderId="11" xfId="2" applyFont="1" applyFill="1" applyBorder="1" applyAlignment="1">
      <alignment horizontal="center" vertical="center" wrapText="1"/>
    </xf>
    <xf numFmtId="43" fontId="4" fillId="3" borderId="12" xfId="1" applyFont="1" applyFill="1" applyBorder="1" applyAlignment="1">
      <alignment vertical="center" wrapText="1"/>
    </xf>
    <xf numFmtId="9" fontId="8" fillId="0" borderId="13" xfId="4" applyNumberFormat="1" applyFont="1" applyFill="1" applyBorder="1" applyAlignment="1" applyProtection="1">
      <alignment horizontal="center" vertical="center"/>
      <protection locked="0"/>
    </xf>
    <xf numFmtId="9" fontId="4" fillId="3" borderId="14" xfId="2" applyFont="1" applyFill="1" applyBorder="1" applyAlignment="1">
      <alignment horizontal="center" vertical="center" wrapText="1"/>
    </xf>
    <xf numFmtId="0" fontId="4" fillId="4" borderId="15" xfId="0" applyNumberFormat="1" applyFont="1" applyFill="1" applyBorder="1" applyAlignment="1">
      <alignment horizontal="center" vertical="center" wrapText="1"/>
    </xf>
    <xf numFmtId="164" fontId="4" fillId="4" borderId="16" xfId="0" applyFont="1" applyFill="1" applyBorder="1" applyAlignment="1">
      <alignment horizontal="justify" vertical="center" wrapText="1"/>
    </xf>
    <xf numFmtId="43" fontId="4" fillId="4" borderId="17" xfId="1" applyFont="1" applyFill="1" applyBorder="1" applyAlignment="1">
      <alignment vertical="center" wrapText="1"/>
    </xf>
    <xf numFmtId="9" fontId="2" fillId="4" borderId="17" xfId="2" applyFont="1" applyFill="1" applyBorder="1" applyAlignment="1">
      <alignment horizontal="center" vertical="center"/>
    </xf>
    <xf numFmtId="9" fontId="8" fillId="0" borderId="17" xfId="4" applyNumberFormat="1" applyFont="1" applyFill="1" applyBorder="1" applyAlignment="1" applyProtection="1">
      <alignment horizontal="center" vertical="center"/>
      <protection locked="0"/>
    </xf>
    <xf numFmtId="43" fontId="4" fillId="4" borderId="16" xfId="1" applyFont="1" applyFill="1" applyBorder="1" applyAlignment="1">
      <alignment vertical="center" wrapText="1"/>
    </xf>
    <xf numFmtId="9" fontId="2" fillId="4" borderId="18" xfId="2" applyFont="1" applyFill="1" applyBorder="1" applyAlignment="1">
      <alignment horizontal="center" vertical="center"/>
    </xf>
    <xf numFmtId="164" fontId="2" fillId="0" borderId="0" xfId="0" applyFont="1"/>
    <xf numFmtId="1" fontId="9" fillId="5" borderId="15" xfId="1" applyNumberFormat="1" applyFont="1" applyFill="1" applyBorder="1" applyAlignment="1">
      <alignment horizontal="center" vertical="center" wrapText="1"/>
    </xf>
    <xf numFmtId="164" fontId="9" fillId="5" borderId="17" xfId="0" applyFont="1" applyFill="1" applyBorder="1" applyAlignment="1">
      <alignment horizontal="justify" vertical="center" wrapText="1"/>
    </xf>
    <xf numFmtId="43" fontId="0" fillId="0" borderId="19" xfId="1" applyFont="1" applyBorder="1" applyAlignment="1">
      <alignment vertical="center"/>
    </xf>
    <xf numFmtId="9" fontId="0" fillId="0" borderId="19" xfId="2" applyFont="1" applyBorder="1" applyAlignment="1">
      <alignment horizontal="center" vertical="center"/>
    </xf>
    <xf numFmtId="43" fontId="0" fillId="0" borderId="17" xfId="1" applyFont="1" applyBorder="1" applyAlignment="1">
      <alignment vertical="center"/>
    </xf>
    <xf numFmtId="43" fontId="0" fillId="0" borderId="20" xfId="1" applyFont="1" applyBorder="1" applyAlignment="1">
      <alignment vertical="center"/>
    </xf>
    <xf numFmtId="9" fontId="0" fillId="0" borderId="18" xfId="2" applyFont="1" applyBorder="1" applyAlignment="1">
      <alignment horizontal="center" vertical="center"/>
    </xf>
    <xf numFmtId="1" fontId="9" fillId="5" borderId="21" xfId="1" applyNumberFormat="1" applyFont="1" applyFill="1" applyBorder="1" applyAlignment="1">
      <alignment horizontal="center" vertical="center" wrapText="1"/>
    </xf>
    <xf numFmtId="164" fontId="9" fillId="5" borderId="22" xfId="0" applyFont="1" applyFill="1" applyBorder="1" applyAlignment="1">
      <alignment horizontal="justify" vertical="center" wrapText="1"/>
    </xf>
    <xf numFmtId="43" fontId="0" fillId="0" borderId="23" xfId="1" applyFont="1" applyBorder="1" applyAlignment="1">
      <alignment vertical="center"/>
    </xf>
    <xf numFmtId="9" fontId="0" fillId="0" borderId="23" xfId="2" applyFont="1" applyBorder="1" applyAlignment="1">
      <alignment horizontal="center" vertical="center"/>
    </xf>
    <xf numFmtId="43" fontId="0" fillId="0" borderId="22" xfId="1" applyFont="1" applyBorder="1" applyAlignment="1">
      <alignment vertical="center"/>
    </xf>
    <xf numFmtId="9" fontId="8" fillId="0" borderId="24" xfId="4" applyNumberFormat="1" applyFont="1" applyFill="1" applyBorder="1" applyAlignment="1" applyProtection="1">
      <alignment horizontal="center" vertical="center"/>
      <protection locked="0"/>
    </xf>
    <xf numFmtId="43" fontId="0" fillId="0" borderId="25" xfId="1" applyFont="1" applyBorder="1" applyAlignment="1">
      <alignment vertical="center"/>
    </xf>
    <xf numFmtId="9" fontId="0" fillId="0" borderId="26" xfId="2" applyFont="1" applyBorder="1" applyAlignment="1">
      <alignment horizontal="center" vertical="center"/>
    </xf>
    <xf numFmtId="1" fontId="9" fillId="0" borderId="21" xfId="1" applyNumberFormat="1" applyFont="1" applyBorder="1" applyAlignment="1">
      <alignment horizontal="center" vertical="center" wrapText="1"/>
    </xf>
    <xf numFmtId="164" fontId="9" fillId="0" borderId="22" xfId="0" applyFont="1" applyBorder="1" applyAlignment="1">
      <alignment horizontal="justify" vertical="center" wrapText="1"/>
    </xf>
    <xf numFmtId="1" fontId="9" fillId="0" borderId="27" xfId="1" applyNumberFormat="1" applyFont="1" applyBorder="1" applyAlignment="1">
      <alignment horizontal="center" vertical="center" wrapText="1"/>
    </xf>
    <xf numFmtId="164" fontId="9" fillId="0" borderId="6" xfId="0" applyFont="1" applyBorder="1" applyAlignment="1">
      <alignment horizontal="justify" vertical="center" wrapText="1"/>
    </xf>
    <xf numFmtId="43" fontId="0" fillId="0" borderId="28" xfId="1" applyFont="1" applyBorder="1" applyAlignment="1">
      <alignment vertical="center"/>
    </xf>
    <xf numFmtId="9" fontId="0" fillId="0" borderId="28" xfId="2" applyFont="1" applyBorder="1" applyAlignment="1">
      <alignment horizontal="center" vertical="center"/>
    </xf>
    <xf numFmtId="43" fontId="0" fillId="0" borderId="6" xfId="1" applyFont="1" applyBorder="1" applyAlignment="1">
      <alignment vertical="center"/>
    </xf>
    <xf numFmtId="43" fontId="0" fillId="0" borderId="7" xfId="1" applyFont="1" applyBorder="1" applyAlignment="1">
      <alignment vertical="center"/>
    </xf>
    <xf numFmtId="9" fontId="0" fillId="0" borderId="8" xfId="2" applyFont="1" applyBorder="1" applyAlignment="1">
      <alignment horizontal="center" vertical="center"/>
    </xf>
    <xf numFmtId="43" fontId="4" fillId="3" borderId="13" xfId="1" applyFont="1" applyFill="1" applyBorder="1" applyAlignment="1">
      <alignment vertical="center" wrapText="1"/>
    </xf>
    <xf numFmtId="9" fontId="4" fillId="3" borderId="13" xfId="2" applyFont="1" applyFill="1" applyBorder="1" applyAlignment="1">
      <alignment horizontal="center" vertical="center" wrapText="1"/>
    </xf>
    <xf numFmtId="43" fontId="4" fillId="3" borderId="11" xfId="1" applyFont="1" applyFill="1" applyBorder="1" applyAlignment="1">
      <alignment vertical="center" wrapText="1"/>
    </xf>
    <xf numFmtId="43" fontId="4" fillId="3" borderId="14" xfId="1" applyFont="1" applyFill="1" applyBorder="1" applyAlignment="1">
      <alignment vertical="center" wrapText="1"/>
    </xf>
    <xf numFmtId="0" fontId="4" fillId="4" borderId="31" xfId="0" applyNumberFormat="1" applyFont="1" applyFill="1" applyBorder="1" applyAlignment="1">
      <alignment horizontal="center" vertical="center" wrapText="1"/>
    </xf>
    <xf numFmtId="1" fontId="9" fillId="0" borderId="15" xfId="1" applyNumberFormat="1" applyFont="1" applyBorder="1" applyAlignment="1">
      <alignment horizontal="center" vertical="center" wrapText="1"/>
    </xf>
    <xf numFmtId="164" fontId="9" fillId="5" borderId="6" xfId="0" applyFont="1" applyFill="1" applyBorder="1" applyAlignment="1">
      <alignment horizontal="justify" vertical="center" wrapText="1"/>
    </xf>
    <xf numFmtId="43" fontId="4" fillId="4" borderId="20" xfId="1" applyFont="1" applyFill="1" applyBorder="1" applyAlignment="1">
      <alignment vertical="center" wrapText="1"/>
    </xf>
    <xf numFmtId="164" fontId="9" fillId="0" borderId="17" xfId="0" applyFont="1" applyBorder="1" applyAlignment="1">
      <alignment horizontal="justify" vertical="center" wrapText="1"/>
    </xf>
    <xf numFmtId="43" fontId="4" fillId="3" borderId="9" xfId="1" applyFont="1" applyFill="1" applyBorder="1" applyAlignment="1">
      <alignment vertical="center" wrapText="1"/>
    </xf>
    <xf numFmtId="164" fontId="4" fillId="4" borderId="16" xfId="0" applyFont="1" applyFill="1" applyBorder="1" applyAlignment="1">
      <alignment horizontal="left" vertical="center" wrapText="1"/>
    </xf>
    <xf numFmtId="1" fontId="9" fillId="0" borderId="15" xfId="1" applyNumberFormat="1" applyFont="1" applyFill="1" applyBorder="1" applyAlignment="1">
      <alignment horizontal="center" vertical="center" wrapText="1"/>
    </xf>
    <xf numFmtId="1" fontId="9" fillId="0" borderId="21" xfId="1" applyNumberFormat="1" applyFont="1" applyFill="1" applyBorder="1" applyAlignment="1">
      <alignment horizontal="center" vertical="center" wrapText="1"/>
    </xf>
    <xf numFmtId="1" fontId="9" fillId="0" borderId="27" xfId="1" applyNumberFormat="1" applyFont="1" applyFill="1" applyBorder="1" applyAlignment="1">
      <alignment horizontal="center" vertical="center" wrapText="1"/>
    </xf>
    <xf numFmtId="0" fontId="4" fillId="4" borderId="21" xfId="0" applyNumberFormat="1" applyFont="1" applyFill="1" applyBorder="1" applyAlignment="1">
      <alignment horizontal="center" vertical="center" wrapText="1"/>
    </xf>
    <xf numFmtId="49" fontId="9" fillId="5" borderId="22" xfId="0" applyNumberFormat="1" applyFont="1" applyFill="1" applyBorder="1" applyAlignment="1">
      <alignment horizontal="justify" vertical="center" wrapText="1"/>
    </xf>
    <xf numFmtId="1" fontId="9" fillId="0" borderId="32" xfId="1" applyNumberFormat="1" applyFont="1" applyBorder="1" applyAlignment="1">
      <alignment horizontal="center" vertical="center" wrapText="1"/>
    </xf>
    <xf numFmtId="164" fontId="9" fillId="0" borderId="33" xfId="0" applyFont="1" applyBorder="1" applyAlignment="1">
      <alignment horizontal="justify" vertical="center" wrapText="1"/>
    </xf>
    <xf numFmtId="43" fontId="0" fillId="0" borderId="0" xfId="1" applyFont="1" applyBorder="1" applyAlignment="1">
      <alignment vertical="center"/>
    </xf>
    <xf numFmtId="9" fontId="4" fillId="3" borderId="13" xfId="2" applyFont="1" applyFill="1" applyBorder="1" applyAlignment="1">
      <alignment vertical="center" wrapText="1"/>
    </xf>
    <xf numFmtId="1" fontId="9" fillId="0" borderId="34" xfId="1" applyNumberFormat="1" applyFont="1" applyBorder="1" applyAlignment="1">
      <alignment horizontal="center" vertical="center" wrapText="1"/>
    </xf>
    <xf numFmtId="164" fontId="9" fillId="0" borderId="35" xfId="0" applyFont="1" applyBorder="1" applyAlignment="1">
      <alignment horizontal="justify" vertical="center" wrapText="1"/>
    </xf>
    <xf numFmtId="43" fontId="0" fillId="0" borderId="36" xfId="1" applyFont="1" applyBorder="1" applyAlignment="1">
      <alignment vertical="center"/>
    </xf>
    <xf numFmtId="9" fontId="0" fillId="0" borderId="36" xfId="2" applyFont="1" applyBorder="1" applyAlignment="1">
      <alignment horizontal="center" vertical="center"/>
    </xf>
    <xf numFmtId="43" fontId="0" fillId="0" borderId="35" xfId="1" applyFont="1" applyBorder="1" applyAlignment="1">
      <alignment vertical="center"/>
    </xf>
    <xf numFmtId="9" fontId="0" fillId="0" borderId="8" xfId="2" applyFont="1" applyBorder="1" applyAlignment="1">
      <alignment vertical="center"/>
    </xf>
    <xf numFmtId="43" fontId="4" fillId="2" borderId="9" xfId="1" applyFont="1" applyFill="1" applyBorder="1" applyAlignment="1">
      <alignment vertical="center" wrapText="1"/>
    </xf>
    <xf numFmtId="9" fontId="4" fillId="2" borderId="9" xfId="2" applyFont="1" applyFill="1" applyBorder="1" applyAlignment="1">
      <alignment horizontal="center" vertical="center" wrapText="1"/>
    </xf>
    <xf numFmtId="9" fontId="4" fillId="2" borderId="13" xfId="2" applyFont="1" applyFill="1" applyBorder="1" applyAlignment="1">
      <alignment vertical="center" wrapText="1"/>
    </xf>
    <xf numFmtId="0" fontId="8" fillId="0" borderId="37" xfId="5" applyNumberFormat="1" applyFont="1" applyBorder="1" applyAlignment="1">
      <alignment vertical="center" wrapText="1"/>
    </xf>
    <xf numFmtId="0" fontId="10" fillId="6" borderId="38" xfId="5" applyNumberFormat="1" applyFont="1" applyFill="1" applyBorder="1" applyAlignment="1">
      <alignment vertical="center" wrapText="1"/>
    </xf>
    <xf numFmtId="0" fontId="10" fillId="7" borderId="38" xfId="5" applyNumberFormat="1" applyFont="1" applyFill="1" applyBorder="1" applyAlignment="1">
      <alignment horizontal="left" vertical="center" wrapText="1"/>
    </xf>
    <xf numFmtId="0" fontId="10" fillId="8" borderId="38" xfId="5" applyNumberFormat="1" applyFont="1" applyFill="1" applyBorder="1" applyAlignment="1">
      <alignment horizontal="left" vertical="center" wrapText="1"/>
    </xf>
    <xf numFmtId="0" fontId="10" fillId="9" borderId="38" xfId="5" applyNumberFormat="1" applyFont="1" applyFill="1" applyBorder="1" applyAlignment="1">
      <alignment horizontal="left" vertical="center" wrapText="1"/>
    </xf>
    <xf numFmtId="0" fontId="10" fillId="10" borderId="39" xfId="5" applyNumberFormat="1" applyFont="1" applyFill="1" applyBorder="1" applyAlignment="1">
      <alignment horizontal="left" vertical="center" wrapText="1"/>
    </xf>
    <xf numFmtId="9" fontId="0" fillId="0" borderId="0" xfId="2" applyFont="1" applyAlignment="1">
      <alignment horizontal="center" vertical="center"/>
    </xf>
    <xf numFmtId="9" fontId="0" fillId="0" borderId="0" xfId="2" applyFont="1"/>
    <xf numFmtId="164" fontId="4" fillId="3" borderId="29" xfId="0" applyFont="1" applyFill="1" applyBorder="1" applyAlignment="1">
      <alignment horizontal="left" vertical="center" wrapText="1"/>
    </xf>
    <xf numFmtId="164" fontId="4" fillId="3" borderId="30" xfId="0" applyFont="1" applyFill="1" applyBorder="1" applyAlignment="1">
      <alignment horizontal="left" vertical="center" wrapText="1"/>
    </xf>
    <xf numFmtId="164" fontId="4" fillId="3" borderId="29" xfId="0" applyFont="1" applyFill="1" applyBorder="1" applyAlignment="1">
      <alignment horizontal="justify" vertical="center" wrapText="1"/>
    </xf>
    <xf numFmtId="164" fontId="4" fillId="3" borderId="30" xfId="0" applyFont="1" applyFill="1" applyBorder="1" applyAlignment="1">
      <alignment horizontal="justify" vertical="center" wrapText="1"/>
    </xf>
    <xf numFmtId="164" fontId="4" fillId="2" borderId="29" xfId="0" applyFont="1" applyFill="1" applyBorder="1" applyAlignment="1">
      <alignment horizontal="left" vertical="center" wrapText="1"/>
    </xf>
    <xf numFmtId="164" fontId="4" fillId="2" borderId="30" xfId="0" applyFont="1" applyFill="1" applyBorder="1" applyAlignment="1">
      <alignment horizontal="left" vertical="center" wrapText="1"/>
    </xf>
    <xf numFmtId="164" fontId="3" fillId="0" borderId="1" xfId="0" applyFont="1" applyBorder="1" applyAlignment="1">
      <alignment horizontal="center" vertical="center" wrapText="1"/>
    </xf>
    <xf numFmtId="164" fontId="3" fillId="0" borderId="2" xfId="0" applyFont="1" applyBorder="1" applyAlignment="1">
      <alignment horizontal="center" vertical="center" wrapText="1"/>
    </xf>
    <xf numFmtId="164" fontId="3" fillId="0" borderId="3" xfId="0" applyFont="1" applyBorder="1" applyAlignment="1">
      <alignment horizontal="center" vertical="center" wrapText="1"/>
    </xf>
    <xf numFmtId="164" fontId="4" fillId="3" borderId="9" xfId="0" applyFont="1" applyFill="1" applyBorder="1" applyAlignment="1">
      <alignment horizontal="left" vertical="center" wrapText="1"/>
    </xf>
    <xf numFmtId="164" fontId="4" fillId="3" borderId="10" xfId="0" applyFont="1" applyFill="1" applyBorder="1" applyAlignment="1">
      <alignment horizontal="left" vertical="center" wrapText="1"/>
    </xf>
  </cellXfs>
  <cellStyles count="6">
    <cellStyle name="Millares" xfId="1" builtinId="3"/>
    <cellStyle name="Millares 2" xfId="3"/>
    <cellStyle name="Normal" xfId="0" builtinId="0"/>
    <cellStyle name="Normal 10" xfId="4"/>
    <cellStyle name="Normal 2 3 3 4" xfId="5"/>
    <cellStyle name="Porcentaje" xfId="2" builtinId="5"/>
  </cellStyles>
  <dxfs count="145"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-PLA-43%20SGTO%20POAI_SEPTIEMBRE%20202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GTO POAI 2022"/>
      <sheetName val="RESUMEN PROGRAMAS"/>
      <sheetName val="FUENTES POR UNIDAD"/>
      <sheetName val="LÍNEA ESTRATEGICA"/>
      <sheetName val="CONSOLIDADO UNIDADES"/>
      <sheetName val="RELACIÓN PROYECTOS"/>
    </sheetNames>
    <sheetDataSet>
      <sheetData sheetId="0">
        <row r="295">
          <cell r="BF295">
            <v>50000000</v>
          </cell>
        </row>
      </sheetData>
      <sheetData sheetId="1"/>
      <sheetData sheetId="2"/>
      <sheetData sheetId="3"/>
      <sheetData sheetId="4"/>
      <sheetData sheetId="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499984740745262"/>
  </sheetPr>
  <dimension ref="A1:H204"/>
  <sheetViews>
    <sheetView showGridLines="0" tabSelected="1" topLeftCell="A88" zoomScale="70" zoomScaleNormal="70" workbookViewId="0">
      <selection activeCell="A95" sqref="A95"/>
    </sheetView>
  </sheetViews>
  <sheetFormatPr baseColWidth="10" defaultRowHeight="15" x14ac:dyDescent="0.25"/>
  <cols>
    <col min="1" max="1" width="17.85546875" customWidth="1"/>
    <col min="2" max="2" width="56.85546875" customWidth="1"/>
    <col min="3" max="3" width="33.5703125" customWidth="1"/>
    <col min="4" max="4" width="13.5703125" style="81" customWidth="1"/>
    <col min="5" max="5" width="29.140625" customWidth="1"/>
    <col min="6" max="6" width="18.85546875" customWidth="1"/>
    <col min="7" max="7" width="30.28515625" customWidth="1"/>
    <col min="8" max="8" width="21.140625" style="82" customWidth="1"/>
  </cols>
  <sheetData>
    <row r="1" spans="1:8" ht="71.25" customHeight="1" x14ac:dyDescent="0.25">
      <c r="A1" s="89" t="s">
        <v>0</v>
      </c>
      <c r="B1" s="90"/>
      <c r="C1" s="90"/>
      <c r="D1" s="90"/>
      <c r="E1" s="90"/>
      <c r="F1" s="90"/>
      <c r="G1" s="90"/>
      <c r="H1" s="91"/>
    </row>
    <row r="2" spans="1:8" s="8" customFormat="1" ht="49.5" customHeight="1" thickBot="1" x14ac:dyDescent="0.25">
      <c r="A2" s="1" t="s">
        <v>1</v>
      </c>
      <c r="B2" s="2" t="s">
        <v>2</v>
      </c>
      <c r="C2" s="3" t="s">
        <v>3</v>
      </c>
      <c r="D2" s="4" t="s">
        <v>4</v>
      </c>
      <c r="E2" s="3" t="s">
        <v>5</v>
      </c>
      <c r="F2" s="5" t="s">
        <v>6</v>
      </c>
      <c r="G2" s="6" t="s">
        <v>7</v>
      </c>
      <c r="H2" s="7" t="s">
        <v>8</v>
      </c>
    </row>
    <row r="3" spans="1:8" ht="30" customHeight="1" thickBot="1" x14ac:dyDescent="0.3">
      <c r="A3" s="92" t="s">
        <v>9</v>
      </c>
      <c r="B3" s="93"/>
      <c r="C3" s="9">
        <f>C4</f>
        <v>374828802</v>
      </c>
      <c r="D3" s="10">
        <f>C3/C3</f>
        <v>1</v>
      </c>
      <c r="E3" s="11">
        <f>E4</f>
        <v>252026664</v>
      </c>
      <c r="F3" s="12">
        <f>E3/C3</f>
        <v>0.67237806341253359</v>
      </c>
      <c r="G3" s="9">
        <f>G4</f>
        <v>157965000</v>
      </c>
      <c r="H3" s="13">
        <f t="shared" ref="H3:H66" si="0">G3/E3</f>
        <v>0.62677891891629367</v>
      </c>
    </row>
    <row r="4" spans="1:8" s="21" customFormat="1" ht="33.75" customHeight="1" x14ac:dyDescent="0.25">
      <c r="A4" s="14">
        <v>4</v>
      </c>
      <c r="B4" s="15" t="s">
        <v>10</v>
      </c>
      <c r="C4" s="16">
        <f>SUM(C5:C8)</f>
        <v>374828802</v>
      </c>
      <c r="D4" s="17">
        <f t="shared" ref="D4:D80" si="1">C4/C4</f>
        <v>1</v>
      </c>
      <c r="E4" s="16">
        <f>SUM(E5:E8)</f>
        <v>252026664</v>
      </c>
      <c r="F4" s="18">
        <f t="shared" ref="F4:F67" si="2">E4/C4</f>
        <v>0.67237806341253359</v>
      </c>
      <c r="G4" s="19">
        <f>SUM(G5:G8)</f>
        <v>157965000</v>
      </c>
      <c r="H4" s="20">
        <f t="shared" si="0"/>
        <v>0.62677891891629367</v>
      </c>
    </row>
    <row r="5" spans="1:8" ht="66" customHeight="1" thickBot="1" x14ac:dyDescent="0.3">
      <c r="A5" s="22">
        <v>2020003630006</v>
      </c>
      <c r="B5" s="23" t="s">
        <v>11</v>
      </c>
      <c r="C5" s="24">
        <v>118520644</v>
      </c>
      <c r="D5" s="25">
        <f t="shared" si="1"/>
        <v>1</v>
      </c>
      <c r="E5" s="26">
        <v>68895000</v>
      </c>
      <c r="F5" s="18">
        <f t="shared" si="2"/>
        <v>0.58129113777005803</v>
      </c>
      <c r="G5" s="27">
        <v>51700000</v>
      </c>
      <c r="H5" s="28">
        <f t="shared" si="0"/>
        <v>0.75041730169097898</v>
      </c>
    </row>
    <row r="6" spans="1:8" ht="66" customHeight="1" thickBot="1" x14ac:dyDescent="0.3">
      <c r="A6" s="29">
        <v>2020003630007</v>
      </c>
      <c r="B6" s="30" t="s">
        <v>12</v>
      </c>
      <c r="C6" s="31">
        <v>145810000</v>
      </c>
      <c r="D6" s="32">
        <f t="shared" si="1"/>
        <v>1</v>
      </c>
      <c r="E6" s="33">
        <v>102766664</v>
      </c>
      <c r="F6" s="34">
        <f>E6/C6</f>
        <v>0.70479846375420063</v>
      </c>
      <c r="G6" s="35">
        <v>41970000</v>
      </c>
      <c r="H6" s="36">
        <f t="shared" si="0"/>
        <v>0.40840091880378643</v>
      </c>
    </row>
    <row r="7" spans="1:8" ht="66" customHeight="1" thickBot="1" x14ac:dyDescent="0.3">
      <c r="A7" s="37">
        <v>2020003630041</v>
      </c>
      <c r="B7" s="38" t="s">
        <v>13</v>
      </c>
      <c r="C7" s="31">
        <v>30740000</v>
      </c>
      <c r="D7" s="32">
        <f t="shared" si="1"/>
        <v>1</v>
      </c>
      <c r="E7" s="33">
        <v>24700000</v>
      </c>
      <c r="F7" s="34">
        <f t="shared" si="2"/>
        <v>0.80351333767078725</v>
      </c>
      <c r="G7" s="35">
        <v>21000000</v>
      </c>
      <c r="H7" s="36">
        <f t="shared" si="0"/>
        <v>0.8502024291497976</v>
      </c>
    </row>
    <row r="8" spans="1:8" ht="66" customHeight="1" thickBot="1" x14ac:dyDescent="0.3">
      <c r="A8" s="39">
        <v>2020003630005</v>
      </c>
      <c r="B8" s="40" t="s">
        <v>14</v>
      </c>
      <c r="C8" s="41">
        <v>79758158</v>
      </c>
      <c r="D8" s="42">
        <f t="shared" si="1"/>
        <v>1</v>
      </c>
      <c r="E8" s="43">
        <v>55665000</v>
      </c>
      <c r="F8" s="34">
        <f t="shared" si="2"/>
        <v>0.69792233667181736</v>
      </c>
      <c r="G8" s="44">
        <v>43295000</v>
      </c>
      <c r="H8" s="45">
        <f t="shared" si="0"/>
        <v>0.77777777777777779</v>
      </c>
    </row>
    <row r="9" spans="1:8" ht="30" customHeight="1" thickBot="1" x14ac:dyDescent="0.3">
      <c r="A9" s="83" t="s">
        <v>15</v>
      </c>
      <c r="B9" s="84"/>
      <c r="C9" s="46">
        <f>C10</f>
        <v>1234282859</v>
      </c>
      <c r="D9" s="47">
        <f t="shared" si="1"/>
        <v>1</v>
      </c>
      <c r="E9" s="48">
        <f>E10</f>
        <v>989023739</v>
      </c>
      <c r="F9" s="12">
        <f t="shared" si="2"/>
        <v>0.80129423477637385</v>
      </c>
      <c r="G9" s="49">
        <f>G10</f>
        <v>614796643</v>
      </c>
      <c r="H9" s="47">
        <f t="shared" si="0"/>
        <v>0.62161970310401216</v>
      </c>
    </row>
    <row r="10" spans="1:8" s="21" customFormat="1" ht="33.75" customHeight="1" thickBot="1" x14ac:dyDescent="0.3">
      <c r="A10" s="50">
        <v>4</v>
      </c>
      <c r="B10" s="15" t="s">
        <v>10</v>
      </c>
      <c r="C10" s="16">
        <f>SUM(C11:C17)</f>
        <v>1234282859</v>
      </c>
      <c r="D10" s="17">
        <f t="shared" si="1"/>
        <v>1</v>
      </c>
      <c r="E10" s="16">
        <f>SUM(E11:E17)</f>
        <v>989023739</v>
      </c>
      <c r="F10" s="18">
        <f t="shared" si="2"/>
        <v>0.80129423477637385</v>
      </c>
      <c r="G10" s="19">
        <f>SUM(G11:G17)</f>
        <v>614796643</v>
      </c>
      <c r="H10" s="20">
        <f t="shared" si="0"/>
        <v>0.62161970310401216</v>
      </c>
    </row>
    <row r="11" spans="1:8" ht="66" customHeight="1" thickBot="1" x14ac:dyDescent="0.3">
      <c r="A11" s="51">
        <v>2020003630042</v>
      </c>
      <c r="B11" s="23" t="s">
        <v>16</v>
      </c>
      <c r="C11" s="24">
        <v>161282859</v>
      </c>
      <c r="D11" s="25">
        <f t="shared" si="1"/>
        <v>1</v>
      </c>
      <c r="E11" s="26">
        <v>134277407</v>
      </c>
      <c r="F11" s="34">
        <f t="shared" si="2"/>
        <v>0.83255844937619816</v>
      </c>
      <c r="G11" s="27">
        <v>37086643</v>
      </c>
      <c r="H11" s="28">
        <f t="shared" si="0"/>
        <v>0.27619421486147705</v>
      </c>
    </row>
    <row r="12" spans="1:8" ht="66" customHeight="1" thickBot="1" x14ac:dyDescent="0.3">
      <c r="A12" s="37">
        <v>2020003630043</v>
      </c>
      <c r="B12" s="38" t="s">
        <v>17</v>
      </c>
      <c r="C12" s="31">
        <v>35000000</v>
      </c>
      <c r="D12" s="32">
        <f t="shared" si="1"/>
        <v>1</v>
      </c>
      <c r="E12" s="33">
        <v>28388000</v>
      </c>
      <c r="F12" s="34">
        <f t="shared" si="2"/>
        <v>0.8110857142857143</v>
      </c>
      <c r="G12" s="35">
        <v>17310000</v>
      </c>
      <c r="H12" s="36">
        <f t="shared" si="0"/>
        <v>0.60976468930534033</v>
      </c>
    </row>
    <row r="13" spans="1:8" ht="66" customHeight="1" thickBot="1" x14ac:dyDescent="0.3">
      <c r="A13" s="37">
        <v>2020003630044</v>
      </c>
      <c r="B13" s="38" t="s">
        <v>18</v>
      </c>
      <c r="C13" s="31">
        <v>215000000</v>
      </c>
      <c r="D13" s="32">
        <f t="shared" si="1"/>
        <v>1</v>
      </c>
      <c r="E13" s="33">
        <v>148300000</v>
      </c>
      <c r="F13" s="34">
        <f t="shared" si="2"/>
        <v>0.68976744186046512</v>
      </c>
      <c r="G13" s="35">
        <v>98050000</v>
      </c>
      <c r="H13" s="36">
        <f t="shared" si="0"/>
        <v>0.66115981119352663</v>
      </c>
    </row>
    <row r="14" spans="1:8" ht="66" customHeight="1" thickBot="1" x14ac:dyDescent="0.3">
      <c r="A14" s="37">
        <v>2020003630045</v>
      </c>
      <c r="B14" s="30" t="s">
        <v>19</v>
      </c>
      <c r="C14" s="31">
        <v>99000000</v>
      </c>
      <c r="D14" s="32">
        <f t="shared" si="1"/>
        <v>1</v>
      </c>
      <c r="E14" s="33">
        <v>86550000</v>
      </c>
      <c r="F14" s="34">
        <f t="shared" si="2"/>
        <v>0.87424242424242427</v>
      </c>
      <c r="G14" s="35">
        <v>63470000</v>
      </c>
      <c r="H14" s="36">
        <f t="shared" si="0"/>
        <v>0.73333333333333328</v>
      </c>
    </row>
    <row r="15" spans="1:8" ht="66" customHeight="1" thickBot="1" x14ac:dyDescent="0.3">
      <c r="A15" s="37">
        <v>2020003630046</v>
      </c>
      <c r="B15" s="30" t="s">
        <v>20</v>
      </c>
      <c r="C15" s="31">
        <v>400000000</v>
      </c>
      <c r="D15" s="32">
        <f t="shared" si="1"/>
        <v>1</v>
      </c>
      <c r="E15" s="33">
        <v>335066666</v>
      </c>
      <c r="F15" s="34">
        <f t="shared" si="2"/>
        <v>0.83766666499999998</v>
      </c>
      <c r="G15" s="35">
        <v>226900000</v>
      </c>
      <c r="H15" s="36">
        <f t="shared" si="0"/>
        <v>0.67717867225861261</v>
      </c>
    </row>
    <row r="16" spans="1:8" ht="66" customHeight="1" thickBot="1" x14ac:dyDescent="0.3">
      <c r="A16" s="37">
        <v>2020003630047</v>
      </c>
      <c r="B16" s="38" t="s">
        <v>21</v>
      </c>
      <c r="C16" s="31">
        <v>252000000</v>
      </c>
      <c r="D16" s="32">
        <f t="shared" si="1"/>
        <v>1</v>
      </c>
      <c r="E16" s="33">
        <v>190441666</v>
      </c>
      <c r="F16" s="34">
        <f t="shared" si="2"/>
        <v>0.75572089682539678</v>
      </c>
      <c r="G16" s="35">
        <v>125780000</v>
      </c>
      <c r="H16" s="36">
        <f t="shared" si="0"/>
        <v>0.66046471154059327</v>
      </c>
    </row>
    <row r="17" spans="1:8" ht="30" customHeight="1" thickBot="1" x14ac:dyDescent="0.3">
      <c r="A17" s="39">
        <v>2020003630008</v>
      </c>
      <c r="B17" s="52" t="s">
        <v>22</v>
      </c>
      <c r="C17" s="41">
        <v>72000000</v>
      </c>
      <c r="D17" s="42">
        <f t="shared" si="1"/>
        <v>1</v>
      </c>
      <c r="E17" s="43">
        <v>66000000</v>
      </c>
      <c r="F17" s="34">
        <f t="shared" si="2"/>
        <v>0.91666666666666663</v>
      </c>
      <c r="G17" s="44">
        <v>46200000</v>
      </c>
      <c r="H17" s="45">
        <f t="shared" si="0"/>
        <v>0.7</v>
      </c>
    </row>
    <row r="18" spans="1:8" ht="33" customHeight="1" thickBot="1" x14ac:dyDescent="0.3">
      <c r="A18" s="83" t="s">
        <v>23</v>
      </c>
      <c r="B18" s="84"/>
      <c r="C18" s="46">
        <f>C19</f>
        <v>3838356174.1599998</v>
      </c>
      <c r="D18" s="10">
        <f t="shared" si="1"/>
        <v>1</v>
      </c>
      <c r="E18" s="46">
        <f>E19</f>
        <v>3353173510</v>
      </c>
      <c r="F18" s="12">
        <f t="shared" si="2"/>
        <v>0.8735962369969017</v>
      </c>
      <c r="G18" s="49">
        <f>G19</f>
        <v>1911945730.5</v>
      </c>
      <c r="H18" s="47">
        <f t="shared" si="0"/>
        <v>0.57018991853481504</v>
      </c>
    </row>
    <row r="19" spans="1:8" s="21" customFormat="1" ht="45" customHeight="1" thickBot="1" x14ac:dyDescent="0.3">
      <c r="A19" s="50">
        <v>4</v>
      </c>
      <c r="B19" s="15" t="s">
        <v>10</v>
      </c>
      <c r="C19" s="16">
        <f>SUM(C20:C21)</f>
        <v>3838356174.1599998</v>
      </c>
      <c r="D19" s="17">
        <f t="shared" si="1"/>
        <v>1</v>
      </c>
      <c r="E19" s="16">
        <f>SUM(E20:E21)</f>
        <v>3353173510</v>
      </c>
      <c r="F19" s="18">
        <f t="shared" si="2"/>
        <v>0.8735962369969017</v>
      </c>
      <c r="G19" s="53">
        <f>SUM(G20:G21)</f>
        <v>1911945730.5</v>
      </c>
      <c r="H19" s="20">
        <f t="shared" si="0"/>
        <v>0.57018991853481504</v>
      </c>
    </row>
    <row r="20" spans="1:8" ht="30" customHeight="1" thickBot="1" x14ac:dyDescent="0.3">
      <c r="A20" s="51">
        <v>2020003630048</v>
      </c>
      <c r="B20" s="54" t="s">
        <v>24</v>
      </c>
      <c r="C20" s="24">
        <v>3205356174.1599998</v>
      </c>
      <c r="D20" s="25">
        <f t="shared" si="1"/>
        <v>1</v>
      </c>
      <c r="E20" s="26">
        <v>2795195177</v>
      </c>
      <c r="F20" s="34">
        <f t="shared" si="2"/>
        <v>0.87203887029263227</v>
      </c>
      <c r="G20" s="27">
        <v>1555725730.5</v>
      </c>
      <c r="H20" s="28">
        <f t="shared" si="0"/>
        <v>0.55657141343872607</v>
      </c>
    </row>
    <row r="21" spans="1:8" ht="66" customHeight="1" thickBot="1" x14ac:dyDescent="0.3">
      <c r="A21" s="39">
        <v>2020003630049</v>
      </c>
      <c r="B21" s="40" t="s">
        <v>25</v>
      </c>
      <c r="C21" s="41">
        <v>633000000</v>
      </c>
      <c r="D21" s="42">
        <f t="shared" si="1"/>
        <v>1</v>
      </c>
      <c r="E21" s="43">
        <v>557978333</v>
      </c>
      <c r="F21" s="34">
        <f t="shared" si="2"/>
        <v>0.88148235860979463</v>
      </c>
      <c r="G21" s="44">
        <v>356220000</v>
      </c>
      <c r="H21" s="45">
        <f t="shared" si="0"/>
        <v>0.63841188614755762</v>
      </c>
    </row>
    <row r="22" spans="1:8" ht="31.5" customHeight="1" thickBot="1" x14ac:dyDescent="0.3">
      <c r="A22" s="83" t="s">
        <v>26</v>
      </c>
      <c r="B22" s="84"/>
      <c r="C22" s="55">
        <f>C23+C30+C33+C40</f>
        <v>35755534437.400002</v>
      </c>
      <c r="D22" s="47">
        <f t="shared" si="1"/>
        <v>1</v>
      </c>
      <c r="E22" s="55">
        <f>E23+E30+E33+E40</f>
        <v>17188762698.550003</v>
      </c>
      <c r="F22" s="12">
        <f t="shared" si="2"/>
        <v>0.48073012944733656</v>
      </c>
      <c r="G22" s="48">
        <f>G23+G30+G33+G40</f>
        <v>8027601401.6000004</v>
      </c>
      <c r="H22" s="47">
        <f t="shared" si="0"/>
        <v>0.46702613459648185</v>
      </c>
    </row>
    <row r="23" spans="1:8" s="21" customFormat="1" ht="38.25" customHeight="1" thickBot="1" x14ac:dyDescent="0.3">
      <c r="A23" s="50">
        <v>1</v>
      </c>
      <c r="B23" s="56" t="s">
        <v>27</v>
      </c>
      <c r="C23" s="16">
        <f>SUM(C24:C29)</f>
        <v>8534853766.8800001</v>
      </c>
      <c r="D23" s="17">
        <f t="shared" si="1"/>
        <v>1</v>
      </c>
      <c r="E23" s="16">
        <f>SUM(E24:E29)</f>
        <v>2769351048</v>
      </c>
      <c r="F23" s="18">
        <f t="shared" si="2"/>
        <v>0.32447551225149618</v>
      </c>
      <c r="G23" s="53">
        <f>SUM(G24:G29)</f>
        <v>1495162917</v>
      </c>
      <c r="H23" s="20">
        <f t="shared" si="0"/>
        <v>0.53989649238574977</v>
      </c>
    </row>
    <row r="24" spans="1:8" ht="66" customHeight="1" thickBot="1" x14ac:dyDescent="0.3">
      <c r="A24" s="57">
        <v>2020003630017</v>
      </c>
      <c r="B24" s="54" t="s">
        <v>28</v>
      </c>
      <c r="C24" s="31">
        <v>64250000</v>
      </c>
      <c r="D24" s="32">
        <f t="shared" si="1"/>
        <v>1</v>
      </c>
      <c r="E24" s="33">
        <v>47250000</v>
      </c>
      <c r="F24" s="34">
        <f t="shared" si="2"/>
        <v>0.7354085603112841</v>
      </c>
      <c r="G24" s="27">
        <v>2100000</v>
      </c>
      <c r="H24" s="36">
        <f t="shared" si="0"/>
        <v>4.4444444444444446E-2</v>
      </c>
    </row>
    <row r="25" spans="1:8" ht="66" customHeight="1" thickBot="1" x14ac:dyDescent="0.3">
      <c r="A25" s="58">
        <v>2020003630050</v>
      </c>
      <c r="B25" s="38" t="s">
        <v>29</v>
      </c>
      <c r="C25" s="31">
        <v>3902276899.8800001</v>
      </c>
      <c r="D25" s="32">
        <f t="shared" si="1"/>
        <v>1</v>
      </c>
      <c r="E25" s="33">
        <v>1115149000</v>
      </c>
      <c r="F25" s="34">
        <f t="shared" si="2"/>
        <v>0.28576880334511684</v>
      </c>
      <c r="G25" s="35">
        <v>837839233</v>
      </c>
      <c r="H25" s="36">
        <f t="shared" si="0"/>
        <v>0.75132491980892235</v>
      </c>
    </row>
    <row r="26" spans="1:8" ht="66" customHeight="1" thickBot="1" x14ac:dyDescent="0.3">
      <c r="A26" s="58">
        <v>2021003630001</v>
      </c>
      <c r="B26" s="38" t="s">
        <v>30</v>
      </c>
      <c r="C26" s="31">
        <v>67500000</v>
      </c>
      <c r="D26" s="32">
        <f t="shared" si="1"/>
        <v>1</v>
      </c>
      <c r="E26" s="33">
        <v>26600000</v>
      </c>
      <c r="F26" s="34">
        <f t="shared" si="2"/>
        <v>0.39407407407407408</v>
      </c>
      <c r="G26" s="35">
        <v>11500000</v>
      </c>
      <c r="H26" s="36">
        <f t="shared" si="0"/>
        <v>0.43233082706766918</v>
      </c>
    </row>
    <row r="27" spans="1:8" ht="66" customHeight="1" thickBot="1" x14ac:dyDescent="0.3">
      <c r="A27" s="58">
        <v>2020003630018</v>
      </c>
      <c r="B27" s="38" t="s">
        <v>31</v>
      </c>
      <c r="C27" s="31">
        <v>516811948</v>
      </c>
      <c r="D27" s="32">
        <f t="shared" si="1"/>
        <v>1</v>
      </c>
      <c r="E27" s="33">
        <v>516811948</v>
      </c>
      <c r="F27" s="34">
        <f t="shared" si="2"/>
        <v>1</v>
      </c>
      <c r="G27" s="35">
        <v>147543584</v>
      </c>
      <c r="H27" s="36">
        <f t="shared" si="0"/>
        <v>0.28548795083197265</v>
      </c>
    </row>
    <row r="28" spans="1:8" ht="66" customHeight="1" thickBot="1" x14ac:dyDescent="0.3">
      <c r="A28" s="58">
        <v>2021003630017</v>
      </c>
      <c r="B28" s="38" t="s">
        <v>32</v>
      </c>
      <c r="C28" s="31">
        <v>50000000</v>
      </c>
      <c r="D28" s="32">
        <f t="shared" si="1"/>
        <v>1</v>
      </c>
      <c r="E28" s="33">
        <v>0</v>
      </c>
      <c r="F28" s="34">
        <f t="shared" si="2"/>
        <v>0</v>
      </c>
      <c r="G28" s="35">
        <v>0</v>
      </c>
      <c r="H28" s="36" t="e">
        <f t="shared" si="0"/>
        <v>#DIV/0!</v>
      </c>
    </row>
    <row r="29" spans="1:8" ht="66" customHeight="1" x14ac:dyDescent="0.25">
      <c r="A29" s="59">
        <v>2020003630052</v>
      </c>
      <c r="B29" s="38" t="s">
        <v>33</v>
      </c>
      <c r="C29" s="31">
        <v>3934014919</v>
      </c>
      <c r="D29" s="32">
        <f t="shared" si="1"/>
        <v>1</v>
      </c>
      <c r="E29" s="33">
        <v>1063540100</v>
      </c>
      <c r="F29" s="34">
        <f t="shared" si="2"/>
        <v>0.27034470430283591</v>
      </c>
      <c r="G29" s="35">
        <v>496180100</v>
      </c>
      <c r="H29" s="36">
        <f t="shared" si="0"/>
        <v>0.46653633464314131</v>
      </c>
    </row>
    <row r="30" spans="1:8" s="21" customFormat="1" ht="33" customHeight="1" thickBot="1" x14ac:dyDescent="0.3">
      <c r="A30" s="60">
        <v>2</v>
      </c>
      <c r="B30" s="56" t="s">
        <v>34</v>
      </c>
      <c r="C30" s="16">
        <f>SUM(C31:C32)</f>
        <v>43400000</v>
      </c>
      <c r="D30" s="17">
        <f t="shared" si="1"/>
        <v>1</v>
      </c>
      <c r="E30" s="16">
        <f>SUM(E31:E32)</f>
        <v>38600000</v>
      </c>
      <c r="F30" s="18">
        <f t="shared" si="2"/>
        <v>0.88940092165898621</v>
      </c>
      <c r="G30" s="53">
        <f>SUM(G31:G32)</f>
        <v>11800000</v>
      </c>
      <c r="H30" s="20">
        <f t="shared" si="0"/>
        <v>0.30569948186528495</v>
      </c>
    </row>
    <row r="31" spans="1:8" ht="66" customHeight="1" thickBot="1" x14ac:dyDescent="0.3">
      <c r="A31" s="58">
        <v>2021003630018</v>
      </c>
      <c r="B31" s="38" t="s">
        <v>35</v>
      </c>
      <c r="C31" s="31">
        <v>40000000</v>
      </c>
      <c r="D31" s="32">
        <f t="shared" si="1"/>
        <v>1</v>
      </c>
      <c r="E31" s="33">
        <v>35200000</v>
      </c>
      <c r="F31" s="34">
        <f t="shared" si="2"/>
        <v>0.88</v>
      </c>
      <c r="G31" s="35">
        <v>8400000</v>
      </c>
      <c r="H31" s="36">
        <f t="shared" si="0"/>
        <v>0.23863636363636365</v>
      </c>
    </row>
    <row r="32" spans="1:8" ht="66" customHeight="1" x14ac:dyDescent="0.25">
      <c r="A32" s="58">
        <v>2021003630019</v>
      </c>
      <c r="B32" s="38" t="s">
        <v>36</v>
      </c>
      <c r="C32" s="31">
        <v>3400000</v>
      </c>
      <c r="D32" s="32">
        <f t="shared" si="1"/>
        <v>1</v>
      </c>
      <c r="E32" s="33">
        <v>3400000</v>
      </c>
      <c r="F32" s="34">
        <f t="shared" si="2"/>
        <v>1</v>
      </c>
      <c r="G32" s="35">
        <v>3400000</v>
      </c>
      <c r="H32" s="36">
        <f t="shared" si="0"/>
        <v>1</v>
      </c>
    </row>
    <row r="33" spans="1:8" s="21" customFormat="1" ht="40.5" customHeight="1" thickBot="1" x14ac:dyDescent="0.3">
      <c r="A33" s="60">
        <v>3</v>
      </c>
      <c r="B33" s="56" t="s">
        <v>37</v>
      </c>
      <c r="C33" s="16">
        <f>SUM(C34:C39)</f>
        <v>27012620022.52</v>
      </c>
      <c r="D33" s="17">
        <f t="shared" si="1"/>
        <v>1</v>
      </c>
      <c r="E33" s="16">
        <f>SUM(E34:E39)</f>
        <v>14285224983.550001</v>
      </c>
      <c r="F33" s="18">
        <f t="shared" si="2"/>
        <v>0.52883522485566492</v>
      </c>
      <c r="G33" s="53">
        <f>SUM(G34:G39)</f>
        <v>6487838484.6000004</v>
      </c>
      <c r="H33" s="20">
        <f t="shared" si="0"/>
        <v>0.45416424957051793</v>
      </c>
    </row>
    <row r="34" spans="1:8" ht="66" customHeight="1" thickBot="1" x14ac:dyDescent="0.3">
      <c r="A34" s="58">
        <v>2020003630053</v>
      </c>
      <c r="B34" s="38" t="s">
        <v>38</v>
      </c>
      <c r="C34" s="31">
        <v>19000855363</v>
      </c>
      <c r="D34" s="32">
        <f t="shared" si="1"/>
        <v>1</v>
      </c>
      <c r="E34" s="33">
        <v>9257984126</v>
      </c>
      <c r="F34" s="34">
        <f t="shared" si="2"/>
        <v>0.48724038729476854</v>
      </c>
      <c r="G34" s="35">
        <v>3152280376.4299998</v>
      </c>
      <c r="H34" s="36">
        <f t="shared" si="0"/>
        <v>0.34049317146452834</v>
      </c>
    </row>
    <row r="35" spans="1:8" ht="66" customHeight="1" thickBot="1" x14ac:dyDescent="0.3">
      <c r="A35" s="58">
        <v>2020003630054</v>
      </c>
      <c r="B35" s="38" t="s">
        <v>39</v>
      </c>
      <c r="C35" s="31">
        <v>155000000</v>
      </c>
      <c r="D35" s="32">
        <f t="shared" si="1"/>
        <v>1</v>
      </c>
      <c r="E35" s="33">
        <v>86000000</v>
      </c>
      <c r="F35" s="34">
        <f t="shared" si="2"/>
        <v>0.55483870967741933</v>
      </c>
      <c r="G35" s="35">
        <v>0</v>
      </c>
      <c r="H35" s="36">
        <f t="shared" si="0"/>
        <v>0</v>
      </c>
    </row>
    <row r="36" spans="1:8" ht="66" customHeight="1" thickBot="1" x14ac:dyDescent="0.3">
      <c r="A36" s="58">
        <v>2021003630004</v>
      </c>
      <c r="B36" s="38" t="s">
        <v>40</v>
      </c>
      <c r="C36" s="31">
        <v>2014285000</v>
      </c>
      <c r="D36" s="32">
        <f t="shared" si="1"/>
        <v>1</v>
      </c>
      <c r="E36" s="33">
        <v>1050596869.4400001</v>
      </c>
      <c r="F36" s="34">
        <f t="shared" si="2"/>
        <v>0.52157309886138259</v>
      </c>
      <c r="G36" s="35">
        <v>766909597.78999996</v>
      </c>
      <c r="H36" s="36">
        <f t="shared" si="0"/>
        <v>0.72997514089184945</v>
      </c>
    </row>
    <row r="37" spans="1:8" ht="66" customHeight="1" thickBot="1" x14ac:dyDescent="0.3">
      <c r="A37" s="58">
        <v>2021003630002</v>
      </c>
      <c r="B37" s="38" t="s">
        <v>41</v>
      </c>
      <c r="C37" s="31">
        <v>1251472133.72</v>
      </c>
      <c r="D37" s="32">
        <f t="shared" si="1"/>
        <v>1</v>
      </c>
      <c r="E37" s="33">
        <v>197003979</v>
      </c>
      <c r="F37" s="34">
        <f t="shared" si="2"/>
        <v>0.15741779116919352</v>
      </c>
      <c r="G37" s="35">
        <v>160375280.38</v>
      </c>
      <c r="H37" s="36">
        <f t="shared" si="0"/>
        <v>0.81407127507815458</v>
      </c>
    </row>
    <row r="38" spans="1:8" ht="66" customHeight="1" thickBot="1" x14ac:dyDescent="0.3">
      <c r="A38" s="58">
        <v>2020003630057</v>
      </c>
      <c r="B38" s="38" t="s">
        <v>42</v>
      </c>
      <c r="C38" s="31">
        <v>380000000</v>
      </c>
      <c r="D38" s="32">
        <f t="shared" si="1"/>
        <v>1</v>
      </c>
      <c r="E38" s="33">
        <v>0</v>
      </c>
      <c r="F38" s="34">
        <f t="shared" si="2"/>
        <v>0</v>
      </c>
      <c r="G38" s="35">
        <v>0</v>
      </c>
      <c r="H38" s="36" t="e">
        <f t="shared" si="0"/>
        <v>#DIV/0!</v>
      </c>
    </row>
    <row r="39" spans="1:8" ht="55.5" customHeight="1" x14ac:dyDescent="0.25">
      <c r="A39" s="59">
        <v>2020003630014</v>
      </c>
      <c r="B39" s="30" t="s">
        <v>43</v>
      </c>
      <c r="C39" s="31">
        <v>4211007525.8000002</v>
      </c>
      <c r="D39" s="32">
        <f t="shared" si="1"/>
        <v>1</v>
      </c>
      <c r="E39" s="33">
        <v>3693640009.1100001</v>
      </c>
      <c r="F39" s="34">
        <f t="shared" si="2"/>
        <v>0.87713925621832944</v>
      </c>
      <c r="G39" s="35">
        <v>2408273230</v>
      </c>
      <c r="H39" s="36">
        <f t="shared" si="0"/>
        <v>0.65200539956796832</v>
      </c>
    </row>
    <row r="40" spans="1:8" s="21" customFormat="1" ht="30" customHeight="1" thickBot="1" x14ac:dyDescent="0.3">
      <c r="A40" s="60">
        <v>4</v>
      </c>
      <c r="B40" s="15" t="s">
        <v>10</v>
      </c>
      <c r="C40" s="16">
        <f>SUM(C41:C42)</f>
        <v>164660648</v>
      </c>
      <c r="D40" s="17">
        <f t="shared" si="1"/>
        <v>1</v>
      </c>
      <c r="E40" s="16">
        <f>SUM(E41:E42)</f>
        <v>95586667</v>
      </c>
      <c r="F40" s="18">
        <f t="shared" si="2"/>
        <v>0.58050704986901303</v>
      </c>
      <c r="G40" s="53">
        <f>SUM(G41:G42)</f>
        <v>32800000</v>
      </c>
      <c r="H40" s="20">
        <f t="shared" si="0"/>
        <v>0.34314409142438246</v>
      </c>
    </row>
    <row r="41" spans="1:8" ht="66" customHeight="1" thickBot="1" x14ac:dyDescent="0.3">
      <c r="A41" s="58">
        <v>2021003630003</v>
      </c>
      <c r="B41" s="38" t="s">
        <v>44</v>
      </c>
      <c r="C41" s="31">
        <v>126660648</v>
      </c>
      <c r="D41" s="32">
        <f t="shared" si="1"/>
        <v>1</v>
      </c>
      <c r="E41" s="33">
        <v>63186667</v>
      </c>
      <c r="F41" s="34">
        <f t="shared" si="2"/>
        <v>0.49886581189763057</v>
      </c>
      <c r="G41" s="35">
        <v>32800000</v>
      </c>
      <c r="H41" s="36">
        <f t="shared" si="0"/>
        <v>0.51909685313833687</v>
      </c>
    </row>
    <row r="42" spans="1:8" ht="66" customHeight="1" thickBot="1" x14ac:dyDescent="0.3">
      <c r="A42" s="58">
        <v>2021003630006</v>
      </c>
      <c r="B42" s="38" t="s">
        <v>45</v>
      </c>
      <c r="C42" s="31">
        <v>38000000</v>
      </c>
      <c r="D42" s="32">
        <f t="shared" si="1"/>
        <v>1</v>
      </c>
      <c r="E42" s="33">
        <v>32400000</v>
      </c>
      <c r="F42" s="34">
        <f t="shared" si="2"/>
        <v>0.85263157894736841</v>
      </c>
      <c r="G42" s="35">
        <v>0</v>
      </c>
      <c r="H42" s="36">
        <f t="shared" si="0"/>
        <v>0</v>
      </c>
    </row>
    <row r="43" spans="1:8" ht="39" customHeight="1" thickBot="1" x14ac:dyDescent="0.3">
      <c r="A43" s="83" t="s">
        <v>46</v>
      </c>
      <c r="B43" s="84"/>
      <c r="C43" s="46">
        <f>C44+C53+C56</f>
        <v>6500727034.2399998</v>
      </c>
      <c r="D43" s="10">
        <f t="shared" si="1"/>
        <v>1</v>
      </c>
      <c r="E43" s="46">
        <f>E44+E53+E56</f>
        <v>3295154559.8699999</v>
      </c>
      <c r="F43" s="12">
        <f t="shared" si="2"/>
        <v>0.50689015897976963</v>
      </c>
      <c r="G43" s="49">
        <f>G44+G53+G56</f>
        <v>1272076857.8400002</v>
      </c>
      <c r="H43" s="47">
        <f t="shared" si="0"/>
        <v>0.38604467096383666</v>
      </c>
    </row>
    <row r="44" spans="1:8" ht="39" customHeight="1" thickBot="1" x14ac:dyDescent="0.3">
      <c r="A44" s="50">
        <v>1</v>
      </c>
      <c r="B44" s="56" t="s">
        <v>27</v>
      </c>
      <c r="C44" s="16">
        <f>SUM(C45:C52)</f>
        <v>5454304728.1499996</v>
      </c>
      <c r="D44" s="17">
        <f t="shared" si="1"/>
        <v>1</v>
      </c>
      <c r="E44" s="16">
        <f>SUM(E45:E52)</f>
        <v>2466397259.75</v>
      </c>
      <c r="F44" s="18">
        <f t="shared" si="2"/>
        <v>0.45219278765646759</v>
      </c>
      <c r="G44" s="53">
        <f>SUM(G45:G52)</f>
        <v>775639835.84000003</v>
      </c>
      <c r="H44" s="20">
        <f t="shared" si="0"/>
        <v>0.31448292961476154</v>
      </c>
    </row>
    <row r="45" spans="1:8" ht="66" customHeight="1" thickBot="1" x14ac:dyDescent="0.3">
      <c r="A45" s="51">
        <v>2020003630060</v>
      </c>
      <c r="B45" s="23" t="s">
        <v>47</v>
      </c>
      <c r="C45" s="24">
        <v>94000000</v>
      </c>
      <c r="D45" s="25">
        <f t="shared" si="1"/>
        <v>1</v>
      </c>
      <c r="E45" s="26">
        <v>93699166</v>
      </c>
      <c r="F45" s="34">
        <f t="shared" si="2"/>
        <v>0.99679963829787233</v>
      </c>
      <c r="G45" s="35">
        <v>70262500</v>
      </c>
      <c r="H45" s="36">
        <f t="shared" si="0"/>
        <v>0.7498732699499161</v>
      </c>
    </row>
    <row r="46" spans="1:8" ht="66" customHeight="1" thickBot="1" x14ac:dyDescent="0.3">
      <c r="A46" s="37">
        <v>2020003630061</v>
      </c>
      <c r="B46" s="30" t="s">
        <v>48</v>
      </c>
      <c r="C46" s="31">
        <v>40875872</v>
      </c>
      <c r="D46" s="32">
        <f t="shared" si="1"/>
        <v>1</v>
      </c>
      <c r="E46" s="33">
        <v>40580038</v>
      </c>
      <c r="F46" s="34">
        <f t="shared" si="2"/>
        <v>0.99276262534533821</v>
      </c>
      <c r="G46" s="35">
        <v>23433372</v>
      </c>
      <c r="H46" s="36">
        <f t="shared" si="0"/>
        <v>0.57746057310246979</v>
      </c>
    </row>
    <row r="47" spans="1:8" ht="66" customHeight="1" thickBot="1" x14ac:dyDescent="0.3">
      <c r="A47" s="37">
        <v>2020003630062</v>
      </c>
      <c r="B47" s="30" t="s">
        <v>49</v>
      </c>
      <c r="C47" s="31">
        <v>46000000</v>
      </c>
      <c r="D47" s="32">
        <f t="shared" si="1"/>
        <v>1</v>
      </c>
      <c r="E47" s="33">
        <v>46000000</v>
      </c>
      <c r="F47" s="34">
        <f t="shared" si="2"/>
        <v>1</v>
      </c>
      <c r="G47" s="35">
        <v>30505000</v>
      </c>
      <c r="H47" s="36">
        <f t="shared" si="0"/>
        <v>0.66315217391304349</v>
      </c>
    </row>
    <row r="48" spans="1:8" ht="66" customHeight="1" thickBot="1" x14ac:dyDescent="0.3">
      <c r="A48" s="37">
        <v>2020003630063</v>
      </c>
      <c r="B48" s="38" t="s">
        <v>50</v>
      </c>
      <c r="C48" s="31">
        <v>51943002</v>
      </c>
      <c r="D48" s="32">
        <f t="shared" si="1"/>
        <v>1</v>
      </c>
      <c r="E48" s="33">
        <v>48233000</v>
      </c>
      <c r="F48" s="34">
        <f t="shared" si="2"/>
        <v>0.92857551821898932</v>
      </c>
      <c r="G48" s="35">
        <v>36172500</v>
      </c>
      <c r="H48" s="36">
        <f t="shared" si="0"/>
        <v>0.74995335143988551</v>
      </c>
    </row>
    <row r="49" spans="1:8" ht="66" customHeight="1" thickBot="1" x14ac:dyDescent="0.3">
      <c r="A49" s="37">
        <v>2020003630064</v>
      </c>
      <c r="B49" s="38" t="s">
        <v>51</v>
      </c>
      <c r="C49" s="31">
        <v>345144445</v>
      </c>
      <c r="D49" s="32">
        <f t="shared" si="1"/>
        <v>1</v>
      </c>
      <c r="E49" s="33">
        <v>245307859.75</v>
      </c>
      <c r="F49" s="34">
        <f t="shared" si="2"/>
        <v>0.71073970131548836</v>
      </c>
      <c r="G49" s="35">
        <v>171600345</v>
      </c>
      <c r="H49" s="36">
        <f t="shared" si="0"/>
        <v>0.6995305620247253</v>
      </c>
    </row>
    <row r="50" spans="1:8" ht="66" customHeight="1" thickBot="1" x14ac:dyDescent="0.3">
      <c r="A50" s="37">
        <v>2020003630065</v>
      </c>
      <c r="B50" s="38" t="s">
        <v>52</v>
      </c>
      <c r="C50" s="31">
        <v>25735500</v>
      </c>
      <c r="D50" s="32">
        <f t="shared" si="1"/>
        <v>1</v>
      </c>
      <c r="E50" s="33">
        <v>21269611</v>
      </c>
      <c r="F50" s="34">
        <f t="shared" si="2"/>
        <v>0.82646970138524611</v>
      </c>
      <c r="G50" s="35">
        <v>7885000</v>
      </c>
      <c r="H50" s="36">
        <f t="shared" si="0"/>
        <v>0.37071669999042295</v>
      </c>
    </row>
    <row r="51" spans="1:8" ht="66" customHeight="1" thickBot="1" x14ac:dyDescent="0.3">
      <c r="A51" s="37">
        <v>2020003630066</v>
      </c>
      <c r="B51" s="38" t="s">
        <v>53</v>
      </c>
      <c r="C51" s="31">
        <v>4814605909.1499996</v>
      </c>
      <c r="D51" s="32">
        <f t="shared" si="1"/>
        <v>1</v>
      </c>
      <c r="E51" s="33">
        <v>1935307585</v>
      </c>
      <c r="F51" s="34">
        <f t="shared" si="2"/>
        <v>0.40196593896127858</v>
      </c>
      <c r="G51" s="35">
        <v>406661118.84000003</v>
      </c>
      <c r="H51" s="36">
        <f t="shared" si="0"/>
        <v>0.21012738336371478</v>
      </c>
    </row>
    <row r="52" spans="1:8" ht="66" customHeight="1" x14ac:dyDescent="0.25">
      <c r="A52" s="37">
        <v>2020003630068</v>
      </c>
      <c r="B52" s="38" t="s">
        <v>54</v>
      </c>
      <c r="C52" s="31">
        <v>36000000</v>
      </c>
      <c r="D52" s="32">
        <f t="shared" si="1"/>
        <v>1</v>
      </c>
      <c r="E52" s="33">
        <v>36000000</v>
      </c>
      <c r="F52" s="34">
        <f t="shared" si="2"/>
        <v>1</v>
      </c>
      <c r="G52" s="35">
        <v>29120000</v>
      </c>
      <c r="H52" s="36">
        <f t="shared" si="0"/>
        <v>0.80888888888888888</v>
      </c>
    </row>
    <row r="53" spans="1:8" ht="30.75" customHeight="1" thickBot="1" x14ac:dyDescent="0.3">
      <c r="A53" s="60">
        <v>3</v>
      </c>
      <c r="B53" s="56" t="s">
        <v>37</v>
      </c>
      <c r="C53" s="16">
        <f>SUM(C54:C55)</f>
        <v>603185523.94000006</v>
      </c>
      <c r="D53" s="17">
        <f t="shared" si="1"/>
        <v>1</v>
      </c>
      <c r="E53" s="16">
        <f>SUM(E54:E55)</f>
        <v>425064606.12</v>
      </c>
      <c r="F53" s="18">
        <f t="shared" si="2"/>
        <v>0.70469961437980722</v>
      </c>
      <c r="G53" s="53">
        <f>SUM(G54:G55)</f>
        <v>244267666</v>
      </c>
      <c r="H53" s="20">
        <f t="shared" si="0"/>
        <v>0.57466009280255337</v>
      </c>
    </row>
    <row r="54" spans="1:8" ht="66" customHeight="1" thickBot="1" x14ac:dyDescent="0.3">
      <c r="A54" s="37">
        <v>2020003630069</v>
      </c>
      <c r="B54" s="38" t="s">
        <v>55</v>
      </c>
      <c r="C54" s="31">
        <v>231212500</v>
      </c>
      <c r="D54" s="32">
        <f t="shared" si="1"/>
        <v>1</v>
      </c>
      <c r="E54" s="33">
        <v>153403607.12</v>
      </c>
      <c r="F54" s="34">
        <f t="shared" si="2"/>
        <v>0.66347454017408225</v>
      </c>
      <c r="G54" s="35">
        <v>56475000</v>
      </c>
      <c r="H54" s="36">
        <f t="shared" si="0"/>
        <v>0.36814649316441705</v>
      </c>
    </row>
    <row r="55" spans="1:8" ht="54.75" customHeight="1" x14ac:dyDescent="0.25">
      <c r="A55" s="37">
        <v>2020003630070</v>
      </c>
      <c r="B55" s="38" t="s">
        <v>56</v>
      </c>
      <c r="C55" s="31">
        <v>371973023.94</v>
      </c>
      <c r="D55" s="32">
        <f t="shared" si="1"/>
        <v>1</v>
      </c>
      <c r="E55" s="33">
        <v>271660999</v>
      </c>
      <c r="F55" s="34">
        <f t="shared" si="2"/>
        <v>0.73032446310896859</v>
      </c>
      <c r="G55" s="35">
        <v>187792666</v>
      </c>
      <c r="H55" s="36">
        <f t="shared" si="0"/>
        <v>0.69127576903300725</v>
      </c>
    </row>
    <row r="56" spans="1:8" ht="40.5" customHeight="1" thickBot="1" x14ac:dyDescent="0.3">
      <c r="A56" s="60">
        <v>4</v>
      </c>
      <c r="B56" s="15" t="s">
        <v>10</v>
      </c>
      <c r="C56" s="16">
        <f>SUM(C57:C58)</f>
        <v>443236782.15000004</v>
      </c>
      <c r="D56" s="17">
        <f t="shared" si="1"/>
        <v>1</v>
      </c>
      <c r="E56" s="16">
        <f>SUM(E57:E58)</f>
        <v>403692694</v>
      </c>
      <c r="F56" s="18">
        <f t="shared" si="2"/>
        <v>0.91078337867587544</v>
      </c>
      <c r="G56" s="53">
        <f>SUM(G57:G58)</f>
        <v>252169356</v>
      </c>
      <c r="H56" s="20">
        <f t="shared" si="0"/>
        <v>0.62465672465204436</v>
      </c>
    </row>
    <row r="57" spans="1:8" ht="66" customHeight="1" thickBot="1" x14ac:dyDescent="0.3">
      <c r="A57" s="37">
        <v>2020003630067</v>
      </c>
      <c r="B57" s="30" t="s">
        <v>57</v>
      </c>
      <c r="C57" s="31">
        <v>102522716.05</v>
      </c>
      <c r="D57" s="32">
        <f t="shared" si="1"/>
        <v>1</v>
      </c>
      <c r="E57" s="33">
        <v>84279166</v>
      </c>
      <c r="F57" s="34">
        <f t="shared" si="2"/>
        <v>0.8220535823387406</v>
      </c>
      <c r="G57" s="35">
        <v>47074000</v>
      </c>
      <c r="H57" s="36">
        <f t="shared" si="0"/>
        <v>0.55854847922913708</v>
      </c>
    </row>
    <row r="58" spans="1:8" ht="66" customHeight="1" thickBot="1" x14ac:dyDescent="0.3">
      <c r="A58" s="39">
        <v>2020003630071</v>
      </c>
      <c r="B58" s="52" t="s">
        <v>58</v>
      </c>
      <c r="C58" s="41">
        <v>340714066.10000002</v>
      </c>
      <c r="D58" s="42">
        <f t="shared" si="1"/>
        <v>1</v>
      </c>
      <c r="E58" s="43">
        <v>319413528</v>
      </c>
      <c r="F58" s="34">
        <f t="shared" si="2"/>
        <v>0.93748265710360112</v>
      </c>
      <c r="G58" s="35">
        <v>205095356</v>
      </c>
      <c r="H58" s="36">
        <f t="shared" si="0"/>
        <v>0.64209977981896871</v>
      </c>
    </row>
    <row r="59" spans="1:8" ht="35.25" customHeight="1" thickBot="1" x14ac:dyDescent="0.3">
      <c r="A59" s="83" t="s">
        <v>59</v>
      </c>
      <c r="B59" s="84"/>
      <c r="C59" s="46">
        <f>C60</f>
        <v>3469324679.8800001</v>
      </c>
      <c r="D59" s="10">
        <f t="shared" si="1"/>
        <v>1</v>
      </c>
      <c r="E59" s="46">
        <f>E60</f>
        <v>2770998627.04</v>
      </c>
      <c r="F59" s="12">
        <f t="shared" si="2"/>
        <v>0.79871412529075991</v>
      </c>
      <c r="G59" s="49">
        <f>G60</f>
        <v>1724548323.0700002</v>
      </c>
      <c r="H59" s="47">
        <f t="shared" si="0"/>
        <v>0.6223562531722272</v>
      </c>
    </row>
    <row r="60" spans="1:8" ht="27.75" customHeight="1" thickBot="1" x14ac:dyDescent="0.3">
      <c r="A60" s="50">
        <v>1</v>
      </c>
      <c r="B60" s="56" t="s">
        <v>27</v>
      </c>
      <c r="C60" s="16">
        <f>SUM(C61:C64)</f>
        <v>3469324679.8800001</v>
      </c>
      <c r="D60" s="17">
        <f t="shared" si="1"/>
        <v>1</v>
      </c>
      <c r="E60" s="16">
        <f>SUM(E61:E64)</f>
        <v>2770998627.04</v>
      </c>
      <c r="F60" s="18">
        <f t="shared" si="2"/>
        <v>0.79871412529075991</v>
      </c>
      <c r="G60" s="53">
        <f>SUM(G61:G64)</f>
        <v>1724548323.0700002</v>
      </c>
      <c r="H60" s="20">
        <f t="shared" si="0"/>
        <v>0.6223562531722272</v>
      </c>
    </row>
    <row r="61" spans="1:8" ht="47.25" customHeight="1" thickBot="1" x14ac:dyDescent="0.3">
      <c r="A61" s="51">
        <v>2020003630021</v>
      </c>
      <c r="B61" s="54" t="s">
        <v>60</v>
      </c>
      <c r="C61" s="24">
        <v>2186946464.79</v>
      </c>
      <c r="D61" s="25">
        <f t="shared" si="1"/>
        <v>1</v>
      </c>
      <c r="E61" s="26">
        <v>2029591705.04</v>
      </c>
      <c r="F61" s="34">
        <f t="shared" si="2"/>
        <v>0.92804818852065052</v>
      </c>
      <c r="G61" s="35">
        <v>1264075823.0700002</v>
      </c>
      <c r="H61" s="36">
        <f t="shared" si="0"/>
        <v>0.62282271844675641</v>
      </c>
    </row>
    <row r="62" spans="1:8" ht="66" customHeight="1" thickBot="1" x14ac:dyDescent="0.3">
      <c r="A62" s="37">
        <v>2020003630020</v>
      </c>
      <c r="B62" s="38" t="s">
        <v>61</v>
      </c>
      <c r="C62" s="31">
        <v>560714445.05999994</v>
      </c>
      <c r="D62" s="32">
        <f t="shared" si="1"/>
        <v>1</v>
      </c>
      <c r="E62" s="33">
        <v>467572500</v>
      </c>
      <c r="F62" s="34">
        <f t="shared" si="2"/>
        <v>0.83388702416961424</v>
      </c>
      <c r="G62" s="35">
        <v>325817500</v>
      </c>
      <c r="H62" s="36">
        <f t="shared" si="0"/>
        <v>0.69682776467820495</v>
      </c>
    </row>
    <row r="63" spans="1:8" ht="66" customHeight="1" thickBot="1" x14ac:dyDescent="0.3">
      <c r="A63" s="37">
        <v>2020003630072</v>
      </c>
      <c r="B63" s="30" t="s">
        <v>62</v>
      </c>
      <c r="C63" s="31">
        <v>446769914.73000002</v>
      </c>
      <c r="D63" s="32">
        <f t="shared" si="1"/>
        <v>1</v>
      </c>
      <c r="E63" s="33">
        <v>18382500</v>
      </c>
      <c r="F63" s="34">
        <f t="shared" si="2"/>
        <v>4.1145339902999602E-2</v>
      </c>
      <c r="G63" s="35">
        <v>14782500</v>
      </c>
      <c r="H63" s="36">
        <f t="shared" si="0"/>
        <v>0.8041615667074663</v>
      </c>
    </row>
    <row r="64" spans="1:8" ht="66" customHeight="1" thickBot="1" x14ac:dyDescent="0.3">
      <c r="A64" s="37">
        <v>2020003630073</v>
      </c>
      <c r="B64" s="30" t="s">
        <v>63</v>
      </c>
      <c r="C64" s="31">
        <v>274893855.30000001</v>
      </c>
      <c r="D64" s="32">
        <f t="shared" si="1"/>
        <v>1</v>
      </c>
      <c r="E64" s="33">
        <v>255451922</v>
      </c>
      <c r="F64" s="34">
        <f t="shared" si="2"/>
        <v>0.92927476214853022</v>
      </c>
      <c r="G64" s="35">
        <v>119872500</v>
      </c>
      <c r="H64" s="36">
        <f t="shared" si="0"/>
        <v>0.4692565985078006</v>
      </c>
    </row>
    <row r="65" spans="1:8" ht="33" customHeight="1" thickBot="1" x14ac:dyDescent="0.3">
      <c r="A65" s="83" t="s">
        <v>64</v>
      </c>
      <c r="B65" s="84"/>
      <c r="C65" s="46">
        <f>C66</f>
        <v>2822271735.1100001</v>
      </c>
      <c r="D65" s="10">
        <f t="shared" si="1"/>
        <v>1</v>
      </c>
      <c r="E65" s="46">
        <f>E66</f>
        <v>1931766138</v>
      </c>
      <c r="F65" s="12">
        <f t="shared" si="2"/>
        <v>0.68447205631129915</v>
      </c>
      <c r="G65" s="49">
        <f>G66</f>
        <v>1095148341.8</v>
      </c>
      <c r="H65" s="47">
        <f t="shared" si="0"/>
        <v>0.56691559100100553</v>
      </c>
    </row>
    <row r="66" spans="1:8" ht="33" customHeight="1" thickBot="1" x14ac:dyDescent="0.3">
      <c r="A66" s="60">
        <v>2</v>
      </c>
      <c r="B66" s="56" t="s">
        <v>34</v>
      </c>
      <c r="C66" s="16">
        <f>SUM(C67:C71)</f>
        <v>2822271735.1100001</v>
      </c>
      <c r="D66" s="17">
        <f t="shared" si="1"/>
        <v>1</v>
      </c>
      <c r="E66" s="16">
        <f>SUM(E67:E71)</f>
        <v>1931766138</v>
      </c>
      <c r="F66" s="18">
        <f t="shared" si="2"/>
        <v>0.68447205631129915</v>
      </c>
      <c r="G66" s="53">
        <f>SUM(G67:G71)</f>
        <v>1095148341.8</v>
      </c>
      <c r="H66" s="20">
        <f t="shared" si="0"/>
        <v>0.56691559100100553</v>
      </c>
    </row>
    <row r="67" spans="1:8" ht="30" customHeight="1" thickBot="1" x14ac:dyDescent="0.3">
      <c r="A67" s="37">
        <v>2020003630074</v>
      </c>
      <c r="B67" s="30" t="s">
        <v>65</v>
      </c>
      <c r="C67" s="31">
        <v>157180000</v>
      </c>
      <c r="D67" s="32">
        <f t="shared" si="1"/>
        <v>1</v>
      </c>
      <c r="E67" s="33">
        <v>129786666</v>
      </c>
      <c r="F67" s="34">
        <f t="shared" si="2"/>
        <v>0.82571997709632272</v>
      </c>
      <c r="G67" s="35">
        <v>82560000</v>
      </c>
      <c r="H67" s="36">
        <f t="shared" ref="H67:H99" si="3">G67/E67</f>
        <v>0.63612081691042133</v>
      </c>
    </row>
    <row r="68" spans="1:8" ht="66" customHeight="1" thickBot="1" x14ac:dyDescent="0.3">
      <c r="A68" s="37">
        <v>2020003630075</v>
      </c>
      <c r="B68" s="38" t="s">
        <v>66</v>
      </c>
      <c r="C68" s="31">
        <v>361919168</v>
      </c>
      <c r="D68" s="32">
        <f t="shared" si="1"/>
        <v>1</v>
      </c>
      <c r="E68" s="33">
        <v>319629999</v>
      </c>
      <c r="F68" s="34">
        <f t="shared" ref="F68:F133" si="4">E68/C68</f>
        <v>0.88315300006436792</v>
      </c>
      <c r="G68" s="35">
        <v>112305000</v>
      </c>
      <c r="H68" s="36">
        <f t="shared" si="3"/>
        <v>0.35135938538735223</v>
      </c>
    </row>
    <row r="69" spans="1:8" ht="66" customHeight="1" thickBot="1" x14ac:dyDescent="0.3">
      <c r="A69" s="37">
        <v>2020003630076</v>
      </c>
      <c r="B69" s="38" t="s">
        <v>67</v>
      </c>
      <c r="C69" s="31">
        <v>540268223</v>
      </c>
      <c r="D69" s="32">
        <f t="shared" si="1"/>
        <v>1</v>
      </c>
      <c r="E69" s="33">
        <v>236328833</v>
      </c>
      <c r="F69" s="34">
        <f t="shared" si="4"/>
        <v>0.43742871214544854</v>
      </c>
      <c r="G69" s="35">
        <v>177150000</v>
      </c>
      <c r="H69" s="36">
        <f t="shared" si="3"/>
        <v>0.74959114277858763</v>
      </c>
    </row>
    <row r="70" spans="1:8" ht="66" customHeight="1" thickBot="1" x14ac:dyDescent="0.3">
      <c r="A70" s="37">
        <v>2020003630077</v>
      </c>
      <c r="B70" s="30" t="s">
        <v>68</v>
      </c>
      <c r="C70" s="31">
        <v>1446034344.1100001</v>
      </c>
      <c r="D70" s="32">
        <f t="shared" si="1"/>
        <v>1</v>
      </c>
      <c r="E70" s="33">
        <v>1036596844</v>
      </c>
      <c r="F70" s="34">
        <f t="shared" si="4"/>
        <v>0.71685492687104935</v>
      </c>
      <c r="G70" s="35">
        <v>629408341.79999995</v>
      </c>
      <c r="H70" s="36">
        <f t="shared" si="3"/>
        <v>0.60718720633110468</v>
      </c>
    </row>
    <row r="71" spans="1:8" ht="66" customHeight="1" thickBot="1" x14ac:dyDescent="0.3">
      <c r="A71" s="37">
        <v>2020003630078</v>
      </c>
      <c r="B71" s="30" t="s">
        <v>69</v>
      </c>
      <c r="C71" s="31">
        <v>316870000</v>
      </c>
      <c r="D71" s="32">
        <f t="shared" si="1"/>
        <v>1</v>
      </c>
      <c r="E71" s="33">
        <v>209423796</v>
      </c>
      <c r="F71" s="34">
        <f t="shared" si="4"/>
        <v>0.66091392684697192</v>
      </c>
      <c r="G71" s="35">
        <v>93725000</v>
      </c>
      <c r="H71" s="36">
        <f t="shared" si="3"/>
        <v>0.44753748996126497</v>
      </c>
    </row>
    <row r="72" spans="1:8" ht="39" customHeight="1" thickBot="1" x14ac:dyDescent="0.3">
      <c r="A72" s="85" t="s">
        <v>70</v>
      </c>
      <c r="B72" s="86"/>
      <c r="C72" s="46">
        <f>C73+C86</f>
        <v>4664234480.8400002</v>
      </c>
      <c r="D72" s="10">
        <f t="shared" si="1"/>
        <v>1</v>
      </c>
      <c r="E72" s="46">
        <f>E73+E86</f>
        <v>2692714330</v>
      </c>
      <c r="F72" s="12">
        <f t="shared" si="4"/>
        <v>0.57731109811508841</v>
      </c>
      <c r="G72" s="49">
        <f>G73+G86</f>
        <v>1562382499</v>
      </c>
      <c r="H72" s="47">
        <f t="shared" si="3"/>
        <v>0.58022586413761912</v>
      </c>
    </row>
    <row r="73" spans="1:8" ht="29.25" customHeight="1" thickBot="1" x14ac:dyDescent="0.3">
      <c r="A73" s="60">
        <v>2</v>
      </c>
      <c r="B73" s="56" t="s">
        <v>34</v>
      </c>
      <c r="C73" s="16">
        <f>SUM(C74:C85)</f>
        <v>2142638000.0000002</v>
      </c>
      <c r="D73" s="17">
        <f t="shared" si="1"/>
        <v>1</v>
      </c>
      <c r="E73" s="16">
        <f>SUM(E74:E85)</f>
        <v>1777519330.0000002</v>
      </c>
      <c r="F73" s="18">
        <f t="shared" si="4"/>
        <v>0.82959386046546357</v>
      </c>
      <c r="G73" s="53">
        <f>SUM(G74:G85)</f>
        <v>1008755166</v>
      </c>
      <c r="H73" s="20">
        <f t="shared" si="3"/>
        <v>0.56750728331038736</v>
      </c>
    </row>
    <row r="74" spans="1:8" ht="66" customHeight="1" thickBot="1" x14ac:dyDescent="0.3">
      <c r="A74" s="37">
        <v>2020003630079</v>
      </c>
      <c r="B74" s="38" t="s">
        <v>71</v>
      </c>
      <c r="C74" s="31">
        <v>743463387.37</v>
      </c>
      <c r="D74" s="32">
        <f t="shared" si="1"/>
        <v>1</v>
      </c>
      <c r="E74" s="33">
        <v>671505551.37</v>
      </c>
      <c r="F74" s="34">
        <f t="shared" si="4"/>
        <v>0.903212670290933</v>
      </c>
      <c r="G74" s="35">
        <v>426226053.37</v>
      </c>
      <c r="H74" s="36">
        <f t="shared" si="3"/>
        <v>0.63473198769603201</v>
      </c>
    </row>
    <row r="75" spans="1:8" ht="66" customHeight="1" thickBot="1" x14ac:dyDescent="0.3">
      <c r="A75" s="37">
        <v>2020003630023</v>
      </c>
      <c r="B75" s="38" t="s">
        <v>72</v>
      </c>
      <c r="C75" s="31">
        <v>523237526.97000003</v>
      </c>
      <c r="D75" s="32">
        <f t="shared" si="1"/>
        <v>1</v>
      </c>
      <c r="E75" s="33">
        <v>484947526.97000003</v>
      </c>
      <c r="F75" s="34">
        <f t="shared" si="4"/>
        <v>0.92682099806232865</v>
      </c>
      <c r="G75" s="35">
        <v>229552526.97</v>
      </c>
      <c r="H75" s="36">
        <f t="shared" si="3"/>
        <v>0.47335539249837366</v>
      </c>
    </row>
    <row r="76" spans="1:8" ht="66" customHeight="1" thickBot="1" x14ac:dyDescent="0.3">
      <c r="A76" s="37">
        <v>2020003630080</v>
      </c>
      <c r="B76" s="38" t="s">
        <v>73</v>
      </c>
      <c r="C76" s="31">
        <v>233786585.66</v>
      </c>
      <c r="D76" s="32">
        <f t="shared" si="1"/>
        <v>1</v>
      </c>
      <c r="E76" s="33">
        <v>152938251.66</v>
      </c>
      <c r="F76" s="34">
        <f t="shared" si="4"/>
        <v>0.65417890093326747</v>
      </c>
      <c r="G76" s="35">
        <v>138756585.66</v>
      </c>
      <c r="H76" s="36">
        <f t="shared" si="3"/>
        <v>0.90727194899855701</v>
      </c>
    </row>
    <row r="77" spans="1:8" ht="66" customHeight="1" thickBot="1" x14ac:dyDescent="0.3">
      <c r="A77" s="37">
        <v>2020003630022</v>
      </c>
      <c r="B77" s="38" t="s">
        <v>74</v>
      </c>
      <c r="C77" s="31">
        <v>105330000</v>
      </c>
      <c r="D77" s="32">
        <f t="shared" si="1"/>
        <v>1</v>
      </c>
      <c r="E77" s="33">
        <v>97510000</v>
      </c>
      <c r="F77" s="34">
        <f t="shared" si="4"/>
        <v>0.92575714421342448</v>
      </c>
      <c r="G77" s="35">
        <v>74185000</v>
      </c>
      <c r="H77" s="36">
        <f t="shared" si="3"/>
        <v>0.76079376474207772</v>
      </c>
    </row>
    <row r="78" spans="1:8" ht="66" customHeight="1" thickBot="1" x14ac:dyDescent="0.3">
      <c r="A78" s="37">
        <v>2020003630081</v>
      </c>
      <c r="B78" s="38" t="s">
        <v>75</v>
      </c>
      <c r="C78" s="31">
        <v>11540000</v>
      </c>
      <c r="D78" s="32">
        <f t="shared" si="1"/>
        <v>1</v>
      </c>
      <c r="E78" s="33">
        <v>8655000</v>
      </c>
      <c r="F78" s="34">
        <f t="shared" si="4"/>
        <v>0.75</v>
      </c>
      <c r="G78" s="35">
        <v>2885000</v>
      </c>
      <c r="H78" s="36">
        <f t="shared" si="3"/>
        <v>0.33333333333333331</v>
      </c>
    </row>
    <row r="79" spans="1:8" ht="66" customHeight="1" thickBot="1" x14ac:dyDescent="0.3">
      <c r="A79" s="37">
        <v>2020003630082</v>
      </c>
      <c r="B79" s="38" t="s">
        <v>76</v>
      </c>
      <c r="C79" s="31">
        <v>50795000</v>
      </c>
      <c r="D79" s="32">
        <f t="shared" si="1"/>
        <v>1</v>
      </c>
      <c r="E79" s="33">
        <v>39255000</v>
      </c>
      <c r="F79" s="34">
        <f t="shared" si="4"/>
        <v>0.77281228467368834</v>
      </c>
      <c r="G79" s="35">
        <v>30600000</v>
      </c>
      <c r="H79" s="36">
        <f t="shared" si="3"/>
        <v>0.77951853267099736</v>
      </c>
    </row>
    <row r="80" spans="1:8" ht="66" customHeight="1" thickBot="1" x14ac:dyDescent="0.3">
      <c r="A80" s="37">
        <v>2020003630025</v>
      </c>
      <c r="B80" s="38" t="s">
        <v>77</v>
      </c>
      <c r="C80" s="31">
        <v>85117500</v>
      </c>
      <c r="D80" s="32">
        <f t="shared" si="1"/>
        <v>1</v>
      </c>
      <c r="E80" s="33">
        <v>70485000</v>
      </c>
      <c r="F80" s="34">
        <f t="shared" si="4"/>
        <v>0.8280905806679002</v>
      </c>
      <c r="G80" s="35">
        <v>51930000</v>
      </c>
      <c r="H80" s="36">
        <f t="shared" si="3"/>
        <v>0.73675250053202812</v>
      </c>
    </row>
    <row r="81" spans="1:8" ht="66" customHeight="1" thickBot="1" x14ac:dyDescent="0.3">
      <c r="A81" s="37">
        <v>2020003630083</v>
      </c>
      <c r="B81" s="38" t="s">
        <v>78</v>
      </c>
      <c r="C81" s="31">
        <v>145000000</v>
      </c>
      <c r="D81" s="32">
        <f t="shared" ref="D81:D152" si="5">C81/C81</f>
        <v>1</v>
      </c>
      <c r="E81" s="33">
        <v>137355000</v>
      </c>
      <c r="F81" s="34">
        <f t="shared" si="4"/>
        <v>0.94727586206896552</v>
      </c>
      <c r="G81" s="35">
        <v>6000000</v>
      </c>
      <c r="H81" s="36">
        <f t="shared" si="3"/>
        <v>4.3682428743038113E-2</v>
      </c>
    </row>
    <row r="82" spans="1:8" ht="66" customHeight="1" thickBot="1" x14ac:dyDescent="0.3">
      <c r="A82" s="37">
        <v>2020003630084</v>
      </c>
      <c r="B82" s="38" t="s">
        <v>79</v>
      </c>
      <c r="C82" s="31">
        <v>43000000</v>
      </c>
      <c r="D82" s="32">
        <f t="shared" si="5"/>
        <v>1</v>
      </c>
      <c r="E82" s="33">
        <v>43000000</v>
      </c>
      <c r="F82" s="34">
        <f t="shared" si="4"/>
        <v>1</v>
      </c>
      <c r="G82" s="35">
        <v>0</v>
      </c>
      <c r="H82" s="36">
        <f t="shared" si="3"/>
        <v>0</v>
      </c>
    </row>
    <row r="83" spans="1:8" ht="66" customHeight="1" thickBot="1" x14ac:dyDescent="0.3">
      <c r="A83" s="37">
        <v>2020003630026</v>
      </c>
      <c r="B83" s="38" t="s">
        <v>80</v>
      </c>
      <c r="C83" s="31">
        <v>47810000</v>
      </c>
      <c r="D83" s="32">
        <f t="shared" si="5"/>
        <v>1</v>
      </c>
      <c r="E83" s="33">
        <v>26310000</v>
      </c>
      <c r="F83" s="34">
        <f t="shared" si="4"/>
        <v>0.55030328383183436</v>
      </c>
      <c r="G83" s="35">
        <v>17310000</v>
      </c>
      <c r="H83" s="36">
        <f t="shared" si="3"/>
        <v>0.65792474344355756</v>
      </c>
    </row>
    <row r="84" spans="1:8" ht="66" customHeight="1" thickBot="1" x14ac:dyDescent="0.3">
      <c r="A84" s="37">
        <v>2020003630024</v>
      </c>
      <c r="B84" s="38" t="s">
        <v>81</v>
      </c>
      <c r="C84" s="31">
        <v>108000000</v>
      </c>
      <c r="D84" s="32">
        <f t="shared" si="5"/>
        <v>1</v>
      </c>
      <c r="E84" s="33">
        <v>0</v>
      </c>
      <c r="F84" s="34">
        <f t="shared" si="4"/>
        <v>0</v>
      </c>
      <c r="G84" s="35">
        <v>0</v>
      </c>
      <c r="H84" s="36" t="e">
        <f t="shared" si="3"/>
        <v>#DIV/0!</v>
      </c>
    </row>
    <row r="85" spans="1:8" ht="66" customHeight="1" x14ac:dyDescent="0.25">
      <c r="A85" s="37">
        <v>2020003630085</v>
      </c>
      <c r="B85" s="38" t="s">
        <v>82</v>
      </c>
      <c r="C85" s="31">
        <v>45558000</v>
      </c>
      <c r="D85" s="32">
        <f t="shared" si="5"/>
        <v>1</v>
      </c>
      <c r="E85" s="33">
        <v>45558000</v>
      </c>
      <c r="F85" s="34">
        <f t="shared" si="4"/>
        <v>1</v>
      </c>
      <c r="G85" s="35">
        <v>31310000</v>
      </c>
      <c r="H85" s="36">
        <f t="shared" si="3"/>
        <v>0.68725580578603096</v>
      </c>
    </row>
    <row r="86" spans="1:8" ht="36.75" customHeight="1" thickBot="1" x14ac:dyDescent="0.3">
      <c r="A86" s="60">
        <v>3</v>
      </c>
      <c r="B86" s="15" t="s">
        <v>37</v>
      </c>
      <c r="C86" s="16">
        <f>SUM(C87:C93)</f>
        <v>2521596480.8400002</v>
      </c>
      <c r="D86" s="17">
        <f t="shared" si="5"/>
        <v>1</v>
      </c>
      <c r="E86" s="16">
        <f>SUM(E87:E93)</f>
        <v>915195000</v>
      </c>
      <c r="F86" s="18">
        <f t="shared" si="4"/>
        <v>0.36294268609350538</v>
      </c>
      <c r="G86" s="53">
        <f>SUM(G87:G93)</f>
        <v>553627333</v>
      </c>
      <c r="H86" s="20">
        <f t="shared" si="3"/>
        <v>0.60492827539486116</v>
      </c>
    </row>
    <row r="87" spans="1:8" ht="66" customHeight="1" thickBot="1" x14ac:dyDescent="0.3">
      <c r="A87" s="37">
        <v>2020003630027</v>
      </c>
      <c r="B87" s="30" t="s">
        <v>83</v>
      </c>
      <c r="C87" s="31">
        <v>112775000</v>
      </c>
      <c r="D87" s="32">
        <f t="shared" si="5"/>
        <v>1</v>
      </c>
      <c r="E87" s="33">
        <v>51290000</v>
      </c>
      <c r="F87" s="34">
        <f t="shared" si="4"/>
        <v>0.45479937929505654</v>
      </c>
      <c r="G87" s="35">
        <v>33095000</v>
      </c>
      <c r="H87" s="36">
        <f t="shared" si="3"/>
        <v>0.64525248586469097</v>
      </c>
    </row>
    <row r="88" spans="1:8" ht="66" customHeight="1" thickBot="1" x14ac:dyDescent="0.3">
      <c r="A88" s="37">
        <v>2020003630086</v>
      </c>
      <c r="B88" s="38" t="s">
        <v>84</v>
      </c>
      <c r="C88" s="31">
        <v>1786476480.8400002</v>
      </c>
      <c r="D88" s="32">
        <f t="shared" si="5"/>
        <v>1</v>
      </c>
      <c r="E88" s="33">
        <v>496445000</v>
      </c>
      <c r="F88" s="34">
        <f t="shared" si="4"/>
        <v>0.27789058816300333</v>
      </c>
      <c r="G88" s="35">
        <v>285992333</v>
      </c>
      <c r="H88" s="36">
        <f t="shared" si="3"/>
        <v>0.57608059905931175</v>
      </c>
    </row>
    <row r="89" spans="1:8" ht="45" customHeight="1" thickBot="1" x14ac:dyDescent="0.3">
      <c r="A89" s="37">
        <v>2020003630028</v>
      </c>
      <c r="B89" s="38" t="s">
        <v>85</v>
      </c>
      <c r="C89" s="31">
        <v>51395000</v>
      </c>
      <c r="D89" s="32">
        <f t="shared" si="5"/>
        <v>1</v>
      </c>
      <c r="E89" s="33">
        <v>45900000</v>
      </c>
      <c r="F89" s="34">
        <f t="shared" si="4"/>
        <v>0.89308298472614067</v>
      </c>
      <c r="G89" s="35">
        <v>33830000</v>
      </c>
      <c r="H89" s="36">
        <f t="shared" si="3"/>
        <v>0.73703703703703705</v>
      </c>
    </row>
    <row r="90" spans="1:8" ht="67.5" customHeight="1" thickBot="1" x14ac:dyDescent="0.3">
      <c r="A90" s="37">
        <v>2020003630087</v>
      </c>
      <c r="B90" s="38" t="s">
        <v>86</v>
      </c>
      <c r="C90" s="31">
        <v>68980000</v>
      </c>
      <c r="D90" s="32">
        <f t="shared" si="5"/>
        <v>1</v>
      </c>
      <c r="E90" s="33">
        <v>50282500</v>
      </c>
      <c r="F90" s="34">
        <f t="shared" si="4"/>
        <v>0.72894317193389391</v>
      </c>
      <c r="G90" s="35">
        <v>29930000</v>
      </c>
      <c r="H90" s="36">
        <f t="shared" si="3"/>
        <v>0.59523691145030577</v>
      </c>
    </row>
    <row r="91" spans="1:8" ht="61.5" customHeight="1" thickBot="1" x14ac:dyDescent="0.3">
      <c r="A91" s="37">
        <v>2020003630029</v>
      </c>
      <c r="B91" s="38" t="s">
        <v>87</v>
      </c>
      <c r="C91" s="31">
        <v>136200000</v>
      </c>
      <c r="D91" s="32">
        <f t="shared" si="5"/>
        <v>1</v>
      </c>
      <c r="E91" s="33">
        <v>72800000</v>
      </c>
      <c r="F91" s="34">
        <f t="shared" si="4"/>
        <v>0.53450807635829667</v>
      </c>
      <c r="G91" s="35">
        <v>62900000</v>
      </c>
      <c r="H91" s="36">
        <f t="shared" si="3"/>
        <v>0.86401098901098905</v>
      </c>
    </row>
    <row r="92" spans="1:8" ht="66" customHeight="1" thickBot="1" x14ac:dyDescent="0.3">
      <c r="A92" s="37">
        <v>2020003630030</v>
      </c>
      <c r="B92" s="38" t="s">
        <v>88</v>
      </c>
      <c r="C92" s="31">
        <v>167770000</v>
      </c>
      <c r="D92" s="32">
        <f t="shared" si="5"/>
        <v>1</v>
      </c>
      <c r="E92" s="33">
        <v>93080000</v>
      </c>
      <c r="F92" s="34">
        <f t="shared" si="4"/>
        <v>0.55480717649162548</v>
      </c>
      <c r="G92" s="35">
        <v>10810000</v>
      </c>
      <c r="H92" s="36">
        <f t="shared" si="3"/>
        <v>0.11613665663944994</v>
      </c>
    </row>
    <row r="93" spans="1:8" ht="39.75" customHeight="1" thickBot="1" x14ac:dyDescent="0.3">
      <c r="A93" s="37">
        <v>2020003630088</v>
      </c>
      <c r="B93" s="38" t="s">
        <v>89</v>
      </c>
      <c r="C93" s="31">
        <v>198000000</v>
      </c>
      <c r="D93" s="32">
        <f t="shared" si="5"/>
        <v>1</v>
      </c>
      <c r="E93" s="33">
        <v>105397500</v>
      </c>
      <c r="F93" s="34">
        <f t="shared" si="4"/>
        <v>0.5323106060606061</v>
      </c>
      <c r="G93" s="35">
        <v>97070000</v>
      </c>
      <c r="H93" s="36">
        <f t="shared" si="3"/>
        <v>0.92098958703954081</v>
      </c>
    </row>
    <row r="94" spans="1:8" ht="31.5" customHeight="1" thickBot="1" x14ac:dyDescent="0.3">
      <c r="A94" s="83" t="s">
        <v>179</v>
      </c>
      <c r="B94" s="84"/>
      <c r="C94" s="46">
        <f>C95</f>
        <v>2272052800</v>
      </c>
      <c r="D94" s="10">
        <f t="shared" si="5"/>
        <v>1</v>
      </c>
      <c r="E94" s="46">
        <f>E95</f>
        <v>1635737537</v>
      </c>
      <c r="F94" s="12">
        <f t="shared" si="4"/>
        <v>0.71993817089109902</v>
      </c>
      <c r="G94" s="49">
        <f>G95</f>
        <v>985433386</v>
      </c>
      <c r="H94" s="47">
        <f t="shared" si="3"/>
        <v>0.60243979471628395</v>
      </c>
    </row>
    <row r="95" spans="1:8" ht="29.25" customHeight="1" thickBot="1" x14ac:dyDescent="0.3">
      <c r="A95" s="14">
        <v>4</v>
      </c>
      <c r="B95" s="15" t="s">
        <v>10</v>
      </c>
      <c r="C95" s="16">
        <f>SUM(C96:C98)</f>
        <v>2272052800</v>
      </c>
      <c r="D95" s="17">
        <f t="shared" si="5"/>
        <v>1</v>
      </c>
      <c r="E95" s="16">
        <f>SUM(E96:E98)</f>
        <v>1635737537</v>
      </c>
      <c r="F95" s="18">
        <f t="shared" si="4"/>
        <v>0.71993817089109902</v>
      </c>
      <c r="G95" s="53">
        <f>SUM(G96:G98)</f>
        <v>985433386</v>
      </c>
      <c r="H95" s="20">
        <f t="shared" si="3"/>
        <v>0.60243979471628395</v>
      </c>
    </row>
    <row r="96" spans="1:8" ht="66" customHeight="1" thickBot="1" x14ac:dyDescent="0.3">
      <c r="A96" s="37">
        <v>2021003630005</v>
      </c>
      <c r="B96" s="61" t="s">
        <v>90</v>
      </c>
      <c r="C96" s="31">
        <v>281200000</v>
      </c>
      <c r="D96" s="32">
        <f t="shared" si="5"/>
        <v>1</v>
      </c>
      <c r="E96" s="33">
        <v>235795000</v>
      </c>
      <c r="F96" s="34">
        <f t="shared" si="4"/>
        <v>0.83853129445234709</v>
      </c>
      <c r="G96" s="35">
        <v>176531500</v>
      </c>
      <c r="H96" s="36">
        <f t="shared" si="3"/>
        <v>0.74866515405330902</v>
      </c>
    </row>
    <row r="97" spans="1:8" ht="66" customHeight="1" thickBot="1" x14ac:dyDescent="0.3">
      <c r="A97" s="37">
        <v>2020003630090</v>
      </c>
      <c r="B97" s="30" t="s">
        <v>91</v>
      </c>
      <c r="C97" s="31">
        <v>1719400000</v>
      </c>
      <c r="D97" s="32">
        <f t="shared" si="5"/>
        <v>1</v>
      </c>
      <c r="E97" s="33">
        <v>1176256705</v>
      </c>
      <c r="F97" s="34">
        <f t="shared" si="4"/>
        <v>0.68410881993718742</v>
      </c>
      <c r="G97" s="35">
        <v>654601886</v>
      </c>
      <c r="H97" s="36">
        <f t="shared" si="3"/>
        <v>0.55651277754034145</v>
      </c>
    </row>
    <row r="98" spans="1:8" ht="66" customHeight="1" thickBot="1" x14ac:dyDescent="0.3">
      <c r="A98" s="37">
        <v>2020003630031</v>
      </c>
      <c r="B98" s="38" t="s">
        <v>92</v>
      </c>
      <c r="C98" s="31">
        <v>271452800</v>
      </c>
      <c r="D98" s="32">
        <f t="shared" si="5"/>
        <v>1</v>
      </c>
      <c r="E98" s="33">
        <v>223685832</v>
      </c>
      <c r="F98" s="34">
        <f t="shared" si="4"/>
        <v>0.82403214113098111</v>
      </c>
      <c r="G98" s="35">
        <v>154300000</v>
      </c>
      <c r="H98" s="36">
        <f t="shared" si="3"/>
        <v>0.68980676433722454</v>
      </c>
    </row>
    <row r="99" spans="1:8" ht="35.25" customHeight="1" thickBot="1" x14ac:dyDescent="0.3">
      <c r="A99" s="83" t="s">
        <v>93</v>
      </c>
      <c r="B99" s="84"/>
      <c r="C99" s="46">
        <f>C100+C109</f>
        <v>209016995039.20996</v>
      </c>
      <c r="D99" s="10">
        <f t="shared" si="5"/>
        <v>1</v>
      </c>
      <c r="E99" s="46">
        <f>E100+E109</f>
        <v>143507674122.94</v>
      </c>
      <c r="F99" s="12">
        <f t="shared" si="4"/>
        <v>0.68658375887577505</v>
      </c>
      <c r="G99" s="49">
        <f>G100+G109</f>
        <v>131392622465.19</v>
      </c>
      <c r="H99" s="47">
        <f t="shared" si="3"/>
        <v>0.91557906758790275</v>
      </c>
    </row>
    <row r="100" spans="1:8" ht="33.75" customHeight="1" thickBot="1" x14ac:dyDescent="0.3">
      <c r="A100" s="50">
        <v>1</v>
      </c>
      <c r="B100" s="56" t="s">
        <v>27</v>
      </c>
      <c r="C100" s="16">
        <f>SUM(C101:C108)</f>
        <v>208999480361.20996</v>
      </c>
      <c r="D100" s="17">
        <f t="shared" si="5"/>
        <v>1</v>
      </c>
      <c r="E100" s="16">
        <f>SUM(E101:E108)</f>
        <v>143507674122.94</v>
      </c>
      <c r="F100" s="18">
        <f t="shared" si="4"/>
        <v>0.68664129630809767</v>
      </c>
      <c r="G100" s="53">
        <f>SUM(G101:G108)</f>
        <v>131392622465.19</v>
      </c>
      <c r="H100" s="20">
        <f>G100/E100</f>
        <v>0.91557906758790275</v>
      </c>
    </row>
    <row r="101" spans="1:8" ht="66" customHeight="1" thickBot="1" x14ac:dyDescent="0.3">
      <c r="A101" s="37">
        <v>2020003630091</v>
      </c>
      <c r="B101" s="30" t="s">
        <v>94</v>
      </c>
      <c r="C101" s="31">
        <v>17915823336.239998</v>
      </c>
      <c r="D101" s="32">
        <f t="shared" si="5"/>
        <v>1</v>
      </c>
      <c r="E101" s="33">
        <v>14705980226.68</v>
      </c>
      <c r="F101" s="34">
        <f t="shared" si="4"/>
        <v>0.82083753287145056</v>
      </c>
      <c r="G101" s="35">
        <v>7743997463.0500002</v>
      </c>
      <c r="H101" s="36">
        <f t="shared" ref="H101:H169" si="6">G101/E101</f>
        <v>0.52658832282397772</v>
      </c>
    </row>
    <row r="102" spans="1:8" ht="66" customHeight="1" thickBot="1" x14ac:dyDescent="0.3">
      <c r="A102" s="37">
        <v>2020003630092</v>
      </c>
      <c r="B102" s="30" t="s">
        <v>95</v>
      </c>
      <c r="C102" s="31">
        <v>23080000</v>
      </c>
      <c r="D102" s="32">
        <f t="shared" si="5"/>
        <v>1</v>
      </c>
      <c r="E102" s="33">
        <v>23080000</v>
      </c>
      <c r="F102" s="34">
        <f t="shared" si="4"/>
        <v>1</v>
      </c>
      <c r="G102" s="35">
        <v>17310000</v>
      </c>
      <c r="H102" s="36">
        <f t="shared" si="6"/>
        <v>0.75</v>
      </c>
    </row>
    <row r="103" spans="1:8" ht="48" customHeight="1" thickBot="1" x14ac:dyDescent="0.3">
      <c r="A103" s="37">
        <v>2020003630093</v>
      </c>
      <c r="B103" s="30" t="s">
        <v>96</v>
      </c>
      <c r="C103" s="31">
        <v>167540000</v>
      </c>
      <c r="D103" s="32">
        <f t="shared" si="5"/>
        <v>1</v>
      </c>
      <c r="E103" s="33">
        <v>70096500</v>
      </c>
      <c r="F103" s="34">
        <f t="shared" si="4"/>
        <v>0.41838665393338903</v>
      </c>
      <c r="G103" s="35">
        <v>53845000</v>
      </c>
      <c r="H103" s="36">
        <f t="shared" si="6"/>
        <v>0.76815532872539993</v>
      </c>
    </row>
    <row r="104" spans="1:8" ht="66" customHeight="1" thickBot="1" x14ac:dyDescent="0.3">
      <c r="A104" s="37">
        <v>2020003630016</v>
      </c>
      <c r="B104" s="30" t="s">
        <v>97</v>
      </c>
      <c r="C104" s="31">
        <v>190063860129.96997</v>
      </c>
      <c r="D104" s="32">
        <f t="shared" si="5"/>
        <v>1</v>
      </c>
      <c r="E104" s="33">
        <v>128013059361.33</v>
      </c>
      <c r="F104" s="34">
        <f t="shared" si="4"/>
        <v>0.67352656772198449</v>
      </c>
      <c r="G104" s="35">
        <v>123446782173.14</v>
      </c>
      <c r="H104" s="36">
        <f t="shared" si="6"/>
        <v>0.9643295987849082</v>
      </c>
    </row>
    <row r="105" spans="1:8" ht="66" customHeight="1" thickBot="1" x14ac:dyDescent="0.3">
      <c r="A105" s="37">
        <v>2020003630094</v>
      </c>
      <c r="B105" s="30" t="s">
        <v>98</v>
      </c>
      <c r="C105" s="31">
        <v>621015941</v>
      </c>
      <c r="D105" s="32">
        <f t="shared" si="5"/>
        <v>1</v>
      </c>
      <c r="E105" s="33">
        <v>575965205.92999995</v>
      </c>
      <c r="F105" s="34">
        <f t="shared" si="4"/>
        <v>0.92745639508471156</v>
      </c>
      <c r="G105" s="35">
        <v>20195000</v>
      </c>
      <c r="H105" s="36">
        <f t="shared" si="6"/>
        <v>3.5062881910360402E-2</v>
      </c>
    </row>
    <row r="106" spans="1:8" ht="66" customHeight="1" thickBot="1" x14ac:dyDescent="0.3">
      <c r="A106" s="37">
        <v>2020003630015</v>
      </c>
      <c r="B106" s="30" t="s">
        <v>99</v>
      </c>
      <c r="C106" s="31">
        <v>25000000</v>
      </c>
      <c r="D106" s="32">
        <f t="shared" si="5"/>
        <v>1</v>
      </c>
      <c r="E106" s="33">
        <v>17655000</v>
      </c>
      <c r="F106" s="34">
        <f t="shared" si="4"/>
        <v>0.70620000000000005</v>
      </c>
      <c r="G106" s="35">
        <v>17655000</v>
      </c>
      <c r="H106" s="36">
        <f t="shared" si="6"/>
        <v>1</v>
      </c>
    </row>
    <row r="107" spans="1:8" ht="66" customHeight="1" thickBot="1" x14ac:dyDescent="0.3">
      <c r="A107" s="37">
        <v>2020003630095</v>
      </c>
      <c r="B107" s="30" t="s">
        <v>100</v>
      </c>
      <c r="C107" s="31">
        <v>33149600</v>
      </c>
      <c r="D107" s="32">
        <f t="shared" si="5"/>
        <v>1</v>
      </c>
      <c r="E107" s="33">
        <v>27000000</v>
      </c>
      <c r="F107" s="34">
        <f t="shared" si="4"/>
        <v>0.81448946593624061</v>
      </c>
      <c r="G107" s="35">
        <v>18000000</v>
      </c>
      <c r="H107" s="36">
        <f t="shared" si="6"/>
        <v>0.66666666666666663</v>
      </c>
    </row>
    <row r="108" spans="1:8" ht="66" customHeight="1" x14ac:dyDescent="0.25">
      <c r="A108" s="37">
        <v>2020003630096</v>
      </c>
      <c r="B108" s="38" t="s">
        <v>101</v>
      </c>
      <c r="C108" s="31">
        <v>150011354</v>
      </c>
      <c r="D108" s="32">
        <f t="shared" si="5"/>
        <v>1</v>
      </c>
      <c r="E108" s="33">
        <v>74837829</v>
      </c>
      <c r="F108" s="34">
        <f t="shared" si="4"/>
        <v>0.49888109802675334</v>
      </c>
      <c r="G108" s="35">
        <v>74837829</v>
      </c>
      <c r="H108" s="36">
        <f t="shared" si="6"/>
        <v>1</v>
      </c>
    </row>
    <row r="109" spans="1:8" ht="36.75" customHeight="1" thickBot="1" x14ac:dyDescent="0.3">
      <c r="A109" s="60">
        <v>2</v>
      </c>
      <c r="B109" s="56" t="s">
        <v>34</v>
      </c>
      <c r="C109" s="16">
        <f>C110</f>
        <v>17514678</v>
      </c>
      <c r="D109" s="17">
        <f t="shared" si="5"/>
        <v>1</v>
      </c>
      <c r="E109" s="16">
        <f>E110</f>
        <v>0</v>
      </c>
      <c r="F109" s="18">
        <f t="shared" si="4"/>
        <v>0</v>
      </c>
      <c r="G109" s="53">
        <f>G110</f>
        <v>0</v>
      </c>
      <c r="H109" s="20">
        <v>0</v>
      </c>
    </row>
    <row r="110" spans="1:8" ht="66" customHeight="1" thickBot="1" x14ac:dyDescent="0.3">
      <c r="A110" s="37">
        <v>2020003630097</v>
      </c>
      <c r="B110" s="30" t="s">
        <v>102</v>
      </c>
      <c r="C110" s="31">
        <v>17514678</v>
      </c>
      <c r="D110" s="32">
        <f t="shared" si="5"/>
        <v>1</v>
      </c>
      <c r="E110" s="33">
        <v>0</v>
      </c>
      <c r="F110" s="34">
        <f t="shared" si="4"/>
        <v>0</v>
      </c>
      <c r="G110" s="35">
        <v>0</v>
      </c>
      <c r="H110" s="36">
        <v>0</v>
      </c>
    </row>
    <row r="111" spans="1:8" ht="33" customHeight="1" thickBot="1" x14ac:dyDescent="0.3">
      <c r="A111" s="83" t="s">
        <v>103</v>
      </c>
      <c r="B111" s="84"/>
      <c r="C111" s="55">
        <f>C112+C131+C134</f>
        <v>8435877609.1800003</v>
      </c>
      <c r="D111" s="47">
        <f t="shared" si="5"/>
        <v>1</v>
      </c>
      <c r="E111" s="55">
        <f>E112+E131+E134</f>
        <v>4557572989.25</v>
      </c>
      <c r="F111" s="12">
        <f t="shared" si="4"/>
        <v>0.54026068186318954</v>
      </c>
      <c r="G111" s="55">
        <f>G112+G131+G134</f>
        <v>3932919407.8499999</v>
      </c>
      <c r="H111" s="47">
        <f t="shared" si="6"/>
        <v>0.862941617638735</v>
      </c>
    </row>
    <row r="112" spans="1:8" ht="29.25" customHeight="1" thickBot="1" x14ac:dyDescent="0.3">
      <c r="A112" s="50">
        <v>1</v>
      </c>
      <c r="B112" s="56" t="s">
        <v>27</v>
      </c>
      <c r="C112" s="16">
        <f>SUM(C113:C130)</f>
        <v>8055282494.1800003</v>
      </c>
      <c r="D112" s="17">
        <f t="shared" si="5"/>
        <v>1</v>
      </c>
      <c r="E112" s="16">
        <f>SUM(E113:E130)</f>
        <v>4301717155.25</v>
      </c>
      <c r="F112" s="18">
        <f t="shared" si="4"/>
        <v>0.53402436951876253</v>
      </c>
      <c r="G112" s="16">
        <f>SUM(G113:G130)</f>
        <v>3767185307.8499999</v>
      </c>
      <c r="H112" s="20">
        <f>G112/E112</f>
        <v>0.87573988988382589</v>
      </c>
    </row>
    <row r="113" spans="1:8" ht="66" customHeight="1" thickBot="1" x14ac:dyDescent="0.3">
      <c r="A113" s="37">
        <v>2020003630011</v>
      </c>
      <c r="B113" s="30" t="s">
        <v>104</v>
      </c>
      <c r="C113" s="31">
        <v>182005000</v>
      </c>
      <c r="D113" s="32">
        <f t="shared" si="5"/>
        <v>1</v>
      </c>
      <c r="E113" s="33">
        <v>179299999</v>
      </c>
      <c r="F113" s="34">
        <f t="shared" si="4"/>
        <v>0.98513776544600418</v>
      </c>
      <c r="G113" s="35">
        <v>123907500</v>
      </c>
      <c r="H113" s="36">
        <f t="shared" si="6"/>
        <v>0.6910624689964443</v>
      </c>
    </row>
    <row r="114" spans="1:8" ht="66" customHeight="1" thickBot="1" x14ac:dyDescent="0.3">
      <c r="A114" s="37">
        <v>2020003630098</v>
      </c>
      <c r="B114" s="38" t="s">
        <v>105</v>
      </c>
      <c r="C114" s="31">
        <v>28850000</v>
      </c>
      <c r="D114" s="32">
        <f t="shared" si="5"/>
        <v>1</v>
      </c>
      <c r="E114" s="33">
        <v>28850000</v>
      </c>
      <c r="F114" s="34">
        <f t="shared" si="4"/>
        <v>1</v>
      </c>
      <c r="G114" s="35">
        <v>20195000</v>
      </c>
      <c r="H114" s="36">
        <f t="shared" si="6"/>
        <v>0.7</v>
      </c>
    </row>
    <row r="115" spans="1:8" ht="66" customHeight="1" thickBot="1" x14ac:dyDescent="0.3">
      <c r="A115" s="37">
        <v>2020003630099</v>
      </c>
      <c r="B115" s="38" t="s">
        <v>106</v>
      </c>
      <c r="C115" s="31">
        <v>74446500</v>
      </c>
      <c r="D115" s="32">
        <f t="shared" si="5"/>
        <v>1</v>
      </c>
      <c r="E115" s="33">
        <v>68126000</v>
      </c>
      <c r="F115" s="34">
        <f t="shared" si="4"/>
        <v>0.91510010544484965</v>
      </c>
      <c r="G115" s="35">
        <v>56740000</v>
      </c>
      <c r="H115" s="36">
        <f t="shared" si="6"/>
        <v>0.83286850835217097</v>
      </c>
    </row>
    <row r="116" spans="1:8" ht="66" customHeight="1" thickBot="1" x14ac:dyDescent="0.3">
      <c r="A116" s="37">
        <v>2020003630100</v>
      </c>
      <c r="B116" s="38" t="s">
        <v>107</v>
      </c>
      <c r="C116" s="31">
        <v>138590000</v>
      </c>
      <c r="D116" s="32">
        <f t="shared" si="5"/>
        <v>1</v>
      </c>
      <c r="E116" s="33">
        <v>132050000</v>
      </c>
      <c r="F116" s="34">
        <f t="shared" si="4"/>
        <v>0.95281044808427739</v>
      </c>
      <c r="G116" s="35">
        <v>100162000</v>
      </c>
      <c r="H116" s="36">
        <f t="shared" si="6"/>
        <v>0.75851571374479365</v>
      </c>
    </row>
    <row r="117" spans="1:8" ht="66" customHeight="1" thickBot="1" x14ac:dyDescent="0.3">
      <c r="A117" s="37">
        <v>2020003630101</v>
      </c>
      <c r="B117" s="38" t="s">
        <v>108</v>
      </c>
      <c r="C117" s="31">
        <v>565563944</v>
      </c>
      <c r="D117" s="32">
        <f t="shared" si="5"/>
        <v>1</v>
      </c>
      <c r="E117" s="33">
        <v>258029005</v>
      </c>
      <c r="F117" s="34">
        <f t="shared" si="4"/>
        <v>0.45623312401258731</v>
      </c>
      <c r="G117" s="35">
        <v>166183610</v>
      </c>
      <c r="H117" s="36">
        <f t="shared" si="6"/>
        <v>0.64405011366842269</v>
      </c>
    </row>
    <row r="118" spans="1:8" ht="66" customHeight="1" thickBot="1" x14ac:dyDescent="0.3">
      <c r="A118" s="37">
        <v>2020003630102</v>
      </c>
      <c r="B118" s="38" t="s">
        <v>109</v>
      </c>
      <c r="C118" s="31">
        <v>193275000</v>
      </c>
      <c r="D118" s="32">
        <f t="shared" si="5"/>
        <v>1</v>
      </c>
      <c r="E118" s="33">
        <v>189247667</v>
      </c>
      <c r="F118" s="34">
        <f t="shared" si="4"/>
        <v>0.97916268011900143</v>
      </c>
      <c r="G118" s="35">
        <v>128337712.59999999</v>
      </c>
      <c r="H118" s="36">
        <f t="shared" si="6"/>
        <v>0.67814686772334154</v>
      </c>
    </row>
    <row r="119" spans="1:8" ht="66" customHeight="1" thickBot="1" x14ac:dyDescent="0.3">
      <c r="A119" s="37">
        <v>2021003630010</v>
      </c>
      <c r="B119" s="38" t="s">
        <v>110</v>
      </c>
      <c r="C119" s="31">
        <v>21800000</v>
      </c>
      <c r="D119" s="32">
        <f t="shared" si="5"/>
        <v>1</v>
      </c>
      <c r="E119" s="33">
        <v>21800000</v>
      </c>
      <c r="F119" s="34">
        <f t="shared" si="4"/>
        <v>1</v>
      </c>
      <c r="G119" s="35">
        <v>18812000</v>
      </c>
      <c r="H119" s="36">
        <f t="shared" si="6"/>
        <v>0.86293577981651381</v>
      </c>
    </row>
    <row r="120" spans="1:8" ht="66" customHeight="1" thickBot="1" x14ac:dyDescent="0.3">
      <c r="A120" s="37">
        <v>2020003630033</v>
      </c>
      <c r="B120" s="38" t="s">
        <v>111</v>
      </c>
      <c r="C120" s="31">
        <v>33000000</v>
      </c>
      <c r="D120" s="32">
        <f t="shared" si="5"/>
        <v>1</v>
      </c>
      <c r="E120" s="33">
        <v>29885000</v>
      </c>
      <c r="F120" s="34">
        <f t="shared" si="4"/>
        <v>0.90560606060606064</v>
      </c>
      <c r="G120" s="35">
        <v>27010000</v>
      </c>
      <c r="H120" s="36">
        <f t="shared" si="6"/>
        <v>0.90379789191902293</v>
      </c>
    </row>
    <row r="121" spans="1:8" ht="66" customHeight="1" thickBot="1" x14ac:dyDescent="0.3">
      <c r="A121" s="37">
        <v>2020003630034</v>
      </c>
      <c r="B121" s="30" t="s">
        <v>112</v>
      </c>
      <c r="C121" s="31">
        <v>56045000</v>
      </c>
      <c r="D121" s="32">
        <f t="shared" si="5"/>
        <v>1</v>
      </c>
      <c r="E121" s="33">
        <v>54295000</v>
      </c>
      <c r="F121" s="34">
        <f t="shared" si="4"/>
        <v>0.96877509144437501</v>
      </c>
      <c r="G121" s="35">
        <v>32170000</v>
      </c>
      <c r="H121" s="36">
        <f t="shared" si="6"/>
        <v>0.59250391380421774</v>
      </c>
    </row>
    <row r="122" spans="1:8" ht="66" customHeight="1" thickBot="1" x14ac:dyDescent="0.3">
      <c r="A122" s="37">
        <v>2020003630103</v>
      </c>
      <c r="B122" s="30" t="s">
        <v>113</v>
      </c>
      <c r="C122" s="31">
        <v>38500000</v>
      </c>
      <c r="D122" s="32">
        <f t="shared" si="5"/>
        <v>1</v>
      </c>
      <c r="E122" s="33">
        <v>19800000</v>
      </c>
      <c r="F122" s="34">
        <f t="shared" si="4"/>
        <v>0.51428571428571423</v>
      </c>
      <c r="G122" s="35">
        <v>19800000</v>
      </c>
      <c r="H122" s="36">
        <f t="shared" si="6"/>
        <v>1</v>
      </c>
    </row>
    <row r="123" spans="1:8" ht="66" customHeight="1" thickBot="1" x14ac:dyDescent="0.3">
      <c r="A123" s="37">
        <v>2020003630104</v>
      </c>
      <c r="B123" s="30" t="s">
        <v>114</v>
      </c>
      <c r="C123" s="31">
        <v>49300000</v>
      </c>
      <c r="D123" s="32">
        <f t="shared" si="5"/>
        <v>1</v>
      </c>
      <c r="E123" s="33">
        <v>35948279</v>
      </c>
      <c r="F123" s="34">
        <f t="shared" si="4"/>
        <v>0.72917401622718048</v>
      </c>
      <c r="G123" s="35">
        <v>23080000</v>
      </c>
      <c r="H123" s="36">
        <f t="shared" si="6"/>
        <v>0.64203351709827328</v>
      </c>
    </row>
    <row r="124" spans="1:8" ht="66" customHeight="1" thickBot="1" x14ac:dyDescent="0.3">
      <c r="A124" s="37">
        <v>2020003630105</v>
      </c>
      <c r="B124" s="30" t="s">
        <v>115</v>
      </c>
      <c r="C124" s="31">
        <v>29000000</v>
      </c>
      <c r="D124" s="32">
        <f t="shared" si="5"/>
        <v>1</v>
      </c>
      <c r="E124" s="33">
        <v>26000000</v>
      </c>
      <c r="F124" s="34">
        <f t="shared" si="4"/>
        <v>0.89655172413793105</v>
      </c>
      <c r="G124" s="35">
        <v>18310000</v>
      </c>
      <c r="H124" s="36">
        <f t="shared" si="6"/>
        <v>0.70423076923076922</v>
      </c>
    </row>
    <row r="125" spans="1:8" ht="66" customHeight="1" thickBot="1" x14ac:dyDescent="0.3">
      <c r="A125" s="37">
        <v>2020003630106</v>
      </c>
      <c r="B125" s="30" t="s">
        <v>116</v>
      </c>
      <c r="C125" s="31">
        <v>30000000</v>
      </c>
      <c r="D125" s="32">
        <f t="shared" si="5"/>
        <v>1</v>
      </c>
      <c r="E125" s="33">
        <v>23364500</v>
      </c>
      <c r="F125" s="34">
        <f t="shared" si="4"/>
        <v>0.77881666666666671</v>
      </c>
      <c r="G125" s="35">
        <v>11130000</v>
      </c>
      <c r="H125" s="36">
        <f t="shared" si="6"/>
        <v>0.47636371418177148</v>
      </c>
    </row>
    <row r="126" spans="1:8" ht="66" customHeight="1" thickBot="1" x14ac:dyDescent="0.3">
      <c r="A126" s="37">
        <v>2020003630036</v>
      </c>
      <c r="B126" s="38" t="s">
        <v>117</v>
      </c>
      <c r="C126" s="31">
        <v>91300000</v>
      </c>
      <c r="D126" s="32">
        <f t="shared" si="5"/>
        <v>1</v>
      </c>
      <c r="E126" s="33">
        <v>1000000</v>
      </c>
      <c r="F126" s="34">
        <f t="shared" si="4"/>
        <v>1.0952902519167579E-2</v>
      </c>
      <c r="G126" s="35">
        <v>0</v>
      </c>
      <c r="H126" s="36">
        <f t="shared" si="6"/>
        <v>0</v>
      </c>
    </row>
    <row r="127" spans="1:8" ht="66" customHeight="1" thickBot="1" x14ac:dyDescent="0.3">
      <c r="A127" s="37">
        <v>2020003630037</v>
      </c>
      <c r="B127" s="38" t="s">
        <v>118</v>
      </c>
      <c r="C127" s="31">
        <v>40679946</v>
      </c>
      <c r="D127" s="32">
        <f t="shared" si="5"/>
        <v>1</v>
      </c>
      <c r="E127" s="33">
        <v>37620000</v>
      </c>
      <c r="F127" s="34">
        <f t="shared" si="4"/>
        <v>0.92477998864600264</v>
      </c>
      <c r="G127" s="35">
        <v>36420000</v>
      </c>
      <c r="H127" s="36">
        <f t="shared" si="6"/>
        <v>0.96810207336523124</v>
      </c>
    </row>
    <row r="128" spans="1:8" ht="66" customHeight="1" thickBot="1" x14ac:dyDescent="0.3">
      <c r="A128" s="37">
        <v>2020003630035</v>
      </c>
      <c r="B128" s="30" t="s">
        <v>119</v>
      </c>
      <c r="C128" s="31">
        <v>242084518.61000001</v>
      </c>
      <c r="D128" s="32">
        <f t="shared" si="5"/>
        <v>1</v>
      </c>
      <c r="E128" s="33">
        <v>237084518</v>
      </c>
      <c r="F128" s="34">
        <f t="shared" si="4"/>
        <v>0.97934605385462481</v>
      </c>
      <c r="G128" s="35">
        <v>107745000</v>
      </c>
      <c r="H128" s="36">
        <f t="shared" si="6"/>
        <v>0.4544581860887264</v>
      </c>
    </row>
    <row r="129" spans="1:8" ht="66" customHeight="1" thickBot="1" x14ac:dyDescent="0.3">
      <c r="A129" s="37">
        <v>2020003630012</v>
      </c>
      <c r="B129" s="38" t="s">
        <v>120</v>
      </c>
      <c r="C129" s="31">
        <v>60000000</v>
      </c>
      <c r="D129" s="32">
        <f t="shared" si="5"/>
        <v>1</v>
      </c>
      <c r="E129" s="33">
        <v>45291720</v>
      </c>
      <c r="F129" s="34">
        <f t="shared" si="4"/>
        <v>0.75486200000000003</v>
      </c>
      <c r="G129" s="35">
        <v>22878000</v>
      </c>
      <c r="H129" s="36">
        <f t="shared" si="6"/>
        <v>0.50512544014667582</v>
      </c>
    </row>
    <row r="130" spans="1:8" ht="66" customHeight="1" x14ac:dyDescent="0.25">
      <c r="A130" s="37">
        <v>2020003630109</v>
      </c>
      <c r="B130" s="38" t="s">
        <v>121</v>
      </c>
      <c r="C130" s="31">
        <v>6180842585.5699997</v>
      </c>
      <c r="D130" s="32">
        <f t="shared" si="5"/>
        <v>1</v>
      </c>
      <c r="E130" s="33">
        <v>2914025467.25</v>
      </c>
      <c r="F130" s="34">
        <f t="shared" si="4"/>
        <v>0.47146087720356777</v>
      </c>
      <c r="G130" s="35">
        <v>2854304485.25</v>
      </c>
      <c r="H130" s="36">
        <f t="shared" si="6"/>
        <v>0.97950567602404681</v>
      </c>
    </row>
    <row r="131" spans="1:8" ht="29.25" customHeight="1" thickBot="1" x14ac:dyDescent="0.3">
      <c r="A131" s="60">
        <v>2</v>
      </c>
      <c r="B131" s="56" t="s">
        <v>34</v>
      </c>
      <c r="C131" s="16">
        <f>SUM(C132:C133)</f>
        <v>42000000</v>
      </c>
      <c r="D131" s="17">
        <f t="shared" si="5"/>
        <v>1</v>
      </c>
      <c r="E131" s="16">
        <f>SUM(E132:E133)</f>
        <v>42000000</v>
      </c>
      <c r="F131" s="18">
        <f t="shared" si="4"/>
        <v>1</v>
      </c>
      <c r="G131" s="53">
        <f>SUM(G132:G133)</f>
        <v>33655000</v>
      </c>
      <c r="H131" s="20">
        <f t="shared" si="6"/>
        <v>0.8013095238095238</v>
      </c>
    </row>
    <row r="132" spans="1:8" ht="44.25" customHeight="1" thickBot="1" x14ac:dyDescent="0.3">
      <c r="A132" s="37">
        <v>2020003630113</v>
      </c>
      <c r="B132" s="38" t="s">
        <v>122</v>
      </c>
      <c r="C132" s="31">
        <v>18000000</v>
      </c>
      <c r="D132" s="32">
        <f t="shared" si="5"/>
        <v>1</v>
      </c>
      <c r="E132" s="33">
        <v>18000000</v>
      </c>
      <c r="F132" s="34">
        <f t="shared" si="4"/>
        <v>1</v>
      </c>
      <c r="G132" s="35">
        <v>16770000</v>
      </c>
      <c r="H132" s="36">
        <f t="shared" si="6"/>
        <v>0.93166666666666664</v>
      </c>
    </row>
    <row r="133" spans="1:8" ht="66" customHeight="1" x14ac:dyDescent="0.25">
      <c r="A133" s="37">
        <v>2020003630114</v>
      </c>
      <c r="B133" s="38" t="s">
        <v>123</v>
      </c>
      <c r="C133" s="31">
        <v>24000000</v>
      </c>
      <c r="D133" s="32">
        <f t="shared" si="5"/>
        <v>1</v>
      </c>
      <c r="E133" s="33">
        <v>24000000</v>
      </c>
      <c r="F133" s="34">
        <f t="shared" si="4"/>
        <v>1</v>
      </c>
      <c r="G133" s="35">
        <v>16885000</v>
      </c>
      <c r="H133" s="36">
        <f t="shared" si="6"/>
        <v>0.70354166666666662</v>
      </c>
    </row>
    <row r="134" spans="1:8" ht="44.25" customHeight="1" thickBot="1" x14ac:dyDescent="0.3">
      <c r="A134" s="60">
        <v>4</v>
      </c>
      <c r="B134" s="15" t="s">
        <v>10</v>
      </c>
      <c r="C134" s="16">
        <f>SUM(C135:C139)</f>
        <v>338595115</v>
      </c>
      <c r="D134" s="17">
        <f t="shared" si="5"/>
        <v>1</v>
      </c>
      <c r="E134" s="16">
        <f>SUM(E135:E139)</f>
        <v>213855834</v>
      </c>
      <c r="F134" s="18">
        <f t="shared" ref="F134:F192" si="7">E134/C134</f>
        <v>0.63159751728845825</v>
      </c>
      <c r="G134" s="53">
        <f>SUM(G135:G139)</f>
        <v>132079100</v>
      </c>
      <c r="H134" s="20">
        <f t="shared" si="6"/>
        <v>0.61760812192759729</v>
      </c>
    </row>
    <row r="135" spans="1:8" ht="66" customHeight="1" thickBot="1" x14ac:dyDescent="0.3">
      <c r="A135" s="37">
        <v>2020003630115</v>
      </c>
      <c r="B135" s="38" t="s">
        <v>124</v>
      </c>
      <c r="C135" s="31">
        <v>15000000</v>
      </c>
      <c r="D135" s="32">
        <f t="shared" si="5"/>
        <v>1</v>
      </c>
      <c r="E135" s="33">
        <v>0</v>
      </c>
      <c r="F135" s="34">
        <f t="shared" si="7"/>
        <v>0</v>
      </c>
      <c r="G135" s="35">
        <v>0</v>
      </c>
      <c r="H135" s="36" t="e">
        <f t="shared" si="6"/>
        <v>#DIV/0!</v>
      </c>
    </row>
    <row r="136" spans="1:8" ht="66" customHeight="1" thickBot="1" x14ac:dyDescent="0.3">
      <c r="A136" s="37">
        <v>2021003630008</v>
      </c>
      <c r="B136" s="30" t="s">
        <v>125</v>
      </c>
      <c r="C136" s="31">
        <v>86900000</v>
      </c>
      <c r="D136" s="32">
        <f t="shared" si="5"/>
        <v>1</v>
      </c>
      <c r="E136" s="33">
        <v>82450000</v>
      </c>
      <c r="F136" s="34">
        <f t="shared" si="7"/>
        <v>0.9487917146144994</v>
      </c>
      <c r="G136" s="35">
        <v>58440900</v>
      </c>
      <c r="H136" s="36">
        <f t="shared" si="6"/>
        <v>0.70880412371134016</v>
      </c>
    </row>
    <row r="137" spans="1:8" ht="66" customHeight="1" thickBot="1" x14ac:dyDescent="0.3">
      <c r="A137" s="37">
        <v>2021003630007</v>
      </c>
      <c r="B137" s="30" t="s">
        <v>126</v>
      </c>
      <c r="C137" s="31">
        <v>90000000</v>
      </c>
      <c r="D137" s="32">
        <f t="shared" si="5"/>
        <v>1</v>
      </c>
      <c r="E137" s="33">
        <v>56020000</v>
      </c>
      <c r="F137" s="34">
        <f t="shared" si="7"/>
        <v>0.62244444444444447</v>
      </c>
      <c r="G137" s="35">
        <v>28173200</v>
      </c>
      <c r="H137" s="36">
        <f t="shared" si="6"/>
        <v>0.50291324526954662</v>
      </c>
    </row>
    <row r="138" spans="1:8" ht="66" customHeight="1" thickBot="1" x14ac:dyDescent="0.3">
      <c r="A138" s="37">
        <v>2020003630111</v>
      </c>
      <c r="B138" s="30" t="s">
        <v>127</v>
      </c>
      <c r="C138" s="31">
        <v>62843334</v>
      </c>
      <c r="D138" s="32">
        <f t="shared" si="5"/>
        <v>1</v>
      </c>
      <c r="E138" s="33">
        <v>37649167</v>
      </c>
      <c r="F138" s="34">
        <f t="shared" si="7"/>
        <v>0.59909563359576057</v>
      </c>
      <c r="G138" s="35">
        <v>17620000</v>
      </c>
      <c r="H138" s="36">
        <f t="shared" si="6"/>
        <v>0.46800504244888075</v>
      </c>
    </row>
    <row r="139" spans="1:8" ht="66" customHeight="1" thickBot="1" x14ac:dyDescent="0.3">
      <c r="A139" s="37">
        <v>2020003630112</v>
      </c>
      <c r="B139" s="30" t="s">
        <v>128</v>
      </c>
      <c r="C139" s="31">
        <v>83851781</v>
      </c>
      <c r="D139" s="32">
        <f t="shared" si="5"/>
        <v>1</v>
      </c>
      <c r="E139" s="33">
        <v>37736667</v>
      </c>
      <c r="F139" s="34">
        <f t="shared" si="7"/>
        <v>0.4500401368934549</v>
      </c>
      <c r="G139" s="35">
        <v>27845000</v>
      </c>
      <c r="H139" s="36">
        <f t="shared" si="6"/>
        <v>0.73787650615779077</v>
      </c>
    </row>
    <row r="140" spans="1:8" ht="36.75" customHeight="1" thickBot="1" x14ac:dyDescent="0.3">
      <c r="A140" s="83" t="s">
        <v>129</v>
      </c>
      <c r="B140" s="84"/>
      <c r="C140" s="46">
        <f>C141</f>
        <v>68331963024.719994</v>
      </c>
      <c r="D140" s="10">
        <f t="shared" si="5"/>
        <v>1</v>
      </c>
      <c r="E140" s="46">
        <f>E141</f>
        <v>54128632817.660004</v>
      </c>
      <c r="F140" s="12">
        <f t="shared" si="7"/>
        <v>0.79214221897998527</v>
      </c>
      <c r="G140" s="46">
        <f>G141</f>
        <v>42344072000.309998</v>
      </c>
      <c r="H140" s="47">
        <f>G140/E140</f>
        <v>0.78228600642754131</v>
      </c>
    </row>
    <row r="141" spans="1:8" ht="36" customHeight="1" thickBot="1" x14ac:dyDescent="0.3">
      <c r="A141" s="50">
        <v>1</v>
      </c>
      <c r="B141" s="56" t="s">
        <v>27</v>
      </c>
      <c r="C141" s="16">
        <f>SUM(C142:C164)</f>
        <v>68331963024.719994</v>
      </c>
      <c r="D141" s="17">
        <f t="shared" si="5"/>
        <v>1</v>
      </c>
      <c r="E141" s="16">
        <f>SUM(E142:E164)</f>
        <v>54128632817.660004</v>
      </c>
      <c r="F141" s="18">
        <f t="shared" si="7"/>
        <v>0.79214221897998527</v>
      </c>
      <c r="G141" s="16">
        <f>SUM(G142:G164)</f>
        <v>42344072000.309998</v>
      </c>
      <c r="H141" s="20">
        <f>G141/E141</f>
        <v>0.78228600642754131</v>
      </c>
    </row>
    <row r="142" spans="1:8" ht="66" customHeight="1" thickBot="1" x14ac:dyDescent="0.3">
      <c r="A142" s="37">
        <v>2020003630116</v>
      </c>
      <c r="B142" s="38" t="s">
        <v>130</v>
      </c>
      <c r="C142" s="31">
        <v>2361321649.6199999</v>
      </c>
      <c r="D142" s="32">
        <f t="shared" si="5"/>
        <v>1</v>
      </c>
      <c r="E142" s="33">
        <v>875119398</v>
      </c>
      <c r="F142" s="34">
        <f t="shared" si="7"/>
        <v>0.37060575722110123</v>
      </c>
      <c r="G142" s="35">
        <v>481955364</v>
      </c>
      <c r="H142" s="36">
        <f t="shared" si="6"/>
        <v>0.55073098036846391</v>
      </c>
    </row>
    <row r="143" spans="1:8" ht="66" customHeight="1" thickBot="1" x14ac:dyDescent="0.3">
      <c r="A143" s="37">
        <v>2020003630117</v>
      </c>
      <c r="B143" s="38" t="s">
        <v>131</v>
      </c>
      <c r="C143" s="31">
        <v>457363335</v>
      </c>
      <c r="D143" s="32">
        <f t="shared" si="5"/>
        <v>1</v>
      </c>
      <c r="E143" s="33">
        <v>400908940</v>
      </c>
      <c r="F143" s="34">
        <f t="shared" si="7"/>
        <v>0.87656554279760968</v>
      </c>
      <c r="G143" s="35">
        <v>259498667</v>
      </c>
      <c r="H143" s="36">
        <f t="shared" si="6"/>
        <v>0.64727583026709257</v>
      </c>
    </row>
    <row r="144" spans="1:8" ht="66" customHeight="1" thickBot="1" x14ac:dyDescent="0.3">
      <c r="A144" s="37">
        <v>2020003630118</v>
      </c>
      <c r="B144" s="38" t="s">
        <v>132</v>
      </c>
      <c r="C144" s="31">
        <v>1326046033</v>
      </c>
      <c r="D144" s="32">
        <f t="shared" si="5"/>
        <v>1</v>
      </c>
      <c r="E144" s="33">
        <v>835978588.96000004</v>
      </c>
      <c r="F144" s="34">
        <f t="shared" si="7"/>
        <v>0.63042953876096697</v>
      </c>
      <c r="G144" s="35">
        <v>635284292</v>
      </c>
      <c r="H144" s="36">
        <f t="shared" si="6"/>
        <v>0.75992890295231852</v>
      </c>
    </row>
    <row r="145" spans="1:8" ht="66" customHeight="1" thickBot="1" x14ac:dyDescent="0.3">
      <c r="A145" s="37">
        <v>2020003630119</v>
      </c>
      <c r="B145" s="38" t="s">
        <v>133</v>
      </c>
      <c r="C145" s="31">
        <v>96954000</v>
      </c>
      <c r="D145" s="32">
        <f t="shared" si="5"/>
        <v>1</v>
      </c>
      <c r="E145" s="33">
        <v>95074000</v>
      </c>
      <c r="F145" s="34">
        <f t="shared" si="7"/>
        <v>0.98060936114033459</v>
      </c>
      <c r="G145" s="35">
        <v>40390000</v>
      </c>
      <c r="H145" s="36">
        <f t="shared" si="6"/>
        <v>0.42482697688116627</v>
      </c>
    </row>
    <row r="146" spans="1:8" ht="66" customHeight="1" thickBot="1" x14ac:dyDescent="0.3">
      <c r="A146" s="37">
        <v>2020003630120</v>
      </c>
      <c r="B146" s="38" t="s">
        <v>134</v>
      </c>
      <c r="C146" s="31">
        <v>89636000</v>
      </c>
      <c r="D146" s="32">
        <f t="shared" si="5"/>
        <v>1</v>
      </c>
      <c r="E146" s="33">
        <v>85791332</v>
      </c>
      <c r="F146" s="34">
        <f t="shared" si="7"/>
        <v>0.95710799232451249</v>
      </c>
      <c r="G146" s="35">
        <v>62705000</v>
      </c>
      <c r="H146" s="36">
        <f t="shared" si="6"/>
        <v>0.73090134560447206</v>
      </c>
    </row>
    <row r="147" spans="1:8" ht="66" customHeight="1" thickBot="1" x14ac:dyDescent="0.3">
      <c r="A147" s="37">
        <v>2020003630121</v>
      </c>
      <c r="B147" s="38" t="s">
        <v>135</v>
      </c>
      <c r="C147" s="31">
        <v>159135000</v>
      </c>
      <c r="D147" s="32">
        <f t="shared" si="5"/>
        <v>1</v>
      </c>
      <c r="E147" s="33">
        <v>159135000</v>
      </c>
      <c r="F147" s="34">
        <f t="shared" si="7"/>
        <v>1</v>
      </c>
      <c r="G147" s="35">
        <v>117890000</v>
      </c>
      <c r="H147" s="36">
        <f t="shared" si="6"/>
        <v>0.74081754485185536</v>
      </c>
    </row>
    <row r="148" spans="1:8" ht="66" customHeight="1" thickBot="1" x14ac:dyDescent="0.3">
      <c r="A148" s="37">
        <v>2020003630122</v>
      </c>
      <c r="B148" s="38" t="s">
        <v>136</v>
      </c>
      <c r="C148" s="31">
        <v>115335000</v>
      </c>
      <c r="D148" s="32">
        <f t="shared" si="5"/>
        <v>1</v>
      </c>
      <c r="E148" s="33">
        <v>110828666</v>
      </c>
      <c r="F148" s="34">
        <f t="shared" si="7"/>
        <v>0.96092830450427014</v>
      </c>
      <c r="G148" s="35">
        <v>63060000</v>
      </c>
      <c r="H148" s="36">
        <f t="shared" si="6"/>
        <v>0.56898636675821757</v>
      </c>
    </row>
    <row r="149" spans="1:8" ht="66" customHeight="1" thickBot="1" x14ac:dyDescent="0.3">
      <c r="A149" s="37">
        <v>2020003630123</v>
      </c>
      <c r="B149" s="38" t="s">
        <v>137</v>
      </c>
      <c r="C149" s="31">
        <v>299000000</v>
      </c>
      <c r="D149" s="32">
        <f t="shared" si="5"/>
        <v>1</v>
      </c>
      <c r="E149" s="33">
        <v>222177693</v>
      </c>
      <c r="F149" s="34">
        <f t="shared" si="7"/>
        <v>0.74306920735785953</v>
      </c>
      <c r="G149" s="35">
        <v>152095000</v>
      </c>
      <c r="H149" s="36">
        <f t="shared" si="6"/>
        <v>0.68456467409624244</v>
      </c>
    </row>
    <row r="150" spans="1:8" ht="66" customHeight="1" thickBot="1" x14ac:dyDescent="0.3">
      <c r="A150" s="37">
        <v>2020003630124</v>
      </c>
      <c r="B150" s="38" t="s">
        <v>138</v>
      </c>
      <c r="C150" s="31">
        <v>197445000</v>
      </c>
      <c r="D150" s="32">
        <f t="shared" si="5"/>
        <v>1</v>
      </c>
      <c r="E150" s="33">
        <v>177496332</v>
      </c>
      <c r="F150" s="34">
        <f t="shared" si="7"/>
        <v>0.89896595001139556</v>
      </c>
      <c r="G150" s="35">
        <v>100580000</v>
      </c>
      <c r="H150" s="36">
        <f t="shared" si="6"/>
        <v>0.56665959722480352</v>
      </c>
    </row>
    <row r="151" spans="1:8" ht="66" customHeight="1" thickBot="1" x14ac:dyDescent="0.3">
      <c r="A151" s="37">
        <v>2020003630125</v>
      </c>
      <c r="B151" s="38" t="s">
        <v>139</v>
      </c>
      <c r="C151" s="31">
        <v>965239644</v>
      </c>
      <c r="D151" s="32">
        <f t="shared" si="5"/>
        <v>1</v>
      </c>
      <c r="E151" s="33">
        <v>761354500</v>
      </c>
      <c r="F151" s="34">
        <f t="shared" si="7"/>
        <v>0.78877251336767518</v>
      </c>
      <c r="G151" s="35">
        <v>277695000</v>
      </c>
      <c r="H151" s="36">
        <f t="shared" si="6"/>
        <v>0.364738108200582</v>
      </c>
    </row>
    <row r="152" spans="1:8" ht="66" customHeight="1" thickBot="1" x14ac:dyDescent="0.3">
      <c r="A152" s="37">
        <v>2020003630126</v>
      </c>
      <c r="B152" s="38" t="s">
        <v>140</v>
      </c>
      <c r="C152" s="31">
        <v>285502334</v>
      </c>
      <c r="D152" s="32">
        <f t="shared" si="5"/>
        <v>1</v>
      </c>
      <c r="E152" s="33">
        <v>238787666</v>
      </c>
      <c r="F152" s="34">
        <f t="shared" si="7"/>
        <v>0.83637728159518299</v>
      </c>
      <c r="G152" s="35">
        <v>156530000</v>
      </c>
      <c r="H152" s="36">
        <f t="shared" si="6"/>
        <v>0.65551961967750882</v>
      </c>
    </row>
    <row r="153" spans="1:8" ht="66" customHeight="1" thickBot="1" x14ac:dyDescent="0.3">
      <c r="A153" s="37">
        <v>2020003630127</v>
      </c>
      <c r="B153" s="38" t="s">
        <v>141</v>
      </c>
      <c r="C153" s="31">
        <v>578960755.84000015</v>
      </c>
      <c r="D153" s="32">
        <f t="shared" ref="D153:D192" si="8">C153/C153</f>
        <v>1</v>
      </c>
      <c r="E153" s="33">
        <v>233019835</v>
      </c>
      <c r="F153" s="34">
        <f t="shared" si="7"/>
        <v>0.40247949908438468</v>
      </c>
      <c r="G153" s="35">
        <v>156947168</v>
      </c>
      <c r="H153" s="36">
        <f t="shared" si="6"/>
        <v>0.67353565845585639</v>
      </c>
    </row>
    <row r="154" spans="1:8" ht="66" customHeight="1" thickBot="1" x14ac:dyDescent="0.3">
      <c r="A154" s="37">
        <v>2020003630128</v>
      </c>
      <c r="B154" s="38" t="s">
        <v>142</v>
      </c>
      <c r="C154" s="31">
        <v>569574860</v>
      </c>
      <c r="D154" s="32">
        <f t="shared" si="8"/>
        <v>1</v>
      </c>
      <c r="E154" s="33">
        <v>415343407</v>
      </c>
      <c r="F154" s="34">
        <f t="shared" si="7"/>
        <v>0.72921653705010792</v>
      </c>
      <c r="G154" s="35">
        <v>345643408</v>
      </c>
      <c r="H154" s="36">
        <f t="shared" si="6"/>
        <v>0.83218705816606353</v>
      </c>
    </row>
    <row r="155" spans="1:8" ht="66" customHeight="1" thickBot="1" x14ac:dyDescent="0.3">
      <c r="A155" s="37">
        <v>2020003630129</v>
      </c>
      <c r="B155" s="38" t="s">
        <v>143</v>
      </c>
      <c r="C155" s="31">
        <v>231982940</v>
      </c>
      <c r="D155" s="32">
        <f t="shared" si="8"/>
        <v>1</v>
      </c>
      <c r="E155" s="33">
        <v>170061666</v>
      </c>
      <c r="F155" s="34">
        <f t="shared" si="7"/>
        <v>0.73307832894953395</v>
      </c>
      <c r="G155" s="35">
        <v>99900000</v>
      </c>
      <c r="H155" s="36">
        <f t="shared" si="6"/>
        <v>0.58743397233330641</v>
      </c>
    </row>
    <row r="156" spans="1:8" ht="66" customHeight="1" thickBot="1" x14ac:dyDescent="0.3">
      <c r="A156" s="37">
        <v>2020003630130</v>
      </c>
      <c r="B156" s="38" t="s">
        <v>144</v>
      </c>
      <c r="C156" s="31">
        <v>451835000</v>
      </c>
      <c r="D156" s="32">
        <f t="shared" si="8"/>
        <v>1</v>
      </c>
      <c r="E156" s="33">
        <v>383246138</v>
      </c>
      <c r="F156" s="34">
        <f t="shared" si="7"/>
        <v>0.8481993161220357</v>
      </c>
      <c r="G156" s="35">
        <v>210932050</v>
      </c>
      <c r="H156" s="36">
        <f t="shared" si="6"/>
        <v>0.55038271514167225</v>
      </c>
    </row>
    <row r="157" spans="1:8" ht="56.25" customHeight="1" thickBot="1" x14ac:dyDescent="0.3">
      <c r="A157" s="37">
        <v>2020003630131</v>
      </c>
      <c r="B157" s="38" t="s">
        <v>145</v>
      </c>
      <c r="C157" s="31">
        <v>20000000</v>
      </c>
      <c r="D157" s="32">
        <f t="shared" si="8"/>
        <v>1</v>
      </c>
      <c r="E157" s="33">
        <v>14834167</v>
      </c>
      <c r="F157" s="34">
        <f t="shared" si="7"/>
        <v>0.74170835000000002</v>
      </c>
      <c r="G157" s="35">
        <v>0</v>
      </c>
      <c r="H157" s="36">
        <f t="shared" si="6"/>
        <v>0</v>
      </c>
    </row>
    <row r="158" spans="1:8" ht="66" customHeight="1" thickBot="1" x14ac:dyDescent="0.3">
      <c r="A158" s="37">
        <v>2020003630132</v>
      </c>
      <c r="B158" s="38" t="s">
        <v>146</v>
      </c>
      <c r="C158" s="31">
        <v>93077333</v>
      </c>
      <c r="D158" s="32">
        <f t="shared" si="8"/>
        <v>1</v>
      </c>
      <c r="E158" s="33">
        <v>72894274</v>
      </c>
      <c r="F158" s="34">
        <f t="shared" si="7"/>
        <v>0.78315817235545415</v>
      </c>
      <c r="G158" s="35">
        <v>51930000</v>
      </c>
      <c r="H158" s="36">
        <f t="shared" si="6"/>
        <v>0.71240163527796441</v>
      </c>
    </row>
    <row r="159" spans="1:8" ht="66" customHeight="1" thickBot="1" x14ac:dyDescent="0.3">
      <c r="A159" s="37">
        <v>2020003630133</v>
      </c>
      <c r="B159" s="38" t="s">
        <v>147</v>
      </c>
      <c r="C159" s="31">
        <v>498400120</v>
      </c>
      <c r="D159" s="32">
        <f t="shared" si="8"/>
        <v>1</v>
      </c>
      <c r="E159" s="33">
        <v>471500000</v>
      </c>
      <c r="F159" s="34">
        <f t="shared" si="7"/>
        <v>0.94602705954404664</v>
      </c>
      <c r="G159" s="35">
        <v>334650000</v>
      </c>
      <c r="H159" s="36">
        <f t="shared" si="6"/>
        <v>0.70975609756097557</v>
      </c>
    </row>
    <row r="160" spans="1:8" ht="66" customHeight="1" thickBot="1" x14ac:dyDescent="0.3">
      <c r="A160" s="37">
        <v>2020003630134</v>
      </c>
      <c r="B160" s="38" t="s">
        <v>148</v>
      </c>
      <c r="C160" s="31">
        <v>354900000</v>
      </c>
      <c r="D160" s="32">
        <f t="shared" si="8"/>
        <v>1</v>
      </c>
      <c r="E160" s="33">
        <v>342799153</v>
      </c>
      <c r="F160" s="34">
        <f t="shared" si="7"/>
        <v>0.96590350239504086</v>
      </c>
      <c r="G160" s="35">
        <v>223716000</v>
      </c>
      <c r="H160" s="36">
        <f t="shared" si="6"/>
        <v>0.65261538146215903</v>
      </c>
    </row>
    <row r="161" spans="1:8" ht="66" customHeight="1" thickBot="1" x14ac:dyDescent="0.3">
      <c r="A161" s="37">
        <v>2020003630135</v>
      </c>
      <c r="B161" s="38" t="s">
        <v>149</v>
      </c>
      <c r="C161" s="31">
        <v>2247761904.0999999</v>
      </c>
      <c r="D161" s="32">
        <f t="shared" si="8"/>
        <v>1</v>
      </c>
      <c r="E161" s="33">
        <v>970323439</v>
      </c>
      <c r="F161" s="34">
        <f t="shared" si="7"/>
        <v>0.43168426212317884</v>
      </c>
      <c r="G161" s="35">
        <v>617746000</v>
      </c>
      <c r="H161" s="36">
        <f t="shared" si="6"/>
        <v>0.63663926395165649</v>
      </c>
    </row>
    <row r="162" spans="1:8" ht="66" customHeight="1" thickBot="1" x14ac:dyDescent="0.3">
      <c r="A162" s="37">
        <v>2020003630136</v>
      </c>
      <c r="B162" s="38" t="s">
        <v>150</v>
      </c>
      <c r="C162" s="31">
        <v>39354087958.649994</v>
      </c>
      <c r="D162" s="32">
        <f t="shared" si="8"/>
        <v>1</v>
      </c>
      <c r="E162" s="33">
        <v>35427242542.700005</v>
      </c>
      <c r="F162" s="34">
        <f t="shared" si="7"/>
        <v>0.90021759823081171</v>
      </c>
      <c r="G162" s="35">
        <v>27986686301.309998</v>
      </c>
      <c r="H162" s="36">
        <f t="shared" si="6"/>
        <v>0.7899764218899622</v>
      </c>
    </row>
    <row r="163" spans="1:8" ht="66" customHeight="1" thickBot="1" x14ac:dyDescent="0.3">
      <c r="A163" s="37">
        <v>2020003630137</v>
      </c>
      <c r="B163" s="38" t="s">
        <v>151</v>
      </c>
      <c r="C163" s="31">
        <v>16830250003.390001</v>
      </c>
      <c r="D163" s="32">
        <f t="shared" si="8"/>
        <v>1</v>
      </c>
      <c r="E163" s="33">
        <v>11086226926</v>
      </c>
      <c r="F163" s="34">
        <f t="shared" si="7"/>
        <v>0.65870839255310987</v>
      </c>
      <c r="G163" s="35">
        <v>9415033596</v>
      </c>
      <c r="H163" s="36">
        <f t="shared" si="6"/>
        <v>0.84925499530587545</v>
      </c>
    </row>
    <row r="164" spans="1:8" ht="39.75" customHeight="1" thickBot="1" x14ac:dyDescent="0.3">
      <c r="A164" s="37">
        <v>2020003630138</v>
      </c>
      <c r="B164" s="38" t="s">
        <v>152</v>
      </c>
      <c r="C164" s="31">
        <v>748154154.12</v>
      </c>
      <c r="D164" s="32">
        <f t="shared" si="8"/>
        <v>1</v>
      </c>
      <c r="E164" s="33">
        <v>578489154</v>
      </c>
      <c r="F164" s="34">
        <f t="shared" si="7"/>
        <v>0.77322186987043495</v>
      </c>
      <c r="G164" s="35">
        <v>553204154</v>
      </c>
      <c r="H164" s="36">
        <f t="shared" si="6"/>
        <v>0.95629131535973444</v>
      </c>
    </row>
    <row r="165" spans="1:8" ht="46.5" customHeight="1" thickBot="1" x14ac:dyDescent="0.3">
      <c r="A165" s="85" t="s">
        <v>153</v>
      </c>
      <c r="B165" s="86"/>
      <c r="C165" s="46">
        <f>C166+C170+C173</f>
        <v>1631066000</v>
      </c>
      <c r="D165" s="10">
        <f t="shared" si="8"/>
        <v>1</v>
      </c>
      <c r="E165" s="46">
        <f>E166+E170+E173</f>
        <v>1404330638</v>
      </c>
      <c r="F165" s="12">
        <f t="shared" si="7"/>
        <v>0.86098946210637706</v>
      </c>
      <c r="G165" s="46">
        <f>G166+G170+G173</f>
        <v>957387066</v>
      </c>
      <c r="H165" s="47">
        <f t="shared" si="6"/>
        <v>0.6817390720489287</v>
      </c>
    </row>
    <row r="166" spans="1:8" ht="31.5" customHeight="1" thickBot="1" x14ac:dyDescent="0.3">
      <c r="A166" s="50">
        <v>1</v>
      </c>
      <c r="B166" s="56" t="s">
        <v>27</v>
      </c>
      <c r="C166" s="16">
        <f>SUM(C167:C169)</f>
        <v>1102506000</v>
      </c>
      <c r="D166" s="17">
        <f t="shared" si="8"/>
        <v>1</v>
      </c>
      <c r="E166" s="16">
        <f>SUM(E167:E169)</f>
        <v>889052257.03999996</v>
      </c>
      <c r="F166" s="18">
        <f t="shared" si="7"/>
        <v>0.80639221649587389</v>
      </c>
      <c r="G166" s="16">
        <f>SUM(G167:G169)</f>
        <v>637514019.03999996</v>
      </c>
      <c r="H166" s="20">
        <f>G166/E166</f>
        <v>0.71707148144759403</v>
      </c>
    </row>
    <row r="167" spans="1:8" ht="66" customHeight="1" thickBot="1" x14ac:dyDescent="0.3">
      <c r="A167" s="37">
        <v>2020003630038</v>
      </c>
      <c r="B167" s="38" t="s">
        <v>154</v>
      </c>
      <c r="C167" s="31">
        <v>245611000</v>
      </c>
      <c r="D167" s="32">
        <f t="shared" si="8"/>
        <v>1</v>
      </c>
      <c r="E167" s="33">
        <v>128620038</v>
      </c>
      <c r="F167" s="34">
        <f t="shared" si="7"/>
        <v>0.52367376868299875</v>
      </c>
      <c r="G167" s="35">
        <v>81820000</v>
      </c>
      <c r="H167" s="36">
        <f t="shared" si="6"/>
        <v>0.63613727123918284</v>
      </c>
    </row>
    <row r="168" spans="1:8" ht="30" customHeight="1" thickBot="1" x14ac:dyDescent="0.3">
      <c r="A168" s="37">
        <v>2020003630139</v>
      </c>
      <c r="B168" s="38" t="s">
        <v>155</v>
      </c>
      <c r="C168" s="31">
        <v>570895000</v>
      </c>
      <c r="D168" s="32">
        <f t="shared" si="8"/>
        <v>1</v>
      </c>
      <c r="E168" s="33">
        <v>502437219.04000002</v>
      </c>
      <c r="F168" s="34">
        <f t="shared" si="7"/>
        <v>0.88008691447639242</v>
      </c>
      <c r="G168" s="35">
        <v>364415219.04000002</v>
      </c>
      <c r="H168" s="36">
        <f t="shared" si="6"/>
        <v>0.72529503235505366</v>
      </c>
    </row>
    <row r="169" spans="1:8" ht="66" customHeight="1" x14ac:dyDescent="0.25">
      <c r="A169" s="37">
        <v>2020003630039</v>
      </c>
      <c r="B169" s="38" t="s">
        <v>156</v>
      </c>
      <c r="C169" s="31">
        <v>286000000</v>
      </c>
      <c r="D169" s="32">
        <f t="shared" si="8"/>
        <v>1</v>
      </c>
      <c r="E169" s="33">
        <v>257995000</v>
      </c>
      <c r="F169" s="34">
        <f t="shared" si="7"/>
        <v>0.90208041958041962</v>
      </c>
      <c r="G169" s="35">
        <v>191278800</v>
      </c>
      <c r="H169" s="36">
        <f t="shared" si="6"/>
        <v>0.74140506598965095</v>
      </c>
    </row>
    <row r="170" spans="1:8" ht="30.75" customHeight="1" thickBot="1" x14ac:dyDescent="0.3">
      <c r="A170" s="60">
        <v>2</v>
      </c>
      <c r="B170" s="56" t="s">
        <v>34</v>
      </c>
      <c r="C170" s="16">
        <f>SUM(C171:C172)</f>
        <v>118000000</v>
      </c>
      <c r="D170" s="17">
        <f t="shared" si="8"/>
        <v>1</v>
      </c>
      <c r="E170" s="16">
        <f>SUM(E171:E172)</f>
        <v>113228380.96000001</v>
      </c>
      <c r="F170" s="18">
        <f t="shared" si="7"/>
        <v>0.95956255050847461</v>
      </c>
      <c r="G170" s="16">
        <f>SUM(G171:G172)</f>
        <v>104573380.96000001</v>
      </c>
      <c r="H170" s="20">
        <f t="shared" ref="H170:H192" si="9">G170/E170</f>
        <v>0.9235615671034143</v>
      </c>
    </row>
    <row r="171" spans="1:8" ht="66" customHeight="1" thickBot="1" x14ac:dyDescent="0.3">
      <c r="A171" s="37">
        <v>2020003630140</v>
      </c>
      <c r="B171" s="38" t="s">
        <v>157</v>
      </c>
      <c r="C171" s="31">
        <v>90000000</v>
      </c>
      <c r="D171" s="32">
        <f t="shared" si="8"/>
        <v>1</v>
      </c>
      <c r="E171" s="33">
        <v>86550000</v>
      </c>
      <c r="F171" s="34">
        <f t="shared" si="7"/>
        <v>0.96166666666666667</v>
      </c>
      <c r="G171" s="35">
        <v>86550000</v>
      </c>
      <c r="H171" s="36">
        <f t="shared" si="9"/>
        <v>1</v>
      </c>
    </row>
    <row r="172" spans="1:8" ht="66" customHeight="1" x14ac:dyDescent="0.25">
      <c r="A172" s="37">
        <v>2020003630040</v>
      </c>
      <c r="B172" s="38" t="s">
        <v>158</v>
      </c>
      <c r="C172" s="31">
        <v>28000000</v>
      </c>
      <c r="D172" s="32">
        <f t="shared" si="8"/>
        <v>1</v>
      </c>
      <c r="E172" s="33">
        <v>26678380.960000001</v>
      </c>
      <c r="F172" s="34">
        <f t="shared" si="7"/>
        <v>0.95279932000000001</v>
      </c>
      <c r="G172" s="35">
        <v>18023380.960000001</v>
      </c>
      <c r="H172" s="36">
        <f t="shared" si="9"/>
        <v>0.67558001315833971</v>
      </c>
    </row>
    <row r="173" spans="1:8" ht="33" customHeight="1" thickBot="1" x14ac:dyDescent="0.3">
      <c r="A173" s="60">
        <v>4</v>
      </c>
      <c r="B173" s="15" t="s">
        <v>10</v>
      </c>
      <c r="C173" s="16">
        <f>C174</f>
        <v>410560000</v>
      </c>
      <c r="D173" s="17">
        <f t="shared" si="8"/>
        <v>1</v>
      </c>
      <c r="E173" s="16">
        <f>E174</f>
        <v>402050000</v>
      </c>
      <c r="F173" s="18">
        <f t="shared" si="7"/>
        <v>0.97927221356196414</v>
      </c>
      <c r="G173" s="53">
        <f>G174</f>
        <v>215299666</v>
      </c>
      <c r="H173" s="20">
        <f t="shared" si="9"/>
        <v>0.53550470339510015</v>
      </c>
    </row>
    <row r="174" spans="1:8" ht="66" customHeight="1" thickBot="1" x14ac:dyDescent="0.3">
      <c r="A174" s="37">
        <v>2020003630141</v>
      </c>
      <c r="B174" s="38" t="s">
        <v>159</v>
      </c>
      <c r="C174" s="31">
        <v>410560000</v>
      </c>
      <c r="D174" s="32">
        <f t="shared" si="8"/>
        <v>1</v>
      </c>
      <c r="E174" s="33">
        <v>402050000</v>
      </c>
      <c r="F174" s="34">
        <f t="shared" si="7"/>
        <v>0.97927221356196414</v>
      </c>
      <c r="G174" s="35">
        <v>215299666</v>
      </c>
      <c r="H174" s="36">
        <f t="shared" si="9"/>
        <v>0.53550470339510015</v>
      </c>
    </row>
    <row r="175" spans="1:8" ht="33" customHeight="1" thickBot="1" x14ac:dyDescent="0.3">
      <c r="A175" s="83" t="s">
        <v>160</v>
      </c>
      <c r="B175" s="84"/>
      <c r="C175" s="46">
        <f>C176</f>
        <v>6744858478.1300001</v>
      </c>
      <c r="D175" s="10">
        <f t="shared" si="8"/>
        <v>1</v>
      </c>
      <c r="E175" s="46">
        <f>E176</f>
        <v>4539711210.1300001</v>
      </c>
      <c r="F175" s="12">
        <f t="shared" si="7"/>
        <v>0.67306248527672996</v>
      </c>
      <c r="G175" s="46">
        <f>G176</f>
        <v>3000763754.1300001</v>
      </c>
      <c r="H175" s="47">
        <f t="shared" si="9"/>
        <v>0.661003225807412</v>
      </c>
    </row>
    <row r="176" spans="1:8" ht="23.25" customHeight="1" thickBot="1" x14ac:dyDescent="0.3">
      <c r="A176" s="50">
        <v>1</v>
      </c>
      <c r="B176" s="56" t="s">
        <v>27</v>
      </c>
      <c r="C176" s="16">
        <f>SUM(C177:C179)</f>
        <v>6744858478.1300001</v>
      </c>
      <c r="D176" s="17">
        <f t="shared" si="8"/>
        <v>1</v>
      </c>
      <c r="E176" s="16">
        <f>SUM(E177:E179)</f>
        <v>4539711210.1300001</v>
      </c>
      <c r="F176" s="18">
        <f t="shared" si="7"/>
        <v>0.67306248527672996</v>
      </c>
      <c r="G176" s="16">
        <f>SUM(G177:G179)</f>
        <v>3000763754.1300001</v>
      </c>
      <c r="H176" s="20">
        <f>G176/E176</f>
        <v>0.661003225807412</v>
      </c>
    </row>
    <row r="177" spans="1:8" ht="41.25" customHeight="1" thickBot="1" x14ac:dyDescent="0.3">
      <c r="A177" s="37">
        <v>2020003630009</v>
      </c>
      <c r="B177" s="38" t="s">
        <v>161</v>
      </c>
      <c r="C177" s="31">
        <v>2301304747.0700002</v>
      </c>
      <c r="D177" s="32">
        <f t="shared" si="8"/>
        <v>1</v>
      </c>
      <c r="E177" s="33">
        <v>1543027395.1300001</v>
      </c>
      <c r="F177" s="34">
        <f t="shared" si="7"/>
        <v>0.67050111337690854</v>
      </c>
      <c r="G177" s="35">
        <v>1228613154.1300001</v>
      </c>
      <c r="H177" s="36">
        <f t="shared" si="9"/>
        <v>0.7962354770937099</v>
      </c>
    </row>
    <row r="178" spans="1:8" ht="41.25" customHeight="1" thickBot="1" x14ac:dyDescent="0.3">
      <c r="A178" s="37">
        <v>2020003630010</v>
      </c>
      <c r="B178" s="38" t="s">
        <v>162</v>
      </c>
      <c r="C178" s="31">
        <v>4390203419.1800003</v>
      </c>
      <c r="D178" s="32">
        <f t="shared" si="8"/>
        <v>1</v>
      </c>
      <c r="E178" s="33">
        <v>2965683815</v>
      </c>
      <c r="F178" s="34">
        <f t="shared" si="7"/>
        <v>0.67552309809688238</v>
      </c>
      <c r="G178" s="35">
        <v>1760150600</v>
      </c>
      <c r="H178" s="36">
        <f t="shared" si="9"/>
        <v>0.5935058184886105</v>
      </c>
    </row>
    <row r="179" spans="1:8" ht="41.25" customHeight="1" thickBot="1" x14ac:dyDescent="0.3">
      <c r="A179" s="37">
        <v>2020003630013</v>
      </c>
      <c r="B179" s="38" t="s">
        <v>163</v>
      </c>
      <c r="C179" s="31">
        <v>53350311.879999995</v>
      </c>
      <c r="D179" s="32">
        <f t="shared" si="8"/>
        <v>1</v>
      </c>
      <c r="E179" s="33">
        <v>31000000</v>
      </c>
      <c r="F179" s="34">
        <f t="shared" si="7"/>
        <v>0.58106501925851539</v>
      </c>
      <c r="G179" s="35">
        <v>12000000</v>
      </c>
      <c r="H179" s="36">
        <f t="shared" si="9"/>
        <v>0.38709677419354838</v>
      </c>
    </row>
    <row r="180" spans="1:8" ht="33" customHeight="1" thickBot="1" x14ac:dyDescent="0.3">
      <c r="A180" s="83" t="s">
        <v>164</v>
      </c>
      <c r="B180" s="84"/>
      <c r="C180" s="46">
        <f>C181+C184+C187</f>
        <v>3175054512</v>
      </c>
      <c r="D180" s="47">
        <f t="shared" si="8"/>
        <v>1</v>
      </c>
      <c r="E180" s="46">
        <f>E181+E184+E187</f>
        <v>1108224927.79</v>
      </c>
      <c r="F180" s="12">
        <f t="shared" si="7"/>
        <v>0.34904122861560494</v>
      </c>
      <c r="G180" s="46">
        <f>G181+G184+G187</f>
        <v>759933973.39999998</v>
      </c>
      <c r="H180" s="47">
        <f t="shared" si="9"/>
        <v>0.68572178295560016</v>
      </c>
    </row>
    <row r="181" spans="1:8" ht="25.5" customHeight="1" thickBot="1" x14ac:dyDescent="0.3">
      <c r="A181" s="50">
        <v>1</v>
      </c>
      <c r="B181" s="56" t="s">
        <v>27</v>
      </c>
      <c r="C181" s="16">
        <f>SUM(C182:C183)</f>
        <v>1597009971</v>
      </c>
      <c r="D181" s="17">
        <f t="shared" si="8"/>
        <v>1</v>
      </c>
      <c r="E181" s="16">
        <f>SUM(E182:E183)</f>
        <v>426731559.54000002</v>
      </c>
      <c r="F181" s="18">
        <f t="shared" si="7"/>
        <v>0.26720657183673902</v>
      </c>
      <c r="G181" s="16">
        <f>SUM(G182:G183)</f>
        <v>277840656.64999998</v>
      </c>
      <c r="H181" s="20">
        <f>G181/E181</f>
        <v>0.6510900130037286</v>
      </c>
    </row>
    <row r="182" spans="1:8" ht="44.25" customHeight="1" thickBot="1" x14ac:dyDescent="0.3">
      <c r="A182" s="37">
        <v>2020003630142</v>
      </c>
      <c r="B182" s="38" t="s">
        <v>165</v>
      </c>
      <c r="C182" s="31">
        <v>798809971</v>
      </c>
      <c r="D182" s="32">
        <f t="shared" si="8"/>
        <v>1</v>
      </c>
      <c r="E182" s="33">
        <v>232544491.30000001</v>
      </c>
      <c r="F182" s="34">
        <f t="shared" si="7"/>
        <v>0.29111365624152935</v>
      </c>
      <c r="G182" s="35">
        <v>175812721.41</v>
      </c>
      <c r="H182" s="36">
        <f t="shared" si="9"/>
        <v>0.7560390720379967</v>
      </c>
    </row>
    <row r="183" spans="1:8" ht="44.25" customHeight="1" x14ac:dyDescent="0.25">
      <c r="A183" s="37">
        <v>2020003630143</v>
      </c>
      <c r="B183" s="38" t="s">
        <v>166</v>
      </c>
      <c r="C183" s="31">
        <v>798200000</v>
      </c>
      <c r="D183" s="32">
        <f t="shared" si="8"/>
        <v>1</v>
      </c>
      <c r="E183" s="33">
        <v>194187068.24000001</v>
      </c>
      <c r="F183" s="34">
        <f t="shared" si="7"/>
        <v>0.24328121804059133</v>
      </c>
      <c r="G183" s="35">
        <v>102027935.23999999</v>
      </c>
      <c r="H183" s="36">
        <f t="shared" si="9"/>
        <v>0.52541055470234221</v>
      </c>
    </row>
    <row r="184" spans="1:8" ht="44.25" customHeight="1" thickBot="1" x14ac:dyDescent="0.3">
      <c r="A184" s="60">
        <v>3</v>
      </c>
      <c r="B184" s="15" t="s">
        <v>37</v>
      </c>
      <c r="C184" s="16">
        <f>SUM(C185:C186)</f>
        <v>1528044541</v>
      </c>
      <c r="D184" s="17">
        <f t="shared" si="8"/>
        <v>1</v>
      </c>
      <c r="E184" s="16">
        <f>SUM(E185:E186)</f>
        <v>678048368.25</v>
      </c>
      <c r="F184" s="18">
        <f t="shared" si="7"/>
        <v>0.44373599725454599</v>
      </c>
      <c r="G184" s="16">
        <f>SUM(G185:G186)</f>
        <v>482093316.75</v>
      </c>
      <c r="H184" s="20">
        <f t="shared" si="9"/>
        <v>0.71100136704738692</v>
      </c>
    </row>
    <row r="185" spans="1:8" ht="44.25" customHeight="1" thickBot="1" x14ac:dyDescent="0.3">
      <c r="A185" s="37">
        <v>2020003630144</v>
      </c>
      <c r="B185" s="38" t="s">
        <v>167</v>
      </c>
      <c r="C185" s="31">
        <v>325000000</v>
      </c>
      <c r="D185" s="32">
        <f t="shared" si="8"/>
        <v>1</v>
      </c>
      <c r="E185" s="33">
        <v>318894006.02999997</v>
      </c>
      <c r="F185" s="34">
        <f t="shared" si="7"/>
        <v>0.98121232624615373</v>
      </c>
      <c r="G185" s="35">
        <v>225173923.61000001</v>
      </c>
      <c r="H185" s="36">
        <f t="shared" si="9"/>
        <v>0.7061089871623889</v>
      </c>
    </row>
    <row r="186" spans="1:8" ht="44.25" customHeight="1" thickBot="1" x14ac:dyDescent="0.3">
      <c r="A186" s="37">
        <v>2020003630145</v>
      </c>
      <c r="B186" s="38" t="s">
        <v>168</v>
      </c>
      <c r="C186" s="31">
        <v>1203044541</v>
      </c>
      <c r="D186" s="32">
        <f t="shared" si="8"/>
        <v>1</v>
      </c>
      <c r="E186" s="33">
        <v>359154362.22000003</v>
      </c>
      <c r="F186" s="34">
        <f t="shared" si="7"/>
        <v>0.29853787617993111</v>
      </c>
      <c r="G186" s="35">
        <v>256919393.13999999</v>
      </c>
      <c r="H186" s="36">
        <f t="shared" si="9"/>
        <v>0.71534532269616147</v>
      </c>
    </row>
    <row r="187" spans="1:8" ht="44.25" customHeight="1" thickBot="1" x14ac:dyDescent="0.3">
      <c r="A187" s="60">
        <v>4</v>
      </c>
      <c r="B187" s="15" t="s">
        <v>10</v>
      </c>
      <c r="C187" s="16">
        <f>C188</f>
        <v>50000000</v>
      </c>
      <c r="D187" s="17">
        <f t="shared" si="8"/>
        <v>1</v>
      </c>
      <c r="E187" s="16">
        <f>E188</f>
        <v>3445000</v>
      </c>
      <c r="F187" s="34">
        <f t="shared" si="7"/>
        <v>6.8900000000000003E-2</v>
      </c>
      <c r="G187" s="16">
        <f>G188</f>
        <v>0</v>
      </c>
      <c r="H187" s="20">
        <f t="shared" si="9"/>
        <v>0</v>
      </c>
    </row>
    <row r="188" spans="1:8" ht="33" customHeight="1" thickBot="1" x14ac:dyDescent="0.3">
      <c r="A188" s="62">
        <v>2022003630006</v>
      </c>
      <c r="B188" s="63" t="s">
        <v>169</v>
      </c>
      <c r="C188" s="64">
        <f>'[1]SGTO POAI 2022'!BF295</f>
        <v>50000000</v>
      </c>
      <c r="D188" s="32">
        <f>C188/C188</f>
        <v>1</v>
      </c>
      <c r="E188" s="64">
        <v>3445000</v>
      </c>
      <c r="F188" s="34">
        <f t="shared" si="7"/>
        <v>6.8900000000000003E-2</v>
      </c>
      <c r="G188" s="64"/>
      <c r="H188" s="36">
        <f t="shared" si="9"/>
        <v>0</v>
      </c>
    </row>
    <row r="189" spans="1:8" ht="23.25" customHeight="1" thickBot="1" x14ac:dyDescent="0.3">
      <c r="A189" s="83" t="s">
        <v>170</v>
      </c>
      <c r="B189" s="84"/>
      <c r="C189" s="46">
        <f>C190</f>
        <v>113516300</v>
      </c>
      <c r="D189" s="10">
        <f t="shared" si="8"/>
        <v>1</v>
      </c>
      <c r="E189" s="46">
        <f>E190</f>
        <v>79300000</v>
      </c>
      <c r="F189" s="12">
        <f t="shared" si="7"/>
        <v>0.69857808966641799</v>
      </c>
      <c r="G189" s="46">
        <f>G190</f>
        <v>3750000</v>
      </c>
      <c r="H189" s="65">
        <f t="shared" si="9"/>
        <v>4.728877679697352E-2</v>
      </c>
    </row>
    <row r="190" spans="1:8" ht="39" customHeight="1" thickBot="1" x14ac:dyDescent="0.3">
      <c r="A190" s="60">
        <v>3</v>
      </c>
      <c r="B190" s="15" t="s">
        <v>37</v>
      </c>
      <c r="C190" s="16">
        <f>C191</f>
        <v>113516300</v>
      </c>
      <c r="D190" s="17">
        <f t="shared" si="8"/>
        <v>1</v>
      </c>
      <c r="E190" s="16">
        <f>E191</f>
        <v>79300000</v>
      </c>
      <c r="F190" s="18">
        <f t="shared" si="7"/>
        <v>0.69857808966641799</v>
      </c>
      <c r="G190" s="16">
        <f>G191</f>
        <v>3750000</v>
      </c>
      <c r="H190" s="20">
        <f t="shared" si="9"/>
        <v>4.728877679697352E-2</v>
      </c>
    </row>
    <row r="191" spans="1:8" ht="42" customHeight="1" thickBot="1" x14ac:dyDescent="0.3">
      <c r="A191" s="66">
        <v>2020003630149</v>
      </c>
      <c r="B191" s="67" t="s">
        <v>171</v>
      </c>
      <c r="C191" s="68">
        <v>113516300</v>
      </c>
      <c r="D191" s="69">
        <f t="shared" si="8"/>
        <v>1</v>
      </c>
      <c r="E191" s="70">
        <v>79300000</v>
      </c>
      <c r="F191" s="34">
        <f t="shared" si="7"/>
        <v>0.69857808966641799</v>
      </c>
      <c r="G191" s="44">
        <v>3750000</v>
      </c>
      <c r="H191" s="71">
        <f t="shared" si="9"/>
        <v>4.728877679697352E-2</v>
      </c>
    </row>
    <row r="192" spans="1:8" ht="33.75" customHeight="1" thickBot="1" x14ac:dyDescent="0.3">
      <c r="A192" s="87" t="s">
        <v>172</v>
      </c>
      <c r="B192" s="88"/>
      <c r="C192" s="72">
        <f>C189+C180+C175+C165+C140+C111+C99+C94+C72+C65+C59+C43+C22+C18+C9+C3</f>
        <v>358380943965.87</v>
      </c>
      <c r="D192" s="73">
        <f t="shared" si="8"/>
        <v>1</v>
      </c>
      <c r="E192" s="72">
        <f>E189+E180+E175+E165+E140+E111+E99+E94+E72+E65+E59+E43+E22+E18+E9+E3</f>
        <v>243434804509.23004</v>
      </c>
      <c r="F192" s="12">
        <f t="shared" si="7"/>
        <v>0.67926269130094508</v>
      </c>
      <c r="G192" s="72">
        <f>G189+G180+G175+G165+G140+G111+G99+G94+G72+G65+G59+G43+G22+G18+G9+G3</f>
        <v>199743346849.69</v>
      </c>
      <c r="H192" s="74">
        <f t="shared" si="9"/>
        <v>0.82052090806151168</v>
      </c>
    </row>
    <row r="198" spans="2:2" ht="15.75" thickBot="1" x14ac:dyDescent="0.3"/>
    <row r="199" spans="2:2" ht="15.75" x14ac:dyDescent="0.25">
      <c r="B199" s="75" t="s">
        <v>173</v>
      </c>
    </row>
    <row r="200" spans="2:2" x14ac:dyDescent="0.25">
      <c r="B200" s="76" t="s">
        <v>174</v>
      </c>
    </row>
    <row r="201" spans="2:2" x14ac:dyDescent="0.25">
      <c r="B201" s="77" t="s">
        <v>175</v>
      </c>
    </row>
    <row r="202" spans="2:2" x14ac:dyDescent="0.25">
      <c r="B202" s="78" t="s">
        <v>176</v>
      </c>
    </row>
    <row r="203" spans="2:2" x14ac:dyDescent="0.25">
      <c r="B203" s="79" t="s">
        <v>177</v>
      </c>
    </row>
    <row r="204" spans="2:2" ht="15.75" thickBot="1" x14ac:dyDescent="0.3">
      <c r="B204" s="80" t="s">
        <v>178</v>
      </c>
    </row>
  </sheetData>
  <mergeCells count="18">
    <mergeCell ref="A43:B43"/>
    <mergeCell ref="A1:H1"/>
    <mergeCell ref="A3:B3"/>
    <mergeCell ref="A9:B9"/>
    <mergeCell ref="A18:B18"/>
    <mergeCell ref="A22:B22"/>
    <mergeCell ref="A192:B192"/>
    <mergeCell ref="A59:B59"/>
    <mergeCell ref="A65:B65"/>
    <mergeCell ref="A72:B72"/>
    <mergeCell ref="A94:B94"/>
    <mergeCell ref="A99:B99"/>
    <mergeCell ref="A111:B111"/>
    <mergeCell ref="A140:B140"/>
    <mergeCell ref="A165:B165"/>
    <mergeCell ref="A175:B175"/>
    <mergeCell ref="A180:B180"/>
    <mergeCell ref="A189:B189"/>
  </mergeCells>
  <conditionalFormatting sqref="F3:F9 F11:F18 F20:F22 F24:F29 F31:F32 F34:F39 F41:F43 F45:F52 F54:F55 F57:F59 F61:F65 F67:F72 F74:F85 F87:F94 F96:F99 F101:F108 F110:F111 F113:F130 F132:F133 F135:F140 F142:F165 F167:F169 F171:F172 F174:F175 F177:F180 F182:F183 F185:F186 F188:F189 F191:F192">
    <cfRule type="cellIs" dxfId="144" priority="141" operator="between">
      <formula>0</formula>
      <formula>0.3999</formula>
    </cfRule>
    <cfRule type="cellIs" dxfId="143" priority="142" operator="between">
      <formula>0.4</formula>
      <formula>0.59</formula>
    </cfRule>
    <cfRule type="cellIs" dxfId="142" priority="143" operator="between">
      <formula>0.595</formula>
      <formula>0.69</formula>
    </cfRule>
    <cfRule type="cellIs" dxfId="141" priority="144" operator="between">
      <formula>0.695</formula>
      <formula>0.7949</formula>
    </cfRule>
    <cfRule type="cellIs" dxfId="140" priority="145" operator="between">
      <formula>0.795</formula>
      <formula>1</formula>
    </cfRule>
  </conditionalFormatting>
  <conditionalFormatting sqref="F10">
    <cfRule type="cellIs" dxfId="139" priority="136" operator="between">
      <formula>0</formula>
      <formula>0.3999</formula>
    </cfRule>
    <cfRule type="cellIs" dxfId="138" priority="137" operator="between">
      <formula>0.4</formula>
      <formula>0.59</formula>
    </cfRule>
    <cfRule type="cellIs" dxfId="137" priority="138" operator="between">
      <formula>0.595</formula>
      <formula>0.69</formula>
    </cfRule>
    <cfRule type="cellIs" dxfId="136" priority="139" operator="between">
      <formula>0.695</formula>
      <formula>0.7949</formula>
    </cfRule>
    <cfRule type="cellIs" dxfId="135" priority="140" operator="between">
      <formula>0.795</formula>
      <formula>1</formula>
    </cfRule>
  </conditionalFormatting>
  <conditionalFormatting sqref="F19">
    <cfRule type="cellIs" dxfId="134" priority="131" operator="between">
      <formula>0</formula>
      <formula>0.3999</formula>
    </cfRule>
    <cfRule type="cellIs" dxfId="133" priority="132" operator="between">
      <formula>0.4</formula>
      <formula>0.59</formula>
    </cfRule>
    <cfRule type="cellIs" dxfId="132" priority="133" operator="between">
      <formula>0.595</formula>
      <formula>0.69</formula>
    </cfRule>
    <cfRule type="cellIs" dxfId="131" priority="134" operator="between">
      <formula>0.695</formula>
      <formula>0.7949</formula>
    </cfRule>
    <cfRule type="cellIs" dxfId="130" priority="135" operator="between">
      <formula>0.795</formula>
      <formula>1</formula>
    </cfRule>
  </conditionalFormatting>
  <conditionalFormatting sqref="F23">
    <cfRule type="cellIs" dxfId="129" priority="126" operator="between">
      <formula>0</formula>
      <formula>0.3999</formula>
    </cfRule>
    <cfRule type="cellIs" dxfId="128" priority="127" operator="between">
      <formula>0.4</formula>
      <formula>0.59</formula>
    </cfRule>
    <cfRule type="cellIs" dxfId="127" priority="128" operator="between">
      <formula>0.595</formula>
      <formula>0.69</formula>
    </cfRule>
    <cfRule type="cellIs" dxfId="126" priority="129" operator="between">
      <formula>0.695</formula>
      <formula>0.7949</formula>
    </cfRule>
    <cfRule type="cellIs" dxfId="125" priority="130" operator="between">
      <formula>0.795</formula>
      <formula>1</formula>
    </cfRule>
  </conditionalFormatting>
  <conditionalFormatting sqref="F30">
    <cfRule type="cellIs" dxfId="124" priority="121" operator="between">
      <formula>0</formula>
      <formula>0.3999</formula>
    </cfRule>
    <cfRule type="cellIs" dxfId="123" priority="122" operator="between">
      <formula>0.4</formula>
      <formula>0.59</formula>
    </cfRule>
    <cfRule type="cellIs" dxfId="122" priority="123" operator="between">
      <formula>0.595</formula>
      <formula>0.69</formula>
    </cfRule>
    <cfRule type="cellIs" dxfId="121" priority="124" operator="between">
      <formula>0.695</formula>
      <formula>0.7949</formula>
    </cfRule>
    <cfRule type="cellIs" dxfId="120" priority="125" operator="between">
      <formula>0.795</formula>
      <formula>1</formula>
    </cfRule>
  </conditionalFormatting>
  <conditionalFormatting sqref="F33">
    <cfRule type="cellIs" dxfId="119" priority="116" operator="between">
      <formula>0</formula>
      <formula>0.3999</formula>
    </cfRule>
    <cfRule type="cellIs" dxfId="118" priority="117" operator="between">
      <formula>0.4</formula>
      <formula>0.59</formula>
    </cfRule>
    <cfRule type="cellIs" dxfId="117" priority="118" operator="between">
      <formula>0.595</formula>
      <formula>0.69</formula>
    </cfRule>
    <cfRule type="cellIs" dxfId="116" priority="119" operator="between">
      <formula>0.695</formula>
      <formula>0.7949</formula>
    </cfRule>
    <cfRule type="cellIs" dxfId="115" priority="120" operator="between">
      <formula>0.795</formula>
      <formula>1</formula>
    </cfRule>
  </conditionalFormatting>
  <conditionalFormatting sqref="F40">
    <cfRule type="cellIs" dxfId="114" priority="111" operator="between">
      <formula>0</formula>
      <formula>0.3999</formula>
    </cfRule>
    <cfRule type="cellIs" dxfId="113" priority="112" operator="between">
      <formula>0.4</formula>
      <formula>0.59</formula>
    </cfRule>
    <cfRule type="cellIs" dxfId="112" priority="113" operator="between">
      <formula>0.595</formula>
      <formula>0.69</formula>
    </cfRule>
    <cfRule type="cellIs" dxfId="111" priority="114" operator="between">
      <formula>0.695</formula>
      <formula>0.7949</formula>
    </cfRule>
    <cfRule type="cellIs" dxfId="110" priority="115" operator="between">
      <formula>0.795</formula>
      <formula>1</formula>
    </cfRule>
  </conditionalFormatting>
  <conditionalFormatting sqref="F44">
    <cfRule type="cellIs" dxfId="109" priority="106" operator="between">
      <formula>0</formula>
      <formula>0.3999</formula>
    </cfRule>
    <cfRule type="cellIs" dxfId="108" priority="107" operator="between">
      <formula>0.4</formula>
      <formula>0.59</formula>
    </cfRule>
    <cfRule type="cellIs" dxfId="107" priority="108" operator="between">
      <formula>0.595</formula>
      <formula>0.69</formula>
    </cfRule>
    <cfRule type="cellIs" dxfId="106" priority="109" operator="between">
      <formula>0.695</formula>
      <formula>0.7949</formula>
    </cfRule>
    <cfRule type="cellIs" dxfId="105" priority="110" operator="between">
      <formula>0.795</formula>
      <formula>1</formula>
    </cfRule>
  </conditionalFormatting>
  <conditionalFormatting sqref="F53">
    <cfRule type="cellIs" dxfId="104" priority="101" operator="between">
      <formula>0</formula>
      <formula>0.3999</formula>
    </cfRule>
    <cfRule type="cellIs" dxfId="103" priority="102" operator="between">
      <formula>0.4</formula>
      <formula>0.59</formula>
    </cfRule>
    <cfRule type="cellIs" dxfId="102" priority="103" operator="between">
      <formula>0.595</formula>
      <formula>0.69</formula>
    </cfRule>
    <cfRule type="cellIs" dxfId="101" priority="104" operator="between">
      <formula>0.695</formula>
      <formula>0.7949</formula>
    </cfRule>
    <cfRule type="cellIs" dxfId="100" priority="105" operator="between">
      <formula>0.795</formula>
      <formula>1</formula>
    </cfRule>
  </conditionalFormatting>
  <conditionalFormatting sqref="F56">
    <cfRule type="cellIs" dxfId="99" priority="96" operator="between">
      <formula>0</formula>
      <formula>0.3999</formula>
    </cfRule>
    <cfRule type="cellIs" dxfId="98" priority="97" operator="between">
      <formula>0.4</formula>
      <formula>0.59</formula>
    </cfRule>
    <cfRule type="cellIs" dxfId="97" priority="98" operator="between">
      <formula>0.595</formula>
      <formula>0.69</formula>
    </cfRule>
    <cfRule type="cellIs" dxfId="96" priority="99" operator="between">
      <formula>0.695</formula>
      <formula>0.7949</formula>
    </cfRule>
    <cfRule type="cellIs" dxfId="95" priority="100" operator="between">
      <formula>0.795</formula>
      <formula>1</formula>
    </cfRule>
  </conditionalFormatting>
  <conditionalFormatting sqref="F60">
    <cfRule type="cellIs" dxfId="94" priority="91" operator="between">
      <formula>0</formula>
      <formula>0.3999</formula>
    </cfRule>
    <cfRule type="cellIs" dxfId="93" priority="92" operator="between">
      <formula>0.4</formula>
      <formula>0.59</formula>
    </cfRule>
    <cfRule type="cellIs" dxfId="92" priority="93" operator="between">
      <formula>0.595</formula>
      <formula>0.69</formula>
    </cfRule>
    <cfRule type="cellIs" dxfId="91" priority="94" operator="between">
      <formula>0.695</formula>
      <formula>0.7949</formula>
    </cfRule>
    <cfRule type="cellIs" dxfId="90" priority="95" operator="between">
      <formula>0.795</formula>
      <formula>1</formula>
    </cfRule>
  </conditionalFormatting>
  <conditionalFormatting sqref="F66">
    <cfRule type="cellIs" dxfId="89" priority="86" operator="between">
      <formula>0</formula>
      <formula>0.3999</formula>
    </cfRule>
    <cfRule type="cellIs" dxfId="88" priority="87" operator="between">
      <formula>0.4</formula>
      <formula>0.59</formula>
    </cfRule>
    <cfRule type="cellIs" dxfId="87" priority="88" operator="between">
      <formula>0.595</formula>
      <formula>0.69</formula>
    </cfRule>
    <cfRule type="cellIs" dxfId="86" priority="89" operator="between">
      <formula>0.695</formula>
      <formula>0.7949</formula>
    </cfRule>
    <cfRule type="cellIs" dxfId="85" priority="90" operator="between">
      <formula>0.795</formula>
      <formula>1</formula>
    </cfRule>
  </conditionalFormatting>
  <conditionalFormatting sqref="F73">
    <cfRule type="cellIs" dxfId="84" priority="81" operator="between">
      <formula>0</formula>
      <formula>0.3999</formula>
    </cfRule>
    <cfRule type="cellIs" dxfId="83" priority="82" operator="between">
      <formula>0.4</formula>
      <formula>0.59</formula>
    </cfRule>
    <cfRule type="cellIs" dxfId="82" priority="83" operator="between">
      <formula>0.595</formula>
      <formula>0.69</formula>
    </cfRule>
    <cfRule type="cellIs" dxfId="81" priority="84" operator="between">
      <formula>0.695</formula>
      <formula>0.7949</formula>
    </cfRule>
    <cfRule type="cellIs" dxfId="80" priority="85" operator="between">
      <formula>0.795</formula>
      <formula>1</formula>
    </cfRule>
  </conditionalFormatting>
  <conditionalFormatting sqref="F86">
    <cfRule type="cellIs" dxfId="79" priority="76" operator="between">
      <formula>0</formula>
      <formula>0.3999</formula>
    </cfRule>
    <cfRule type="cellIs" dxfId="78" priority="77" operator="between">
      <formula>0.4</formula>
      <formula>0.59</formula>
    </cfRule>
    <cfRule type="cellIs" dxfId="77" priority="78" operator="between">
      <formula>0.595</formula>
      <formula>0.69</formula>
    </cfRule>
    <cfRule type="cellIs" dxfId="76" priority="79" operator="between">
      <formula>0.695</formula>
      <formula>0.7949</formula>
    </cfRule>
    <cfRule type="cellIs" dxfId="75" priority="80" operator="between">
      <formula>0.795</formula>
      <formula>1</formula>
    </cfRule>
  </conditionalFormatting>
  <conditionalFormatting sqref="F95">
    <cfRule type="cellIs" dxfId="74" priority="71" operator="between">
      <formula>0</formula>
      <formula>0.3999</formula>
    </cfRule>
    <cfRule type="cellIs" dxfId="73" priority="72" operator="between">
      <formula>0.4</formula>
      <formula>0.59</formula>
    </cfRule>
    <cfRule type="cellIs" dxfId="72" priority="73" operator="between">
      <formula>0.595</formula>
      <formula>0.69</formula>
    </cfRule>
    <cfRule type="cellIs" dxfId="71" priority="74" operator="between">
      <formula>0.695</formula>
      <formula>0.7949</formula>
    </cfRule>
    <cfRule type="cellIs" dxfId="70" priority="75" operator="between">
      <formula>0.795</formula>
      <formula>1</formula>
    </cfRule>
  </conditionalFormatting>
  <conditionalFormatting sqref="F100">
    <cfRule type="cellIs" dxfId="69" priority="66" operator="between">
      <formula>0</formula>
      <formula>0.3999</formula>
    </cfRule>
    <cfRule type="cellIs" dxfId="68" priority="67" operator="between">
      <formula>0.4</formula>
      <formula>0.59</formula>
    </cfRule>
    <cfRule type="cellIs" dxfId="67" priority="68" operator="between">
      <formula>0.595</formula>
      <formula>0.69</formula>
    </cfRule>
    <cfRule type="cellIs" dxfId="66" priority="69" operator="between">
      <formula>0.695</formula>
      <formula>0.7949</formula>
    </cfRule>
    <cfRule type="cellIs" dxfId="65" priority="70" operator="between">
      <formula>0.795</formula>
      <formula>1</formula>
    </cfRule>
  </conditionalFormatting>
  <conditionalFormatting sqref="F109">
    <cfRule type="cellIs" dxfId="64" priority="61" operator="between">
      <formula>0</formula>
      <formula>0.3999</formula>
    </cfRule>
    <cfRule type="cellIs" dxfId="63" priority="62" operator="between">
      <formula>0.4</formula>
      <formula>0.59</formula>
    </cfRule>
    <cfRule type="cellIs" dxfId="62" priority="63" operator="between">
      <formula>0.595</formula>
      <formula>0.69</formula>
    </cfRule>
    <cfRule type="cellIs" dxfId="61" priority="64" operator="between">
      <formula>0.695</formula>
      <formula>0.7949</formula>
    </cfRule>
    <cfRule type="cellIs" dxfId="60" priority="65" operator="between">
      <formula>0.795</formula>
      <formula>1</formula>
    </cfRule>
  </conditionalFormatting>
  <conditionalFormatting sqref="F112">
    <cfRule type="cellIs" dxfId="59" priority="56" operator="between">
      <formula>0</formula>
      <formula>0.3999</formula>
    </cfRule>
    <cfRule type="cellIs" dxfId="58" priority="57" operator="between">
      <formula>0.4</formula>
      <formula>0.59</formula>
    </cfRule>
    <cfRule type="cellIs" dxfId="57" priority="58" operator="between">
      <formula>0.595</formula>
      <formula>0.69</formula>
    </cfRule>
    <cfRule type="cellIs" dxfId="56" priority="59" operator="between">
      <formula>0.695</formula>
      <formula>0.7949</formula>
    </cfRule>
    <cfRule type="cellIs" dxfId="55" priority="60" operator="between">
      <formula>0.795</formula>
      <formula>1</formula>
    </cfRule>
  </conditionalFormatting>
  <conditionalFormatting sqref="F131">
    <cfRule type="cellIs" dxfId="54" priority="51" operator="between">
      <formula>0</formula>
      <formula>0.3999</formula>
    </cfRule>
    <cfRule type="cellIs" dxfId="53" priority="52" operator="between">
      <formula>0.4</formula>
      <formula>0.59</formula>
    </cfRule>
    <cfRule type="cellIs" dxfId="52" priority="53" operator="between">
      <formula>0.595</formula>
      <formula>0.69</formula>
    </cfRule>
    <cfRule type="cellIs" dxfId="51" priority="54" operator="between">
      <formula>0.695</formula>
      <formula>0.7949</formula>
    </cfRule>
    <cfRule type="cellIs" dxfId="50" priority="55" operator="between">
      <formula>0.795</formula>
      <formula>1</formula>
    </cfRule>
  </conditionalFormatting>
  <conditionalFormatting sqref="F134">
    <cfRule type="cellIs" dxfId="49" priority="46" operator="between">
      <formula>0</formula>
      <formula>0.3999</formula>
    </cfRule>
    <cfRule type="cellIs" dxfId="48" priority="47" operator="between">
      <formula>0.4</formula>
      <formula>0.59</formula>
    </cfRule>
    <cfRule type="cellIs" dxfId="47" priority="48" operator="between">
      <formula>0.595</formula>
      <formula>0.69</formula>
    </cfRule>
    <cfRule type="cellIs" dxfId="46" priority="49" operator="between">
      <formula>0.695</formula>
      <formula>0.7949</formula>
    </cfRule>
    <cfRule type="cellIs" dxfId="45" priority="50" operator="between">
      <formula>0.795</formula>
      <formula>1</formula>
    </cfRule>
  </conditionalFormatting>
  <conditionalFormatting sqref="F141">
    <cfRule type="cellIs" dxfId="44" priority="41" operator="between">
      <formula>0</formula>
      <formula>0.3999</formula>
    </cfRule>
    <cfRule type="cellIs" dxfId="43" priority="42" operator="between">
      <formula>0.4</formula>
      <formula>0.59</formula>
    </cfRule>
    <cfRule type="cellIs" dxfId="42" priority="43" operator="between">
      <formula>0.595</formula>
      <formula>0.69</formula>
    </cfRule>
    <cfRule type="cellIs" dxfId="41" priority="44" operator="between">
      <formula>0.695</formula>
      <formula>0.7949</formula>
    </cfRule>
    <cfRule type="cellIs" dxfId="40" priority="45" operator="between">
      <formula>0.795</formula>
      <formula>1</formula>
    </cfRule>
  </conditionalFormatting>
  <conditionalFormatting sqref="F166">
    <cfRule type="cellIs" dxfId="39" priority="36" operator="between">
      <formula>0</formula>
      <formula>0.3999</formula>
    </cfRule>
    <cfRule type="cellIs" dxfId="38" priority="37" operator="between">
      <formula>0.4</formula>
      <formula>0.59</formula>
    </cfRule>
    <cfRule type="cellIs" dxfId="37" priority="38" operator="between">
      <formula>0.595</formula>
      <formula>0.69</formula>
    </cfRule>
    <cfRule type="cellIs" dxfId="36" priority="39" operator="between">
      <formula>0.695</formula>
      <formula>0.7949</formula>
    </cfRule>
    <cfRule type="cellIs" dxfId="35" priority="40" operator="between">
      <formula>0.795</formula>
      <formula>1</formula>
    </cfRule>
  </conditionalFormatting>
  <conditionalFormatting sqref="F170">
    <cfRule type="cellIs" dxfId="34" priority="31" operator="between">
      <formula>0</formula>
      <formula>0.3999</formula>
    </cfRule>
    <cfRule type="cellIs" dxfId="33" priority="32" operator="between">
      <formula>0.4</formula>
      <formula>0.59</formula>
    </cfRule>
    <cfRule type="cellIs" dxfId="32" priority="33" operator="between">
      <formula>0.595</formula>
      <formula>0.69</formula>
    </cfRule>
    <cfRule type="cellIs" dxfId="31" priority="34" operator="between">
      <formula>0.695</formula>
      <formula>0.7949</formula>
    </cfRule>
    <cfRule type="cellIs" dxfId="30" priority="35" operator="between">
      <formula>0.795</formula>
      <formula>1</formula>
    </cfRule>
  </conditionalFormatting>
  <conditionalFormatting sqref="F173">
    <cfRule type="cellIs" dxfId="29" priority="26" operator="between">
      <formula>0</formula>
      <formula>0.3999</formula>
    </cfRule>
    <cfRule type="cellIs" dxfId="28" priority="27" operator="between">
      <formula>0.4</formula>
      <formula>0.59</formula>
    </cfRule>
    <cfRule type="cellIs" dxfId="27" priority="28" operator="between">
      <formula>0.595</formula>
      <formula>0.69</formula>
    </cfRule>
    <cfRule type="cellIs" dxfId="26" priority="29" operator="between">
      <formula>0.695</formula>
      <formula>0.7949</formula>
    </cfRule>
    <cfRule type="cellIs" dxfId="25" priority="30" operator="between">
      <formula>0.795</formula>
      <formula>1</formula>
    </cfRule>
  </conditionalFormatting>
  <conditionalFormatting sqref="F176">
    <cfRule type="cellIs" dxfId="24" priority="21" operator="between">
      <formula>0</formula>
      <formula>0.3999</formula>
    </cfRule>
    <cfRule type="cellIs" dxfId="23" priority="22" operator="between">
      <formula>0.4</formula>
      <formula>0.59</formula>
    </cfRule>
    <cfRule type="cellIs" dxfId="22" priority="23" operator="between">
      <formula>0.595</formula>
      <formula>0.69</formula>
    </cfRule>
    <cfRule type="cellIs" dxfId="21" priority="24" operator="between">
      <formula>0.695</formula>
      <formula>0.7949</formula>
    </cfRule>
    <cfRule type="cellIs" dxfId="20" priority="25" operator="between">
      <formula>0.795</formula>
      <formula>1</formula>
    </cfRule>
  </conditionalFormatting>
  <conditionalFormatting sqref="F181">
    <cfRule type="cellIs" dxfId="19" priority="16" operator="between">
      <formula>0</formula>
      <formula>0.3999</formula>
    </cfRule>
    <cfRule type="cellIs" dxfId="18" priority="17" operator="between">
      <formula>0.4</formula>
      <formula>0.59</formula>
    </cfRule>
    <cfRule type="cellIs" dxfId="17" priority="18" operator="between">
      <formula>0.595</formula>
      <formula>0.69</formula>
    </cfRule>
    <cfRule type="cellIs" dxfId="16" priority="19" operator="between">
      <formula>0.695</formula>
      <formula>0.7949</formula>
    </cfRule>
    <cfRule type="cellIs" dxfId="15" priority="20" operator="between">
      <formula>0.795</formula>
      <formula>1</formula>
    </cfRule>
  </conditionalFormatting>
  <conditionalFormatting sqref="F184">
    <cfRule type="cellIs" dxfId="14" priority="11" operator="between">
      <formula>0</formula>
      <formula>0.3999</formula>
    </cfRule>
    <cfRule type="cellIs" dxfId="13" priority="12" operator="between">
      <formula>0.4</formula>
      <formula>0.59</formula>
    </cfRule>
    <cfRule type="cellIs" dxfId="12" priority="13" operator="between">
      <formula>0.595</formula>
      <formula>0.69</formula>
    </cfRule>
    <cfRule type="cellIs" dxfId="11" priority="14" operator="between">
      <formula>0.695</formula>
      <formula>0.7949</formula>
    </cfRule>
    <cfRule type="cellIs" dxfId="10" priority="15" operator="between">
      <formula>0.795</formula>
      <formula>1</formula>
    </cfRule>
  </conditionalFormatting>
  <conditionalFormatting sqref="F187">
    <cfRule type="cellIs" dxfId="9" priority="6" operator="between">
      <formula>0</formula>
      <formula>0.3999</formula>
    </cfRule>
    <cfRule type="cellIs" dxfId="8" priority="7" operator="between">
      <formula>0.4</formula>
      <formula>0.59</formula>
    </cfRule>
    <cfRule type="cellIs" dxfId="7" priority="8" operator="between">
      <formula>0.595</formula>
      <formula>0.69</formula>
    </cfRule>
    <cfRule type="cellIs" dxfId="6" priority="9" operator="between">
      <formula>0.695</formula>
      <formula>0.7949</formula>
    </cfRule>
    <cfRule type="cellIs" dxfId="5" priority="10" operator="between">
      <formula>0.795</formula>
      <formula>1</formula>
    </cfRule>
  </conditionalFormatting>
  <conditionalFormatting sqref="F190">
    <cfRule type="cellIs" dxfId="4" priority="1" operator="between">
      <formula>0</formula>
      <formula>0.3999</formula>
    </cfRule>
    <cfRule type="cellIs" dxfId="3" priority="2" operator="between">
      <formula>0.4</formula>
      <formula>0.59</formula>
    </cfRule>
    <cfRule type="cellIs" dxfId="2" priority="3" operator="between">
      <formula>0.595</formula>
      <formula>0.69</formula>
    </cfRule>
    <cfRule type="cellIs" dxfId="1" priority="4" operator="between">
      <formula>0.695</formula>
      <formula>0.7949</formula>
    </cfRule>
    <cfRule type="cellIs" dxfId="0" priority="5" operator="between">
      <formula>0.795</formula>
      <formula>1</formula>
    </cfRule>
  </conditionalFormatting>
  <pageMargins left="0.7" right="0.7" top="0.75" bottom="0.75" header="0.3" footer="0.3"/>
  <pageSetup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RELACIÓN PROYECTOS EJECUTADOS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AUXPLANEACION03</dc:creator>
  <cp:lastModifiedBy>AUXPLANEACION03</cp:lastModifiedBy>
  <dcterms:created xsi:type="dcterms:W3CDTF">2022-10-31T19:29:13Z</dcterms:created>
  <dcterms:modified xsi:type="dcterms:W3CDTF">2022-11-01T15:34:00Z</dcterms:modified>
</cp:coreProperties>
</file>